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Resources\Planning Group\IRP18\CEC\CEC Reporting Tables\"/>
    </mc:Choice>
  </mc:AlternateContent>
  <bookViews>
    <workbookView xWindow="0" yWindow="0" windowWidth="20100" windowHeight="8736" tabRatio="574" activeTab="1"/>
  </bookViews>
  <sheets>
    <sheet name="Cover sheet" sheetId="19" r:id="rId1"/>
    <sheet name="Admin Info" sheetId="1" r:id="rId2"/>
    <sheet name="CRAT" sheetId="2" r:id="rId3"/>
    <sheet name="EBT" sheetId="9" r:id="rId4"/>
    <sheet name="GEAT" sheetId="10" r:id="rId5"/>
    <sheet name="RPT" sheetId="18" r:id="rId6"/>
    <sheet name="Lists" sheetId="20" state="hidden" r:id="rId7"/>
  </sheets>
  <externalReferences>
    <externalReference r:id="rId8"/>
    <externalReference r:id="rId9"/>
    <externalReference r:id="rId10"/>
    <externalReference r:id="rId11"/>
  </externalReferences>
  <definedNames>
    <definedName name="__IntlFixup" hidden="1">TRUE</definedName>
    <definedName name="_Order1" hidden="1">255</definedName>
    <definedName name="_Order2" hidden="1">255</definedName>
    <definedName name="ab" hidden="1">[1]MASTER!#REF!</definedName>
    <definedName name="AccessDatabase" hidden="1">"C:\My Documents\MAUI MALL1.mdb"</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E" hidden="1">{#N/A,#N/A,FALSE,"DI 2 YEAR MASTER SCHEDULE"}</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hidden="1">{#N/A,#N/A,TRUE,"Section6";#N/A,#N/A,TRUE,"OHcycles";#N/A,#N/A,TRUE,"OHtiming";#N/A,#N/A,TRUE,"OHcosts";#N/A,#N/A,TRUE,"GTdegradation";#N/A,#N/A,TRUE,"GTperformance";#N/A,#N/A,TRUE,"GraphEquip"}</definedName>
    <definedName name="_xlnm.Print_Area" localSheetId="0">'Cover sheet'!$A$1:$A$17</definedName>
    <definedName name="_xlnm.Print_Area" localSheetId="2">CRAT!$A$1:$R$146</definedName>
    <definedName name="_xlnm.Print_Area" localSheetId="3">EBT!$A$1:$R$160</definedName>
    <definedName name="_xlnm.Print_Area" localSheetId="4">GEAT!$A$1:$R$139</definedName>
    <definedName name="_xlnm.Print_Area" localSheetId="5">RPT!$A$1:$U$37</definedName>
    <definedName name="_xlnm.Print_Titles" localSheetId="2">CRAT!$10:$10</definedName>
    <definedName name="_xlnm.Print_Titles" localSheetId="3">EBT!$10:$10</definedName>
    <definedName name="Rwvu.CapersView." hidden="1">'[2]THREE VARIABLES'!$A$1:$M$65536</definedName>
    <definedName name="Rwvu.Japan_Capers_Ed_Pub." hidden="1">'[2]THREE VARIABLES'!$A$1:$M$65536</definedName>
    <definedName name="Rwvu.KJP_CC." hidden="1">'[2]THREE VARIABLES'!$A$1:$M$65536</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5">[3]Lists!$A$52:$A$53</definedName>
    <definedName name="YESNO">[4]Lists!$A$52:$A$53</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hidden="1">[1]MASTER!#REF!,[1]MASTER!#REF!,[1]MASTER!#REF!,[1]MASTER!#REF!,[1]MASTER!#REF!,[1]MASTER!#REF!,[1]MASTER!#REF!,[1]MASTER!$A$98:$IV$272</definedName>
  </definedNames>
  <calcPr calcId="162913"/>
  <customWorkbookViews>
    <customWorkbookView name="JH - Personal View" guid="{046A23F8-4D15-41E0-A67E-1D05CF2E9CA4}" mergeInterval="0" personalView="1" maximized="1" windowWidth="1280" windowHeight="796" tabRatio="574" activeSheetId="5"/>
    <customWorkbookView name="Micsunescu, Cora@Energy - Personal View" guid="{3EAFDB81-3C7B-4EC4-BD53-8A6926C61C4D}" mergeInterval="0" personalView="1" maximized="1" windowWidth="1916" windowHeight="829" tabRatio="574" activeSheetId="1"/>
    <customWorkbookView name="Vidaver, David@Energy - Personal View" guid="{9660D43C-356B-4BBC-ADDE-819E1A7545B6}" mergeInterval="0" personalView="1" maximized="1" windowWidth="1276" windowHeight="799" tabRatio="574" activeSheetId="5"/>
    <customWorkbookView name="Robert Kennedy - Personal View" guid="{8273F839-864F-40CA-9F07-FCB68AAC5FAE}" mergeInterval="0" personalView="1" maximized="1" windowWidth="1024" windowHeight="1024" tabRatio="574" activeSheetId="2" showComments="commIndAndComment"/>
  </customWorkbookViews>
</workbook>
</file>

<file path=xl/calcChain.xml><?xml version="1.0" encoding="utf-8"?>
<calcChain xmlns="http://schemas.openxmlformats.org/spreadsheetml/2006/main">
  <c r="F15" i="9" l="1"/>
  <c r="E15" i="9"/>
  <c r="F14" i="9"/>
  <c r="E14" i="9"/>
  <c r="G14" i="9"/>
  <c r="F137" i="9"/>
  <c r="F130" i="9" l="1"/>
  <c r="E130" i="9"/>
  <c r="F128" i="9"/>
  <c r="E128" i="9"/>
  <c r="F67" i="9"/>
  <c r="R81" i="9" l="1"/>
  <c r="Q81" i="9"/>
  <c r="P81" i="9"/>
  <c r="O81" i="9"/>
  <c r="N81" i="9"/>
  <c r="M81" i="9"/>
  <c r="L81" i="9"/>
  <c r="K81" i="9"/>
  <c r="J81" i="9"/>
  <c r="I81" i="9"/>
  <c r="H81" i="9"/>
  <c r="G81" i="9"/>
  <c r="F81" i="9"/>
  <c r="E81" i="9" l="1"/>
  <c r="G15" i="9"/>
  <c r="F130" i="2" l="1"/>
  <c r="E130" i="2"/>
  <c r="F19" i="2"/>
  <c r="E19" i="2"/>
  <c r="F18" i="2"/>
  <c r="E18" i="2"/>
  <c r="F121" i="2"/>
  <c r="E121" i="2"/>
  <c r="H82" i="2" l="1"/>
  <c r="I82" i="2"/>
  <c r="J82" i="2"/>
  <c r="K82" i="2"/>
  <c r="L82" i="2"/>
  <c r="M82" i="2"/>
  <c r="N82" i="2"/>
  <c r="O82" i="2"/>
  <c r="P82" i="2"/>
  <c r="Q82" i="2"/>
  <c r="R82" i="2"/>
  <c r="E82" i="2"/>
  <c r="F82" i="2"/>
  <c r="G82" i="2"/>
  <c r="E21" i="2" l="1"/>
  <c r="E17" i="9"/>
  <c r="E146" i="9" s="1"/>
  <c r="F21" i="2" l="1"/>
  <c r="D115" i="9" l="1"/>
  <c r="B96" i="9" l="1"/>
  <c r="M144" i="9"/>
  <c r="D80" i="9"/>
  <c r="D79" i="9"/>
  <c r="B80" i="9"/>
  <c r="B79" i="9"/>
  <c r="R15" i="9"/>
  <c r="Q15" i="9"/>
  <c r="P15" i="9"/>
  <c r="O15" i="9"/>
  <c r="N15" i="9"/>
  <c r="M15" i="9"/>
  <c r="L15" i="9"/>
  <c r="K15" i="9"/>
  <c r="J15" i="9"/>
  <c r="I15" i="9"/>
  <c r="H15" i="9"/>
  <c r="R14" i="9"/>
  <c r="Q14" i="9"/>
  <c r="P14" i="9"/>
  <c r="O14" i="9"/>
  <c r="N14" i="9"/>
  <c r="M14" i="9"/>
  <c r="L14" i="9"/>
  <c r="K14" i="9"/>
  <c r="J14" i="9"/>
  <c r="I14" i="9"/>
  <c r="H14" i="9"/>
  <c r="B116" i="9" l="1"/>
  <c r="B115" i="9"/>
  <c r="B114" i="9"/>
  <c r="B38" i="9"/>
  <c r="B24" i="10" s="1"/>
  <c r="B39" i="9"/>
  <c r="B40" i="9"/>
  <c r="B37" i="9"/>
  <c r="B23" i="10" s="1"/>
  <c r="B28" i="9"/>
  <c r="B14" i="10" s="1"/>
  <c r="B29" i="9"/>
  <c r="B15" i="10" s="1"/>
  <c r="B27" i="9"/>
  <c r="B13" i="10" s="1"/>
  <c r="D78" i="9"/>
  <c r="B78" i="9"/>
  <c r="D77" i="9"/>
  <c r="B77" i="9"/>
  <c r="D76" i="9"/>
  <c r="B76" i="9"/>
  <c r="D75" i="9"/>
  <c r="B75" i="9"/>
  <c r="D74" i="9"/>
  <c r="B74" i="9"/>
  <c r="D73" i="9"/>
  <c r="B73" i="9"/>
  <c r="D72" i="9"/>
  <c r="B72" i="9"/>
  <c r="D71" i="9"/>
  <c r="B71" i="9"/>
  <c r="D70" i="9"/>
  <c r="B70" i="9"/>
  <c r="D69" i="9"/>
  <c r="B69" i="9"/>
  <c r="D68" i="9"/>
  <c r="B68" i="9"/>
  <c r="D67" i="9"/>
  <c r="B67" i="9"/>
  <c r="G18" i="2"/>
  <c r="G144" i="9" l="1"/>
  <c r="G106" i="10" s="1"/>
  <c r="H144" i="9"/>
  <c r="H106" i="10" s="1"/>
  <c r="I144" i="9"/>
  <c r="I106" i="10" s="1"/>
  <c r="J144" i="9"/>
  <c r="J106" i="10" s="1"/>
  <c r="K144" i="9"/>
  <c r="K106" i="10" s="1"/>
  <c r="L144" i="9"/>
  <c r="L106" i="10" s="1"/>
  <c r="M106" i="10"/>
  <c r="N144" i="9"/>
  <c r="N106" i="10" s="1"/>
  <c r="O144" i="9"/>
  <c r="O106" i="10" s="1"/>
  <c r="P144" i="9"/>
  <c r="P106" i="10" s="1"/>
  <c r="Q144" i="9"/>
  <c r="Q106" i="10" s="1"/>
  <c r="R144" i="9"/>
  <c r="R106" i="10" s="1"/>
  <c r="F144" i="9"/>
  <c r="E144" i="9"/>
  <c r="E106" i="10" s="1"/>
  <c r="F106" i="10" l="1"/>
  <c r="F145" i="9"/>
  <c r="F99" i="10"/>
  <c r="F101" i="10" s="1"/>
  <c r="E99" i="10"/>
  <c r="E101" i="10" s="1"/>
  <c r="F81" i="10"/>
  <c r="E81" i="10"/>
  <c r="H128" i="9"/>
  <c r="I128" i="9"/>
  <c r="J128" i="9"/>
  <c r="K128" i="9"/>
  <c r="L128" i="9"/>
  <c r="M128" i="9"/>
  <c r="N128" i="9"/>
  <c r="O128" i="9"/>
  <c r="P128" i="9"/>
  <c r="Q128" i="9"/>
  <c r="R128" i="9"/>
  <c r="G128" i="9"/>
  <c r="D116" i="9"/>
  <c r="D117" i="9"/>
  <c r="D118" i="9"/>
  <c r="D119" i="9"/>
  <c r="D120" i="9"/>
  <c r="D121" i="9"/>
  <c r="D122" i="9"/>
  <c r="D123" i="9"/>
  <c r="D124" i="9"/>
  <c r="D125" i="9"/>
  <c r="D126" i="9"/>
  <c r="D127" i="9"/>
  <c r="D114" i="9"/>
  <c r="D97" i="9"/>
  <c r="D98" i="9"/>
  <c r="D99" i="9"/>
  <c r="D100" i="9"/>
  <c r="D101" i="9"/>
  <c r="D102" i="9"/>
  <c r="D103" i="9"/>
  <c r="D104" i="9"/>
  <c r="D105" i="9"/>
  <c r="D106" i="9"/>
  <c r="D107" i="9"/>
  <c r="D108" i="9"/>
  <c r="D109" i="9"/>
  <c r="D96" i="9"/>
  <c r="E18" i="18"/>
  <c r="E19" i="18" s="1"/>
  <c r="D18" i="18"/>
  <c r="D19" i="18" s="1"/>
  <c r="F44" i="9"/>
  <c r="G44" i="9"/>
  <c r="H44" i="9"/>
  <c r="I44" i="9"/>
  <c r="J44" i="9"/>
  <c r="K44" i="9"/>
  <c r="L44" i="9"/>
  <c r="M44" i="9"/>
  <c r="N44" i="9"/>
  <c r="O44" i="9"/>
  <c r="P44" i="9"/>
  <c r="Q44" i="9"/>
  <c r="R44" i="9"/>
  <c r="E44" i="9"/>
  <c r="F103" i="2"/>
  <c r="F123" i="2" s="1"/>
  <c r="E103" i="2"/>
  <c r="E123" i="2" s="1"/>
  <c r="F44" i="2"/>
  <c r="G44" i="2"/>
  <c r="H44" i="2"/>
  <c r="I44" i="2"/>
  <c r="J44" i="2"/>
  <c r="K44" i="2"/>
  <c r="L44" i="2"/>
  <c r="M44" i="2"/>
  <c r="N44" i="2"/>
  <c r="O44" i="2"/>
  <c r="P44" i="2"/>
  <c r="Q44" i="2"/>
  <c r="R44" i="2"/>
  <c r="E44" i="2"/>
  <c r="D56" i="9"/>
  <c r="D57" i="9"/>
  <c r="D58" i="9"/>
  <c r="D59" i="9"/>
  <c r="D60" i="9"/>
  <c r="D61" i="9"/>
  <c r="D49" i="9"/>
  <c r="D50" i="9"/>
  <c r="D51" i="9"/>
  <c r="D52" i="9"/>
  <c r="D53" i="9"/>
  <c r="D54" i="9"/>
  <c r="D55" i="9"/>
  <c r="D48" i="9"/>
  <c r="D41" i="9"/>
  <c r="D42" i="9"/>
  <c r="D43" i="9"/>
  <c r="D30" i="9"/>
  <c r="D31" i="9"/>
  <c r="D32" i="9"/>
  <c r="D33" i="9"/>
  <c r="D22" i="18" l="1"/>
  <c r="S18" i="18"/>
  <c r="S19" i="18" s="1"/>
  <c r="N18" i="18"/>
  <c r="N19" i="18" s="1"/>
  <c r="I18" i="18"/>
  <c r="J18" i="18"/>
  <c r="R18" i="18"/>
  <c r="R19" i="18" s="1"/>
  <c r="L18" i="18"/>
  <c r="G18" i="18"/>
  <c r="K18" i="18"/>
  <c r="F18" i="18"/>
  <c r="F19" i="18" s="1"/>
  <c r="D30" i="18" s="1"/>
  <c r="P18" i="18"/>
  <c r="P22" i="18" s="1"/>
  <c r="T18" i="18"/>
  <c r="O18" i="18"/>
  <c r="O19" i="18" s="1"/>
  <c r="F113" i="10"/>
  <c r="G113" i="10"/>
  <c r="H113" i="10"/>
  <c r="I113" i="10"/>
  <c r="J113" i="10"/>
  <c r="K113" i="10"/>
  <c r="L113" i="10"/>
  <c r="M113" i="10"/>
  <c r="N113" i="10"/>
  <c r="O113" i="10"/>
  <c r="P113" i="10"/>
  <c r="Q113" i="10"/>
  <c r="R113" i="10"/>
  <c r="E113" i="10"/>
  <c r="F114" i="10" l="1"/>
  <c r="G114" i="10"/>
  <c r="H114" i="10"/>
  <c r="I114" i="10"/>
  <c r="J114" i="10"/>
  <c r="K114" i="10"/>
  <c r="L114" i="10"/>
  <c r="M114" i="10"/>
  <c r="N114" i="10"/>
  <c r="O114" i="10"/>
  <c r="P114" i="10"/>
  <c r="Q114" i="10"/>
  <c r="R114" i="10"/>
  <c r="E114" i="10"/>
  <c r="H143" i="9" l="1"/>
  <c r="I143" i="9"/>
  <c r="J143" i="9"/>
  <c r="K143" i="9"/>
  <c r="L143" i="9"/>
  <c r="M143" i="9"/>
  <c r="N143" i="9"/>
  <c r="O143" i="9"/>
  <c r="P143" i="9"/>
  <c r="Q143" i="9"/>
  <c r="R143" i="9"/>
  <c r="F143" i="9"/>
  <c r="G143" i="9"/>
  <c r="E143" i="9"/>
  <c r="Q115" i="10" l="1"/>
  <c r="Q117" i="10" s="1"/>
  <c r="R115" i="10"/>
  <c r="R117" i="10" s="1"/>
  <c r="P115" i="10"/>
  <c r="P117" i="10" s="1"/>
  <c r="N115" i="10"/>
  <c r="N117" i="10" s="1"/>
  <c r="O115" i="10"/>
  <c r="O117" i="10" s="1"/>
  <c r="M115" i="10"/>
  <c r="M117" i="10" s="1"/>
  <c r="J115" i="10"/>
  <c r="J117" i="10" s="1"/>
  <c r="K115" i="10"/>
  <c r="K117" i="10" s="1"/>
  <c r="L115" i="10"/>
  <c r="L117" i="10" s="1"/>
  <c r="I115" i="10"/>
  <c r="I117" i="10" s="1"/>
  <c r="F115" i="10"/>
  <c r="F117" i="10" s="1"/>
  <c r="H115" i="10"/>
  <c r="H117" i="10" s="1"/>
  <c r="E115" i="10"/>
  <c r="E117" i="10" s="1"/>
  <c r="G115" i="10"/>
  <c r="G117" i="10" s="1"/>
  <c r="T11" i="18" l="1"/>
  <c r="S11" i="18"/>
  <c r="R11" i="18"/>
  <c r="P11" i="18"/>
  <c r="O11" i="18"/>
  <c r="N11" i="18"/>
  <c r="L11" i="18"/>
  <c r="K11" i="18"/>
  <c r="J11" i="18"/>
  <c r="I11" i="18"/>
  <c r="G11" i="18"/>
  <c r="E11" i="18"/>
  <c r="F11" i="18"/>
  <c r="D11" i="18"/>
  <c r="R30" i="18"/>
  <c r="N30" i="18"/>
  <c r="I30" i="18"/>
  <c r="T28" i="18"/>
  <c r="S28" i="18"/>
  <c r="R28" i="18"/>
  <c r="O28" i="18"/>
  <c r="P28" i="18"/>
  <c r="N28" i="18"/>
  <c r="J28" i="18"/>
  <c r="K28" i="18"/>
  <c r="L28" i="18"/>
  <c r="I28" i="18"/>
  <c r="E28" i="18"/>
  <c r="F28" i="18"/>
  <c r="G28" i="18"/>
  <c r="D28" i="18"/>
  <c r="H25" i="18" l="1"/>
  <c r="M25" i="18" s="1"/>
  <c r="Q25" i="18" s="1"/>
  <c r="U25" i="18" s="1"/>
  <c r="G31" i="10"/>
  <c r="E31" i="10" l="1"/>
  <c r="E59" i="10"/>
  <c r="E127" i="2"/>
  <c r="E84" i="2"/>
  <c r="E128" i="2" s="1"/>
  <c r="E86" i="9" l="1"/>
  <c r="E61" i="10"/>
  <c r="D14" i="18"/>
  <c r="R14" i="18"/>
  <c r="E129" i="2"/>
  <c r="E131" i="2" s="1"/>
  <c r="I14" i="18"/>
  <c r="I32" i="18" s="1"/>
  <c r="N14" i="18"/>
  <c r="E109" i="10" l="1"/>
  <c r="E121" i="10" s="1"/>
  <c r="E142" i="9"/>
  <c r="E145" i="9" s="1"/>
  <c r="E147" i="9" s="1"/>
  <c r="R99" i="10"/>
  <c r="Q99" i="10"/>
  <c r="P99" i="10"/>
  <c r="O99" i="10"/>
  <c r="N99" i="10"/>
  <c r="M99" i="10"/>
  <c r="L99" i="10"/>
  <c r="K99" i="10"/>
  <c r="J99" i="10"/>
  <c r="I99" i="10"/>
  <c r="H99" i="10"/>
  <c r="G99" i="10"/>
  <c r="R81" i="10"/>
  <c r="Q81" i="10"/>
  <c r="P81" i="10"/>
  <c r="O81" i="10"/>
  <c r="N81" i="10"/>
  <c r="M81" i="10"/>
  <c r="L81" i="10"/>
  <c r="K81" i="10"/>
  <c r="K101" i="10" s="1"/>
  <c r="J81" i="10"/>
  <c r="I81" i="10"/>
  <c r="H81" i="10"/>
  <c r="G81" i="10"/>
  <c r="R59" i="10"/>
  <c r="Q59" i="10"/>
  <c r="P59" i="10"/>
  <c r="O59" i="10"/>
  <c r="N59" i="10"/>
  <c r="M59" i="10"/>
  <c r="L59" i="10"/>
  <c r="K59" i="10"/>
  <c r="J59" i="10"/>
  <c r="I59" i="10"/>
  <c r="H59" i="10"/>
  <c r="G59" i="10"/>
  <c r="G61" i="10" s="1"/>
  <c r="F59" i="10"/>
  <c r="F17" i="9"/>
  <c r="F146" i="9" s="1"/>
  <c r="I101" i="10" l="1"/>
  <c r="O101" i="10"/>
  <c r="G101" i="10"/>
  <c r="G109" i="10" s="1"/>
  <c r="G121" i="10" s="1"/>
  <c r="M101" i="10"/>
  <c r="Q101" i="10"/>
  <c r="H101" i="10"/>
  <c r="J101" i="10"/>
  <c r="L101" i="10"/>
  <c r="N101" i="10"/>
  <c r="P101" i="10"/>
  <c r="R101" i="10"/>
  <c r="R110" i="9"/>
  <c r="Q110" i="9"/>
  <c r="P110" i="9"/>
  <c r="O110" i="9"/>
  <c r="N110" i="9"/>
  <c r="M110" i="9"/>
  <c r="L110" i="9"/>
  <c r="K110" i="9"/>
  <c r="J110" i="9"/>
  <c r="I110" i="9"/>
  <c r="H110" i="9"/>
  <c r="G110" i="9"/>
  <c r="G17" i="9"/>
  <c r="G146" i="9" s="1"/>
  <c r="F22" i="18" l="1"/>
  <c r="G130" i="9"/>
  <c r="I130" i="9"/>
  <c r="K130" i="9"/>
  <c r="M130" i="9"/>
  <c r="G86" i="9"/>
  <c r="G142" i="9" s="1"/>
  <c r="O130" i="9"/>
  <c r="Q130" i="9"/>
  <c r="H130" i="9"/>
  <c r="J130" i="9"/>
  <c r="L130" i="9"/>
  <c r="N130" i="9"/>
  <c r="P130" i="9"/>
  <c r="R130" i="9"/>
  <c r="G103" i="2"/>
  <c r="H103" i="2"/>
  <c r="I103" i="2"/>
  <c r="J103" i="2"/>
  <c r="K103" i="2"/>
  <c r="L103" i="2"/>
  <c r="M103" i="2"/>
  <c r="N103" i="2"/>
  <c r="O103" i="2"/>
  <c r="P103" i="2"/>
  <c r="Q103" i="2"/>
  <c r="R103" i="2"/>
  <c r="G121" i="2"/>
  <c r="H121" i="2"/>
  <c r="I121" i="2"/>
  <c r="J121" i="2"/>
  <c r="K121" i="2"/>
  <c r="K123" i="2" s="1"/>
  <c r="K130" i="2" s="1"/>
  <c r="L121" i="2"/>
  <c r="L123" i="2" s="1"/>
  <c r="L130" i="2" s="1"/>
  <c r="M121" i="2"/>
  <c r="N121" i="2"/>
  <c r="O121" i="2"/>
  <c r="P121" i="2"/>
  <c r="Q121" i="2"/>
  <c r="Q123" i="2" s="1"/>
  <c r="Q130" i="2" s="1"/>
  <c r="R121" i="2"/>
  <c r="R123" i="2" s="1"/>
  <c r="R130" i="2" s="1"/>
  <c r="J123" i="2" l="1"/>
  <c r="J130" i="2" s="1"/>
  <c r="I123" i="2"/>
  <c r="I130" i="2" s="1"/>
  <c r="P123" i="2"/>
  <c r="P130" i="2" s="1"/>
  <c r="N123" i="2"/>
  <c r="N130" i="2" s="1"/>
  <c r="H123" i="2"/>
  <c r="H130" i="2" s="1"/>
  <c r="O123" i="2"/>
  <c r="O130" i="2" s="1"/>
  <c r="M123" i="2"/>
  <c r="M130" i="2" s="1"/>
  <c r="G145" i="9"/>
  <c r="G147" i="9" s="1"/>
  <c r="G123" i="2"/>
  <c r="G130" i="2" s="1"/>
  <c r="F127" i="2"/>
  <c r="F84" i="2" l="1"/>
  <c r="F128" i="2" s="1"/>
  <c r="F129" i="2" s="1"/>
  <c r="F131" i="2" s="1"/>
  <c r="H18" i="2" l="1"/>
  <c r="H19" i="2" s="1"/>
  <c r="R31" i="10" l="1"/>
  <c r="R61" i="10" s="1"/>
  <c r="Q31" i="10"/>
  <c r="Q61" i="10" s="1"/>
  <c r="P31" i="10"/>
  <c r="P61" i="10" s="1"/>
  <c r="O31" i="10"/>
  <c r="O61" i="10" s="1"/>
  <c r="N31" i="10"/>
  <c r="N61" i="10" s="1"/>
  <c r="M31" i="10"/>
  <c r="M61" i="10" s="1"/>
  <c r="L31" i="10"/>
  <c r="L61" i="10" s="1"/>
  <c r="K31" i="10"/>
  <c r="K61" i="10" s="1"/>
  <c r="J31" i="10"/>
  <c r="J61" i="10" s="1"/>
  <c r="I31" i="10"/>
  <c r="I61" i="10" s="1"/>
  <c r="H31" i="10"/>
  <c r="H61" i="10" s="1"/>
  <c r="F31" i="10"/>
  <c r="F61" i="10" s="1"/>
  <c r="T22" i="18"/>
  <c r="S22" i="18"/>
  <c r="R22" i="18"/>
  <c r="R32" i="18" s="1"/>
  <c r="O22" i="18"/>
  <c r="N22" i="18"/>
  <c r="L22" i="18"/>
  <c r="K22" i="18"/>
  <c r="J22" i="18"/>
  <c r="I22" i="18"/>
  <c r="G22" i="18"/>
  <c r="E22" i="18"/>
  <c r="R17" i="9"/>
  <c r="R146" i="9" s="1"/>
  <c r="Q17" i="9"/>
  <c r="Q146" i="9" s="1"/>
  <c r="P17" i="9"/>
  <c r="P146" i="9" s="1"/>
  <c r="O17" i="9"/>
  <c r="O146" i="9" s="1"/>
  <c r="N17" i="9"/>
  <c r="N146" i="9" s="1"/>
  <c r="M17" i="9"/>
  <c r="M146" i="9" s="1"/>
  <c r="L17" i="9"/>
  <c r="L146" i="9" s="1"/>
  <c r="K17" i="9"/>
  <c r="K146" i="9" s="1"/>
  <c r="J17" i="9"/>
  <c r="J146" i="9" s="1"/>
  <c r="I17" i="9"/>
  <c r="I146" i="9" s="1"/>
  <c r="H17" i="9"/>
  <c r="H146" i="9" s="1"/>
  <c r="H17" i="18" l="1"/>
  <c r="M17" i="18" s="1"/>
  <c r="Q17" i="18" s="1"/>
  <c r="U17" i="18" s="1"/>
  <c r="N109" i="10"/>
  <c r="N121" i="10" s="1"/>
  <c r="K109" i="10"/>
  <c r="K121" i="10" s="1"/>
  <c r="L109" i="10"/>
  <c r="L121" i="10" s="1"/>
  <c r="M109" i="10"/>
  <c r="M121" i="10" s="1"/>
  <c r="F109" i="10"/>
  <c r="F121" i="10" s="1"/>
  <c r="O109" i="10"/>
  <c r="O121" i="10" s="1"/>
  <c r="H109" i="10"/>
  <c r="H121" i="10" s="1"/>
  <c r="P109" i="10"/>
  <c r="P121" i="10" s="1"/>
  <c r="I109" i="10"/>
  <c r="I121" i="10" s="1"/>
  <c r="Q109" i="10"/>
  <c r="Q121" i="10" s="1"/>
  <c r="J109" i="10"/>
  <c r="J121" i="10" s="1"/>
  <c r="R109" i="10"/>
  <c r="R121" i="10" s="1"/>
  <c r="N32" i="18"/>
  <c r="D32" i="18"/>
  <c r="H86" i="9"/>
  <c r="H142" i="9" s="1"/>
  <c r="J86" i="9"/>
  <c r="J142" i="9" s="1"/>
  <c r="L86" i="9"/>
  <c r="L142" i="9" s="1"/>
  <c r="L145" i="9" s="1"/>
  <c r="L147" i="9" s="1"/>
  <c r="N86" i="9"/>
  <c r="N142" i="9" s="1"/>
  <c r="P86" i="9"/>
  <c r="P142" i="9" s="1"/>
  <c r="R86" i="9"/>
  <c r="R142" i="9" s="1"/>
  <c r="F86" i="9"/>
  <c r="F142" i="9" s="1"/>
  <c r="I86" i="9"/>
  <c r="I142" i="9" s="1"/>
  <c r="K86" i="9"/>
  <c r="K142" i="9" s="1"/>
  <c r="M86" i="9"/>
  <c r="M142" i="9" s="1"/>
  <c r="M145" i="9" s="1"/>
  <c r="M147" i="9" s="1"/>
  <c r="O86" i="9"/>
  <c r="O142" i="9" s="1"/>
  <c r="Q86" i="9"/>
  <c r="Q142" i="9" s="1"/>
  <c r="P145" i="9" l="1"/>
  <c r="P147" i="9" s="1"/>
  <c r="Q145" i="9"/>
  <c r="Q147" i="9" s="1"/>
  <c r="N145" i="9"/>
  <c r="N147" i="9" s="1"/>
  <c r="O145" i="9"/>
  <c r="O147" i="9" s="1"/>
  <c r="J145" i="9"/>
  <c r="J147" i="9" s="1"/>
  <c r="K145" i="9"/>
  <c r="K147" i="9" s="1"/>
  <c r="H145" i="9"/>
  <c r="H147" i="9" s="1"/>
  <c r="I145" i="9"/>
  <c r="I147" i="9" s="1"/>
  <c r="R145" i="9"/>
  <c r="R147" i="9" s="1"/>
  <c r="H84" i="2"/>
  <c r="H128" i="2" s="1"/>
  <c r="I84" i="2"/>
  <c r="I128" i="2" s="1"/>
  <c r="J84" i="2"/>
  <c r="J128" i="2" s="1"/>
  <c r="K84" i="2"/>
  <c r="K128" i="2" s="1"/>
  <c r="L84" i="2"/>
  <c r="L128" i="2" s="1"/>
  <c r="M84" i="2"/>
  <c r="M128" i="2" s="1"/>
  <c r="N84" i="2"/>
  <c r="N128" i="2" s="1"/>
  <c r="O84" i="2"/>
  <c r="O128" i="2" s="1"/>
  <c r="P84" i="2"/>
  <c r="P128" i="2" s="1"/>
  <c r="Q84" i="2"/>
  <c r="Q128" i="2" s="1"/>
  <c r="R84" i="2"/>
  <c r="R128" i="2" s="1"/>
  <c r="G84" i="2"/>
  <c r="G128" i="2" s="1"/>
  <c r="F147" i="9" l="1"/>
  <c r="O18" i="2"/>
  <c r="P18" i="2"/>
  <c r="Q18" i="2"/>
  <c r="R18" i="2"/>
  <c r="H21" i="2"/>
  <c r="H127" i="2" s="1"/>
  <c r="H129" i="2" s="1"/>
  <c r="H131" i="2" s="1"/>
  <c r="I18" i="2"/>
  <c r="J18" i="2"/>
  <c r="K18" i="2"/>
  <c r="L18" i="2"/>
  <c r="M18" i="2"/>
  <c r="N18" i="2"/>
  <c r="G19" i="2"/>
  <c r="M19" i="2" l="1"/>
  <c r="M21" i="2" s="1"/>
  <c r="M127" i="2" s="1"/>
  <c r="M129" i="2" s="1"/>
  <c r="M131" i="2" s="1"/>
  <c r="I19" i="2"/>
  <c r="I21" i="2" s="1"/>
  <c r="I127" i="2" s="1"/>
  <c r="I129" i="2" s="1"/>
  <c r="I131" i="2" s="1"/>
  <c r="P19" i="2"/>
  <c r="P21" i="2" s="1"/>
  <c r="P127" i="2" s="1"/>
  <c r="P129" i="2" s="1"/>
  <c r="P131" i="2" s="1"/>
  <c r="L19" i="2"/>
  <c r="L21" i="2" s="1"/>
  <c r="L127" i="2" s="1"/>
  <c r="L129" i="2" s="1"/>
  <c r="L131" i="2" s="1"/>
  <c r="N19" i="2"/>
  <c r="N21" i="2" s="1"/>
  <c r="N127" i="2" s="1"/>
  <c r="N129" i="2" s="1"/>
  <c r="N131" i="2" s="1"/>
  <c r="J19" i="2"/>
  <c r="J21" i="2" s="1"/>
  <c r="J127" i="2" s="1"/>
  <c r="J129" i="2" s="1"/>
  <c r="J131" i="2" s="1"/>
  <c r="Q19" i="2"/>
  <c r="Q21" i="2" s="1"/>
  <c r="Q127" i="2" s="1"/>
  <c r="Q129" i="2" s="1"/>
  <c r="Q131" i="2" s="1"/>
  <c r="O19" i="2"/>
  <c r="O21" i="2" s="1"/>
  <c r="O127" i="2" s="1"/>
  <c r="O129" i="2" s="1"/>
  <c r="O131" i="2" s="1"/>
  <c r="K19" i="2"/>
  <c r="K21" i="2" s="1"/>
  <c r="K127" i="2" s="1"/>
  <c r="K129" i="2" s="1"/>
  <c r="K131" i="2" s="1"/>
  <c r="R19" i="2"/>
  <c r="R21" i="2" s="1"/>
  <c r="R127" i="2" s="1"/>
  <c r="R129" i="2" s="1"/>
  <c r="R131" i="2" s="1"/>
  <c r="G21" i="2"/>
  <c r="G127" i="2" s="1"/>
  <c r="G129" i="2" s="1"/>
  <c r="G131" i="2" s="1"/>
</calcChain>
</file>

<file path=xl/sharedStrings.xml><?xml version="1.0" encoding="utf-8"?>
<sst xmlns="http://schemas.openxmlformats.org/spreadsheetml/2006/main" count="1018" uniqueCount="447">
  <si>
    <t xml:space="preserve">Firm Sales Obligations </t>
  </si>
  <si>
    <t>2019</t>
  </si>
  <si>
    <t>2020</t>
  </si>
  <si>
    <t xml:space="preserve">Yellow fill relates to an application for confidentiality. </t>
  </si>
  <si>
    <t>Title:</t>
  </si>
  <si>
    <t>Name:</t>
  </si>
  <si>
    <t>Telephone:</t>
  </si>
  <si>
    <t>Address:</t>
  </si>
  <si>
    <t>Address 2:</t>
  </si>
  <si>
    <t>City:</t>
  </si>
  <si>
    <t>State:</t>
  </si>
  <si>
    <t>Zip:</t>
  </si>
  <si>
    <t>Application for Confidentiality</t>
  </si>
  <si>
    <t>Name of Resource Planning Coordinator</t>
  </si>
  <si>
    <t>Date Completed:</t>
  </si>
  <si>
    <t>ENERGY BALANCE SUMMARY</t>
  </si>
  <si>
    <t>CA</t>
  </si>
  <si>
    <t>2021</t>
  </si>
  <si>
    <t>2022</t>
  </si>
  <si>
    <t>E-mail:</t>
  </si>
  <si>
    <t>2023</t>
  </si>
  <si>
    <t>2024</t>
  </si>
  <si>
    <t>State of California</t>
  </si>
  <si>
    <t>California Energy Commission</t>
  </si>
  <si>
    <t>2025</t>
  </si>
  <si>
    <t>2026</t>
  </si>
  <si>
    <t>Data input by User are in dark green font.</t>
  </si>
  <si>
    <t>2027</t>
  </si>
  <si>
    <t>2028</t>
  </si>
  <si>
    <t>2029</t>
  </si>
  <si>
    <t>2030</t>
  </si>
  <si>
    <t xml:space="preserve">     [Customer-side solar: nameplate capacity]</t>
  </si>
  <si>
    <t xml:space="preserve">     [Customer-side solar: peak hour output]</t>
  </si>
  <si>
    <t>Planning Reserve Margin</t>
  </si>
  <si>
    <t>[list resource by plant or unit]</t>
  </si>
  <si>
    <t>[list contracts by name]</t>
  </si>
  <si>
    <t xml:space="preserve">Additional Achievable Energy Efficiency Savings on Peak </t>
  </si>
  <si>
    <t xml:space="preserve">Demand Response / Interruptible Programs on Peak </t>
  </si>
  <si>
    <t>GENERIC ADDITIONS</t>
  </si>
  <si>
    <t>[list resource by name or description]</t>
  </si>
  <si>
    <t xml:space="preserve">     [Customer-side solar generation]</t>
  </si>
  <si>
    <t>Firm Sales Obligations</t>
  </si>
  <si>
    <t>[list resource by name]</t>
  </si>
  <si>
    <t>CAPACITY BALANCE SUMMARY</t>
  </si>
  <si>
    <t>GHG EMISSIONS OF SHORT TERM PURCHASES</t>
  </si>
  <si>
    <t>NET ENERGY FOR  LOAD CALCULATIONS</t>
  </si>
  <si>
    <t>Units = MW</t>
  </si>
  <si>
    <t>PEAK LOAD CALCULATIONS</t>
  </si>
  <si>
    <t>Energy Balance Table</t>
  </si>
  <si>
    <t>Emissions Table</t>
  </si>
  <si>
    <t>RPS Table</t>
  </si>
  <si>
    <t>11a</t>
  </si>
  <si>
    <t>11b</t>
  </si>
  <si>
    <t>11c</t>
  </si>
  <si>
    <t>11d</t>
  </si>
  <si>
    <t>11e</t>
  </si>
  <si>
    <t>11f</t>
  </si>
  <si>
    <t>11g</t>
  </si>
  <si>
    <t>11h</t>
  </si>
  <si>
    <t>11i</t>
  </si>
  <si>
    <t>13a</t>
  </si>
  <si>
    <t>13b</t>
  </si>
  <si>
    <t>13c</t>
  </si>
  <si>
    <t>13d</t>
  </si>
  <si>
    <t>13e</t>
  </si>
  <si>
    <t>13f</t>
  </si>
  <si>
    <t>13g</t>
  </si>
  <si>
    <t>13h</t>
  </si>
  <si>
    <t>13i</t>
  </si>
  <si>
    <t>14a</t>
  </si>
  <si>
    <t>14b</t>
  </si>
  <si>
    <t>14c</t>
  </si>
  <si>
    <t>14d</t>
  </si>
  <si>
    <t>14e</t>
  </si>
  <si>
    <t>16a</t>
  </si>
  <si>
    <t>16b</t>
  </si>
  <si>
    <t>16c</t>
  </si>
  <si>
    <t>16d</t>
  </si>
  <si>
    <t>16e</t>
  </si>
  <si>
    <t>1i</t>
  </si>
  <si>
    <t>2018</t>
  </si>
  <si>
    <t>Emissions Intensity Units = mt CO2e/MWh</t>
  </si>
  <si>
    <t>Units = MWh</t>
  </si>
  <si>
    <t>1a</t>
  </si>
  <si>
    <t>1b</t>
  </si>
  <si>
    <t>1c</t>
  </si>
  <si>
    <t>1d</t>
  </si>
  <si>
    <t>1e</t>
  </si>
  <si>
    <t>1f</t>
  </si>
  <si>
    <t>1g</t>
  </si>
  <si>
    <t>1h</t>
  </si>
  <si>
    <t>1j</t>
  </si>
  <si>
    <t>RPS ENERGY REQUIREMENT CALCULATIONS</t>
  </si>
  <si>
    <t>Total peak dependable capacity of generic supply resources (not RPS-eligible)</t>
  </si>
  <si>
    <t>Total peak dependable capacity of generic RPS-eligible resources</t>
  </si>
  <si>
    <t>Total net energy for load (from 7)</t>
  </si>
  <si>
    <t>Emissions Intensity</t>
  </si>
  <si>
    <t xml:space="preserve">Emissions Intensity </t>
  </si>
  <si>
    <t>TOTAL GHG EMISSIONS</t>
  </si>
  <si>
    <t>Forecast Total Peak-Hour 1-in-2 Demand</t>
  </si>
  <si>
    <t>EXISTING AND PLANNED CAPACITY SUPPLY RESOURCES</t>
  </si>
  <si>
    <t>Total energy from generic supply resources (not RPS-eligible)</t>
  </si>
  <si>
    <t>Total energy from generic RPS-eligible resources</t>
  </si>
  <si>
    <t>2a</t>
  </si>
  <si>
    <t>2b</t>
  </si>
  <si>
    <t>2c</t>
  </si>
  <si>
    <t>2d</t>
  </si>
  <si>
    <t>2i</t>
  </si>
  <si>
    <t>2j</t>
  </si>
  <si>
    <t>2k</t>
  </si>
  <si>
    <t>2l</t>
  </si>
  <si>
    <t>Total GHG emissions from generic supply resources (not RPS-eligible)</t>
  </si>
  <si>
    <t>Total GHG emissions from generic RPS-eligible resources</t>
  </si>
  <si>
    <t>Total GHG emissions of existing and planned supply resources (not RPS-eligible) (sum of 1a…1n)</t>
  </si>
  <si>
    <t>Total GHG emissions from existing and planned supply resources (1+2)</t>
  </si>
  <si>
    <t>4a</t>
  </si>
  <si>
    <t>4b</t>
  </si>
  <si>
    <t>4c</t>
  </si>
  <si>
    <t>4d</t>
  </si>
  <si>
    <t>4e</t>
  </si>
  <si>
    <t>5a</t>
  </si>
  <si>
    <t>5b</t>
  </si>
  <si>
    <t>5c</t>
  </si>
  <si>
    <t>5d</t>
  </si>
  <si>
    <t>5e</t>
  </si>
  <si>
    <t>Compliance Period 3</t>
  </si>
  <si>
    <t>Compliance Period 4</t>
  </si>
  <si>
    <t>Compliance Period 5</t>
  </si>
  <si>
    <t>Compliance Period 6</t>
  </si>
  <si>
    <t xml:space="preserve">     [Light Duty PEV electricity consumption/procurement requirement]</t>
  </si>
  <si>
    <t>EMISSIONS FROM GENERIC ADDITIONS</t>
  </si>
  <si>
    <t>Other loads</t>
  </si>
  <si>
    <t>Retail sales to end-use customers</t>
  </si>
  <si>
    <t>Beginning balances</t>
  </si>
  <si>
    <t>Start of 2017</t>
  </si>
  <si>
    <t>2017</t>
  </si>
  <si>
    <t>Soft target (%)</t>
  </si>
  <si>
    <t>Required procurement for compliance period</t>
  </si>
  <si>
    <t>12a</t>
  </si>
  <si>
    <t>12b</t>
  </si>
  <si>
    <t>12c</t>
  </si>
  <si>
    <t>12d</t>
  </si>
  <si>
    <t>12e</t>
  </si>
  <si>
    <t>12f</t>
  </si>
  <si>
    <t>12g</t>
  </si>
  <si>
    <t>12h</t>
  </si>
  <si>
    <t>12i</t>
  </si>
  <si>
    <t>13j</t>
  </si>
  <si>
    <t>13k</t>
  </si>
  <si>
    <t>13l</t>
  </si>
  <si>
    <t>15a</t>
  </si>
  <si>
    <t>15b</t>
  </si>
  <si>
    <t>15c</t>
  </si>
  <si>
    <t>15d</t>
  </si>
  <si>
    <t>15e</t>
  </si>
  <si>
    <t>Description of Worksheet Tabs</t>
  </si>
  <si>
    <t xml:space="preserve">Administrative Information </t>
  </si>
  <si>
    <t>Name of Publicly Owned Utility ("POU")</t>
  </si>
  <si>
    <t>12j</t>
  </si>
  <si>
    <t>12k</t>
  </si>
  <si>
    <t>12l</t>
  </si>
  <si>
    <t>Total Peak Procurement Requirement (7+8+9)</t>
  </si>
  <si>
    <t>Total peak dependable capacity of existing and planned supply resources (not RPS-eligible) (sum of 11a…11n)</t>
  </si>
  <si>
    <t>Total peak dependable capacity of existing and planned supply resources (11+12)</t>
  </si>
  <si>
    <t>Total peak dependable capacity of generic supply resources (14+15)</t>
  </si>
  <si>
    <t>Total peak dependable capacity of generic supply resources (from line 16)</t>
  </si>
  <si>
    <t>Total peak dependable capacity of existing and planned supply resources (from line 13)</t>
  </si>
  <si>
    <t>Total energy from existing and planned supply resources (not RPS-eligible) (sum of 12a…12n)</t>
  </si>
  <si>
    <t>Total energy from generic supply resources (15+16)</t>
  </si>
  <si>
    <t>Total GHG emissions from generic supply resources (4+5)</t>
  </si>
  <si>
    <t>Total peak procurement requirement (from line 10)</t>
  </si>
  <si>
    <t>CRAT</t>
  </si>
  <si>
    <t>Name of Scenario</t>
  </si>
  <si>
    <t>Date Updated:</t>
  </si>
  <si>
    <t>GHG EMISSIONS IMPACT OF TRANSPORTATION ELECTRIFICATION</t>
  </si>
  <si>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</si>
  <si>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t xml:space="preserve">   GHG Emissions Accounting Table </t>
  </si>
  <si>
    <t xml:space="preserve">   Energy Balance Table </t>
  </si>
  <si>
    <t xml:space="preserve">   Capacity Resource Accounting Table </t>
  </si>
  <si>
    <t>Form CEC 113 (May 2017)</t>
  </si>
  <si>
    <t>Form CEC 109 (May 2017)</t>
  </si>
  <si>
    <t>Form CEC 110 (May 2017)</t>
  </si>
  <si>
    <t>Form CEC 111 (May 2017)</t>
  </si>
  <si>
    <t>Form CEC 112 (May 2017)</t>
  </si>
  <si>
    <t xml:space="preserve">   RPS Procurement Table </t>
  </si>
  <si>
    <t>11j</t>
  </si>
  <si>
    <t>11k</t>
  </si>
  <si>
    <t>11l</t>
  </si>
  <si>
    <t>11m</t>
  </si>
  <si>
    <t>11n</t>
  </si>
  <si>
    <t>12m</t>
  </si>
  <si>
    <t>12n</t>
  </si>
  <si>
    <t>12o</t>
  </si>
  <si>
    <t>12p</t>
  </si>
  <si>
    <t>12q</t>
  </si>
  <si>
    <t>12r</t>
  </si>
  <si>
    <t>14f</t>
  </si>
  <si>
    <t>14g</t>
  </si>
  <si>
    <t>14h</t>
  </si>
  <si>
    <t>14i</t>
  </si>
  <si>
    <t>14j</t>
  </si>
  <si>
    <t>14k</t>
  </si>
  <si>
    <t>14l</t>
  </si>
  <si>
    <t>14m</t>
  </si>
  <si>
    <t>14n</t>
  </si>
  <si>
    <t>15f</t>
  </si>
  <si>
    <t>15g</t>
  </si>
  <si>
    <t>15h</t>
  </si>
  <si>
    <t>15i</t>
  </si>
  <si>
    <t>15j</t>
  </si>
  <si>
    <t>15k</t>
  </si>
  <si>
    <t>15l</t>
  </si>
  <si>
    <t>15m</t>
  </si>
  <si>
    <t>15n</t>
  </si>
  <si>
    <t>13m</t>
  </si>
  <si>
    <t>13n</t>
  </si>
  <si>
    <t>Total energy from existing and planned supply resources (12+13)</t>
  </si>
  <si>
    <t>16f</t>
  </si>
  <si>
    <t>16g</t>
  </si>
  <si>
    <t>16h</t>
  </si>
  <si>
    <t>16i</t>
  </si>
  <si>
    <t>16j</t>
  </si>
  <si>
    <t>16k</t>
  </si>
  <si>
    <t>16l</t>
  </si>
  <si>
    <t>16m</t>
  </si>
  <si>
    <t>16n</t>
  </si>
  <si>
    <t>1k</t>
  </si>
  <si>
    <t>1l</t>
  </si>
  <si>
    <t>1m</t>
  </si>
  <si>
    <t>1n</t>
  </si>
  <si>
    <t>2e</t>
  </si>
  <si>
    <t>2f</t>
  </si>
  <si>
    <t>2g</t>
  </si>
  <si>
    <t>2h</t>
  </si>
  <si>
    <t>2m</t>
  </si>
  <si>
    <t>2n</t>
  </si>
  <si>
    <t>4f</t>
  </si>
  <si>
    <t>4g</t>
  </si>
  <si>
    <t>4h</t>
  </si>
  <si>
    <t>4i</t>
  </si>
  <si>
    <t>4j</t>
  </si>
  <si>
    <t>4k</t>
  </si>
  <si>
    <t>4l</t>
  </si>
  <si>
    <t>4m</t>
  </si>
  <si>
    <t>4n</t>
  </si>
  <si>
    <t>5f</t>
  </si>
  <si>
    <t>5g</t>
  </si>
  <si>
    <t>5h</t>
  </si>
  <si>
    <t>5i</t>
  </si>
  <si>
    <t>5j</t>
  </si>
  <si>
    <t>5k</t>
  </si>
  <si>
    <t>5l</t>
  </si>
  <si>
    <t>5m</t>
  </si>
  <si>
    <t>5n</t>
  </si>
  <si>
    <r>
      <t>Admin Info:</t>
    </r>
    <r>
      <rPr>
        <sz val="12"/>
        <color indexed="8"/>
        <rFont val="Arial"/>
        <family val="2"/>
      </rPr>
      <t xml:space="preserve">  A listing of contact information of the tables' preparer with information for any back-up personnel.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</si>
  <si>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</si>
  <si>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RPT:</t>
    </r>
    <r>
      <rPr>
        <sz val="12"/>
        <color indexed="8"/>
        <rFont val="Arial"/>
        <family val="2"/>
      </rPr>
      <t xml:space="preserve"> Resource Procurement Table (RPT): A detailed summary of a POU resource plan to meet the RPS requirements. 
</t>
    </r>
  </si>
  <si>
    <t>Standardized Reporting Tables for Public Owned Utility IRP Filing</t>
  </si>
  <si>
    <t>Back-up / Additional Contact Persons for Questions about these Tables (Optional):</t>
  </si>
  <si>
    <t>Persons who prepared Tables</t>
  </si>
  <si>
    <t xml:space="preserve">     [Peak load reduction due to thermal energy storage]</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</si>
  <si>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(18-17)</t>
    </r>
  </si>
  <si>
    <t xml:space="preserve">     [Light Duty PEV consumption in peak hour]</t>
  </si>
  <si>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</si>
  <si>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t>GHG emissions reduction due to gasoline vehicle displacement by LD PEVs</t>
  </si>
  <si>
    <t>GHG emissions increase due to LD PEV electricity loads</t>
  </si>
  <si>
    <t>Utility-Owned Generation and Storage (not RPS-eligible):</t>
  </si>
  <si>
    <t>Long-Term Contracts (not RPS-eligible):</t>
  </si>
  <si>
    <t>Utility-Owned Generation (not RPS-eligible):</t>
  </si>
  <si>
    <t>Utility-Owned Generation Resources (not RPS-eligible):</t>
  </si>
  <si>
    <t>EXISTING AND PLANNED GENERATION RESOURCES</t>
  </si>
  <si>
    <t>Utility-Owned RPS-eligible  Generation Resources:</t>
  </si>
  <si>
    <t>Utility-Owned RPS-eligible Resources:</t>
  </si>
  <si>
    <t>Long-Term Contracts (RPS-eligible):</t>
  </si>
  <si>
    <t>NON-RPS ELIGIBLE RESOURCES:</t>
  </si>
  <si>
    <t>RPS-ELIGIBLE RESOURCES:</t>
  </si>
  <si>
    <t>ENERGY FROM SHORT-TERM PURCHASES</t>
  </si>
  <si>
    <t>Short term and spot market purchases:</t>
  </si>
  <si>
    <t>GHG EMISSIONS FROM EXISTING AND PLANNED  SUPPLY RESOURCES</t>
  </si>
  <si>
    <t>Planned capacity surplus/shortfall (shortfalls assumed to be met with short-term capacity purchases) (19+20)</t>
  </si>
  <si>
    <t>6A</t>
  </si>
  <si>
    <t>Net purchases of Category 3 RECs</t>
  </si>
  <si>
    <t>Net purchases of  Category 0, 1 and 2 RECs</t>
  </si>
  <si>
    <t>RPS-eligible energy procured (copied from EBT)</t>
  </si>
  <si>
    <t>Historical Data</t>
  </si>
  <si>
    <t xml:space="preserve">   Amount of energy applied to procurement obligation</t>
  </si>
  <si>
    <t>7A</t>
  </si>
  <si>
    <t>Undelivered RPS energy</t>
  </si>
  <si>
    <t>13z</t>
  </si>
  <si>
    <t>19a</t>
  </si>
  <si>
    <t>Total delivered energy (19-19a+20)</t>
  </si>
  <si>
    <t>Surplus/Shortfall (21-22)</t>
  </si>
  <si>
    <t>Emissions intensity (portfolio gas/short-term and spot market purchases)</t>
  </si>
  <si>
    <t>8a</t>
  </si>
  <si>
    <t>8b</t>
  </si>
  <si>
    <t>8c</t>
  </si>
  <si>
    <t>8d</t>
  </si>
  <si>
    <t>PORTFOLIO GHG EMISSIONS</t>
  </si>
  <si>
    <t>Firm Sales Obligations (MWh from EBT)</t>
  </si>
  <si>
    <t>8e</t>
  </si>
  <si>
    <t>Emissions adjustment (8Cx8D)</t>
  </si>
  <si>
    <t>8f</t>
  </si>
  <si>
    <t>17z</t>
  </si>
  <si>
    <r>
      <t xml:space="preserve">Total energy from supply resources </t>
    </r>
    <r>
      <rPr>
        <b/>
        <sz val="12"/>
        <color rgb="FFFF0000"/>
        <rFont val="Calibri"/>
        <family val="2"/>
        <scheme val="minor"/>
      </rPr>
      <t>(14+17+17z)</t>
    </r>
  </si>
  <si>
    <t>EMISSIONS ADJUSTMENTS</t>
  </si>
  <si>
    <t>Total energy for emissions adjustment (8a+8b)</t>
  </si>
  <si>
    <t>Total generation plus RECs (all Categories) applied to procurement requirement (6A + 7A + 11)</t>
  </si>
  <si>
    <t>Undelivered RPS energy (from 13z)</t>
  </si>
  <si>
    <t>Total energy from RPS-eligible short-term contracts</t>
  </si>
  <si>
    <t>Total GHG emissions to meet net energy for load (3+6+7)</t>
  </si>
  <si>
    <t xml:space="preserve">     [Other transportation electricity consumption/procurement requirement]</t>
  </si>
  <si>
    <t xml:space="preserve">     [Other electrification/fuel substitution; consumption/procurement requirement]</t>
  </si>
  <si>
    <t>GHG emissions reduction due to fuel displacement - other transportation electrification</t>
  </si>
  <si>
    <t>GHG emissions increase due to increased electricity loads - other transportation electrification</t>
  </si>
  <si>
    <t>Undelivered RPS energy (MWh from EBT)</t>
  </si>
  <si>
    <t>Standardized Reporting Tables 
for Publicly Owned Utility IRP Filing
California Energy Commission
Energy Assessment Division</t>
  </si>
  <si>
    <t>Fuel type</t>
  </si>
  <si>
    <t>UOG-NON-RPS</t>
  </si>
  <si>
    <t>Natural Gas</t>
  </si>
  <si>
    <t>Pump Storage</t>
  </si>
  <si>
    <t>Coal</t>
  </si>
  <si>
    <t>Large Hydroelectric</t>
  </si>
  <si>
    <t>Nuclear</t>
  </si>
  <si>
    <t>Biofuels</t>
  </si>
  <si>
    <t>Storage</t>
  </si>
  <si>
    <t>Battery Storage</t>
  </si>
  <si>
    <t>LT contracts-NON-RPS</t>
  </si>
  <si>
    <t>Unspecified/System Power</t>
  </si>
  <si>
    <t>UOG RPS</t>
  </si>
  <si>
    <t>Small Hydroelectric</t>
  </si>
  <si>
    <t>Solar PV</t>
  </si>
  <si>
    <t>Solar Thermal</t>
  </si>
  <si>
    <t>Geothermal</t>
  </si>
  <si>
    <t>Wind</t>
  </si>
  <si>
    <t>LT contracts RPS</t>
  </si>
  <si>
    <t>Generic-NON-RPS</t>
  </si>
  <si>
    <t>Generic RPS</t>
  </si>
  <si>
    <t>13o</t>
  </si>
  <si>
    <t>13q</t>
  </si>
  <si>
    <t>13p</t>
  </si>
  <si>
    <t>13r</t>
  </si>
  <si>
    <t>13s</t>
  </si>
  <si>
    <t>13t</t>
  </si>
  <si>
    <t>12s</t>
  </si>
  <si>
    <t>12t</t>
  </si>
  <si>
    <t>Total energy from RPS-eligible resources (sum of 13a…13t, and 13z)</t>
  </si>
  <si>
    <t>2o</t>
  </si>
  <si>
    <t>2p</t>
  </si>
  <si>
    <t>sq</t>
  </si>
  <si>
    <t>2t</t>
  </si>
  <si>
    <t>2r</t>
  </si>
  <si>
    <t>2s</t>
  </si>
  <si>
    <t>Total GHG emissions from RPS-eligible resources (sum of 2a…2t)</t>
  </si>
  <si>
    <t>For fuel type, choose from list or enter value</t>
  </si>
  <si>
    <t>Total peak dependable capacity of existing and planned RPS-eligible resources (sum of 12a…12t)</t>
  </si>
  <si>
    <t>Adjusted Portfolio emissions (8-8e)</t>
  </si>
  <si>
    <t>Category 0, 1 and 2 Resources (bundled with RECs)</t>
  </si>
  <si>
    <t>Category 3 Resources (unbundled RECs)</t>
  </si>
  <si>
    <t>Over/under procurement for compliance period (13 - 4)</t>
  </si>
  <si>
    <t>Excess balance at beginning/end of compliance period</t>
  </si>
  <si>
    <t>Excess balance and REC purchases applied to procurement obligation</t>
  </si>
  <si>
    <t>Net change in REC balance</t>
  </si>
  <si>
    <t>Peak Demand (accounting for demand response and AAEE) (1-5-6)</t>
  </si>
  <si>
    <t>Net energy for load (accounting for AAEE impacts)</t>
  </si>
  <si>
    <t>Retail sales to end-use customers (accounting for AAEE impacts)</t>
  </si>
  <si>
    <t>Net energy for load</t>
  </si>
  <si>
    <t>Total net energy for load (accounting for AAEE impacts) (5+6)</t>
  </si>
  <si>
    <t>Annual Retail sales to end-use customers (accounting for AAEE impacts) (From EBT)</t>
  </si>
  <si>
    <t>Green pricing program Exclusion, (may include other exclusions like self generation exclusion)</t>
  </si>
  <si>
    <t>Net change in balance/carryover (RECs and RPS-eligible energy) (6+7-6A-7A)</t>
  </si>
  <si>
    <t xml:space="preserve">  Excess balance and REC purchases applied to procurement obligation</t>
  </si>
  <si>
    <t>18a</t>
  </si>
  <si>
    <t>Net Short term and spot market purchases  (18 - 18a)</t>
  </si>
  <si>
    <t>Net spot market/short-term purchases:</t>
  </si>
  <si>
    <t>Short term and spot market sales (only report sales of energy from resources already included in the EBT):</t>
  </si>
  <si>
    <t>Riverside Energy Resource Center (RERC)</t>
  </si>
  <si>
    <t>Clearwater</t>
  </si>
  <si>
    <t>Springs</t>
  </si>
  <si>
    <t>Intermountain Power Project</t>
  </si>
  <si>
    <t>Intermountain Repower Project</t>
  </si>
  <si>
    <t>Hoover</t>
  </si>
  <si>
    <t>Salton Sea 5</t>
  </si>
  <si>
    <t>CalEnergy Portfolio</t>
  </si>
  <si>
    <t>Wintec</t>
  </si>
  <si>
    <t>12u</t>
  </si>
  <si>
    <t>12v</t>
  </si>
  <si>
    <t>12w</t>
  </si>
  <si>
    <t>12x</t>
  </si>
  <si>
    <t>12y</t>
  </si>
  <si>
    <t>12z</t>
  </si>
  <si>
    <t>WKN</t>
  </si>
  <si>
    <t>Kingbird B</t>
  </si>
  <si>
    <t>Columbia II</t>
  </si>
  <si>
    <t>Cabazon</t>
  </si>
  <si>
    <t>Tequesquite</t>
  </si>
  <si>
    <t>12aa</t>
  </si>
  <si>
    <t>12ab</t>
  </si>
  <si>
    <t>Antelope Big Sky Ranch</t>
  </si>
  <si>
    <t>Cabazon Repower or Replacement</t>
  </si>
  <si>
    <t>Solar plus Storage</t>
  </si>
  <si>
    <t>Baseload Resource</t>
  </si>
  <si>
    <t>Salton Sea 5 Incemental</t>
  </si>
  <si>
    <t>Palo Verde Generating Station</t>
  </si>
  <si>
    <t>Antelope DSR 1</t>
  </si>
  <si>
    <t>Summer Solar</t>
  </si>
  <si>
    <t>13u</t>
  </si>
  <si>
    <t>13v</t>
  </si>
  <si>
    <t>13w</t>
  </si>
  <si>
    <t>13x</t>
  </si>
  <si>
    <t>13y</t>
  </si>
  <si>
    <t>13aa</t>
  </si>
  <si>
    <t>ARP Loyalton</t>
  </si>
  <si>
    <t>13ab</t>
  </si>
  <si>
    <t>Summer Ultra Low Carbon Power Purchase</t>
  </si>
  <si>
    <t>Notes:</t>
  </si>
  <si>
    <t>Line Item 9: Riverside did not plan on using Category 3 RECs to satisfy its RPS compliance in any of its IRP scenarios.</t>
  </si>
  <si>
    <t>All emissions are shown in metric tons, instead of million metric tons.</t>
  </si>
  <si>
    <t>Line 1a, 1b, 1c: Emission intensities shown represent the average emission intensity between 2019 and 2030.  The emission intensities for these resources move slightly year to year due to their heat rate curves.</t>
  </si>
  <si>
    <t>Line 9 and 10: Based on the CEC's Business-as-Usual Scenario, where Riverside's percent share of statewide Electric Vehicles is 0.61%.</t>
  </si>
  <si>
    <t>Yearly Emissions Total Units = mt CO2e</t>
  </si>
  <si>
    <t>Simulated Data</t>
  </si>
  <si>
    <t>Column F: 2018 Data are simulated projections.  2018 Actuals will be submitted in the 2019 IEPR.</t>
  </si>
  <si>
    <t>Line 13o: RPU sold 107,000 MWh of bundled Category 1 renewable energy from this geothermal resource in 2018.  This sale is reflected in the generation total.</t>
  </si>
  <si>
    <t>Capacities shown for Wind and Solar resources are based on their NQCs for the month of August.</t>
  </si>
  <si>
    <t>Line 4: RPU is currently unable to determine Light Duty PEV consumption in the peak hour.</t>
  </si>
  <si>
    <t>Line 2: Capacity is an engineering calculation referenced to August of each year.</t>
  </si>
  <si>
    <t>Line 2a: Peak reduction calculated as 0.389 x Capacity.</t>
  </si>
  <si>
    <t>Line 9: Based on the CEC's Business-as-Usual Scenario, where Riverside's percent share of statewide Electric Vehicles is 0.61%.</t>
  </si>
  <si>
    <t>Line 8: Annual PV energy is an engineering calculation based off estimated installed monthly capacity.</t>
  </si>
  <si>
    <t>53 MMT Sector Target Portfolio</t>
  </si>
  <si>
    <t>Riverside Public Utilities</t>
  </si>
  <si>
    <t>Scenario Name: 53 MMT Sector Target Portfolio</t>
  </si>
  <si>
    <t>Jeff Leach</t>
  </si>
  <si>
    <t>n/a</t>
  </si>
  <si>
    <t>Utilities Principal Resource Analyst</t>
  </si>
  <si>
    <t>jleach@riversideca.gov</t>
  </si>
  <si>
    <t>951-826-8509</t>
  </si>
  <si>
    <t>3435 14th Street</t>
  </si>
  <si>
    <t>Riverside</t>
  </si>
  <si>
    <t>Scott Lesch</t>
  </si>
  <si>
    <t>slesch@riversideca.gov</t>
  </si>
  <si>
    <t>Power Resources Manager - Resource Planning &amp; Technology Integration</t>
  </si>
  <si>
    <t>951-826-8510</t>
  </si>
  <si>
    <t>Line 1: Peaks shown for 2017 and 2018 represent the forecasted peak for August in those years.  The actual peak in 2017 was 638MW and occurred HE15 on 8/31/2017.  The actual peak for 2018 was 611 and occurred HE17 on 7/24/2018.  The forecasted 2019-2030 peaks occur in August.</t>
  </si>
  <si>
    <t>Capacities shown on Lines 11-15 represent the available capacity for each resource.  Not all available capacity is submitted in CAISO annual and monthly Resource Adequacy filings.</t>
  </si>
  <si>
    <t>AP Northlake</t>
  </si>
  <si>
    <t>Line 2: "Other loads" consist of internal electric utility load for buildings and water utility load for water pumping.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</si>
</sst>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1">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00_);[Red]\(#,##0.000\)"/>
    <numFmt numFmtId="166" formatCode="0.0"/>
    <numFmt numFmtId="167" formatCode="_(* #,##0_);_(* \(#,##0\);_(* &quot;-&quot;??_);_(@_)"/>
    <numFmt numFmtId="168" formatCode="_-* #,##0_-;\-* #,##0_-;_-* &quot;-&quot;_-;_-@_-"/>
    <numFmt numFmtId="169" formatCode="_-* #,##0.00_-;\-* #,##0.00_-;_-* &quot;-&quot;??_-;_-@_-"/>
    <numFmt numFmtId="170" formatCode="0.000000"/>
    <numFmt numFmtId="171" formatCode="#,##0;\(#,##0\)"/>
    <numFmt numFmtId="172" formatCode="&quot;$&quot;#,##0.0;[Red]\-&quot;$&quot;#,##0.0"/>
    <numFmt numFmtId="173" formatCode="_(* #,##0_);_(* \(#,##0\);_(* &quot;0.0&quot;_);_(@_)"/>
    <numFmt numFmtId="174" formatCode="m\-d\-yy"/>
    <numFmt numFmtId="175" formatCode="#,##0;\-#,##0;&quot;-&quot;"/>
    <numFmt numFmtId="176" formatCode="#,##0.000\¢;\(#,##0.000\¢\)"/>
    <numFmt numFmtId="177" formatCode="&quot;$&quot;#,\);\(&quot;$&quot;#,##0\)"/>
    <numFmt numFmtId="178" formatCode="0.000_)"/>
    <numFmt numFmtId="179" formatCode="#,##0.00;[Red]\(#,##0.00\)"/>
    <numFmt numFmtId="180" formatCode="#,##0_);[Red]\(#,##0\);&quot;-&quot;_);@_)"/>
    <numFmt numFmtId="181" formatCode="_(* #,##0.00_);_(* \(#,##0.00\);_(* \-??_);_(@_)"/>
    <numFmt numFmtId="182" formatCode="hh:mm"/>
    <numFmt numFmtId="183" formatCode="00000"/>
    <numFmt numFmtId="184" formatCode="&quot;$&quot;#,##0_);[Red]\(&quot;$&quot;#,##0\);&quot;-&quot;_);@_)"/>
    <numFmt numFmtId="185" formatCode="&quot;$&quot;#,##0\ ;\(&quot;$&quot;#,##0\)"/>
    <numFmt numFmtId="186" formatCode="#,##0.0"/>
    <numFmt numFmtId="187" formatCode="#,##0.00;[Red]#,##0.00"/>
    <numFmt numFmtId="188" formatCode="_([$€-2]* #,##0.00_);_([$€-2]* \(#,##0.00\);_([$€-2]* &quot;-&quot;??_)"/>
    <numFmt numFmtId="189" formatCode="_-* #,##0.0_-;\-* #,##0.0_-;_-* &quot;-&quot;??_-;_-@_-"/>
    <numFmt numFmtId="190" formatCode="yyyy"/>
    <numFmt numFmtId="191" formatCode="#,##0.00&quot; $&quot;;\-#,##0.00&quot; $&quot;"/>
    <numFmt numFmtId="192" formatCode="General_)"/>
    <numFmt numFmtId="193" formatCode="[Red][&gt;8760]General;[Black][&lt;=8760]General"/>
    <numFmt numFmtId="194" formatCode="[Red][=1]General;[Black][&lt;&gt;1]General"/>
    <numFmt numFmtId="195" formatCode="_(&quot;N$&quot;* #,##0_);_(&quot;N$&quot;* \(#,##0\);_(&quot;N$&quot;* &quot;-&quot;_);_(@_)"/>
    <numFmt numFmtId="196" formatCode="_(&quot;N$&quot;* #,##0.00_);_(&quot;N$&quot;* \(#,##0.00\);_(&quot;N$&quot;* &quot;-&quot;??_);_(@_)"/>
    <numFmt numFmtId="197" formatCode="#,##0.0000\ ;[Red]\(#,##0.0000\)"/>
    <numFmt numFmtId="198" formatCode="0.00_)"/>
    <numFmt numFmtId="199" formatCode="[$-409]mmmm\-yy;@"/>
    <numFmt numFmtId="200" formatCode="0.0%"/>
    <numFmt numFmtId="201" formatCode="&quot;$&quot;#,##0"/>
    <numFmt numFmtId="202" formatCode="[&lt;0]&quot;&quot;;[Black][&gt;0]\(00.0%\);General"/>
    <numFmt numFmtId="203" formatCode="0000"/>
    <numFmt numFmtId="204" formatCode="0.0000"/>
    <numFmt numFmtId="205" formatCode="_-&quot;£&quot;* #,##0_-;\-&quot;£&quot;* #,##0_-;_-&quot;£&quot;* &quot;-&quot;_-;_-@_-"/>
    <numFmt numFmtId="206" formatCode="_-&quot;£&quot;* #,##0.00_-;\-&quot;£&quot;* #,##0.00_-;_-&quot;£&quot;* &quot;-&quot;??_-;_-@_-"/>
    <numFmt numFmtId="207" formatCode="#,##0.0000_);[Red]\(#,##0.0000\)"/>
  </numFmts>
  <fonts count="174">
    <font>
      <sz val="12"/>
      <name val="Times New Roman"/>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2"/>
      <color rgb="FF008000"/>
      <name val="Times New Roman"/>
      <family val="1"/>
    </font>
    <font>
      <sz val="10"/>
      <name val="Arial"/>
      <family val="2"/>
    </font>
    <font>
      <u/>
      <sz val="10"/>
      <color indexed="12"/>
      <name val="Arial"/>
      <family val="2"/>
    </font>
    <font>
      <sz val="10"/>
      <name val="Times New Roman"/>
      <family val="1"/>
    </font>
    <font>
      <b/>
      <sz val="10"/>
      <name val="Times New Roman"/>
      <family val="1"/>
    </font>
    <font>
      <sz val="12"/>
      <name val="Calibri"/>
      <family val="2"/>
      <scheme val="minor"/>
    </font>
    <font>
      <b/>
      <sz val="12"/>
      <name val="Calibri"/>
      <family val="2"/>
      <scheme val="minor"/>
    </font>
    <font>
      <b/>
      <u/>
      <sz val="12"/>
      <name val="Calibri"/>
      <family val="2"/>
      <scheme val="minor"/>
    </font>
    <font>
      <b/>
      <sz val="12"/>
      <color indexed="10"/>
      <name val="Calibri"/>
      <family val="2"/>
      <scheme val="minor"/>
    </font>
    <font>
      <sz val="12"/>
      <color rgb="FF008000"/>
      <name val="Calibri"/>
      <family val="2"/>
      <scheme val="minor"/>
    </font>
    <font>
      <sz val="12"/>
      <color rgb="FF00B050"/>
      <name val="Calibri"/>
      <family val="2"/>
      <scheme val="minor"/>
    </font>
    <font>
      <b/>
      <sz val="12"/>
      <color rgb="FF00B050"/>
      <name val="Calibri"/>
      <family val="2"/>
      <scheme val="minor"/>
    </font>
    <font>
      <sz val="10"/>
      <name val="Calibri"/>
      <family val="2"/>
      <scheme val="minor"/>
    </font>
    <font>
      <b/>
      <sz val="10"/>
      <name val="Calibri"/>
      <family val="2"/>
      <scheme val="minor"/>
    </font>
    <font>
      <b/>
      <sz val="12"/>
      <color rgb="FFFF0000"/>
      <name val="Calibri"/>
      <family val="2"/>
      <scheme val="minor"/>
    </font>
    <font>
      <b/>
      <sz val="14"/>
      <name val="Arial"/>
      <family val="2"/>
    </font>
    <font>
      <b/>
      <sz val="10"/>
      <name val="Arial"/>
      <family val="2"/>
    </font>
    <font>
      <b/>
      <sz val="10"/>
      <color theme="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b/>
      <sz val="12"/>
      <name val="Arial"/>
      <family val="2"/>
    </font>
    <font>
      <sz val="12"/>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color indexed="8"/>
      <name val="Arial"/>
      <family val="2"/>
    </font>
    <font>
      <sz val="10"/>
      <name val="楲污麬ឬ⠭"/>
    </font>
    <font>
      <b/>
      <sz val="10"/>
      <name val="Arial Narrow"/>
      <family val="2"/>
    </font>
    <font>
      <sz val="10"/>
      <color theme="1"/>
      <name val="Arial"/>
      <family val="2"/>
    </font>
    <font>
      <sz val="11"/>
      <color theme="1"/>
      <name val="Calibri"/>
      <family val="2"/>
    </font>
    <font>
      <sz val="11"/>
      <color indexed="8"/>
      <name val="Calibri"/>
      <family val="2"/>
    </font>
    <font>
      <sz val="10"/>
      <color theme="1"/>
      <name val="Calibri"/>
      <family val="2"/>
    </font>
    <font>
      <sz val="11"/>
      <color theme="0"/>
      <name val="Calibri"/>
      <family val="2"/>
    </font>
    <font>
      <sz val="12"/>
      <color theme="0"/>
      <name val="Arial"/>
      <family val="2"/>
    </font>
    <font>
      <sz val="11"/>
      <color indexed="9"/>
      <name val="Calibri"/>
      <family val="2"/>
    </font>
    <font>
      <sz val="10"/>
      <color theme="0"/>
      <name val="Arial"/>
      <family val="2"/>
    </font>
    <font>
      <sz val="10"/>
      <color theme="0"/>
      <name val="Calibri"/>
      <family val="2"/>
    </font>
    <font>
      <sz val="11"/>
      <color indexed="63"/>
      <name val="Calibri"/>
      <family val="2"/>
    </font>
    <font>
      <sz val="8"/>
      <name val="楲污麬ឬ⠭"/>
      <family val="2"/>
    </font>
    <font>
      <sz val="8"/>
      <color indexed="23"/>
      <name val="楲污牥睥删"/>
      <family val="2"/>
    </font>
    <font>
      <sz val="10"/>
      <color indexed="23"/>
      <name val="楲污牥睥删"/>
      <family val="2"/>
    </font>
    <font>
      <sz val="10"/>
      <name val="MS Sans Serif"/>
      <family val="2"/>
    </font>
    <font>
      <sz val="10"/>
      <color indexed="12"/>
      <name val="Arial"/>
      <family val="2"/>
    </font>
    <font>
      <sz val="10"/>
      <color indexed="12"/>
      <name val="Arial Narrow"/>
      <family val="2"/>
    </font>
    <font>
      <sz val="11"/>
      <color rgb="FF9C0006"/>
      <name val="Calibri"/>
      <family val="2"/>
    </font>
    <font>
      <sz val="12"/>
      <color rgb="FF9C0006"/>
      <name val="Arial"/>
      <family val="2"/>
    </font>
    <font>
      <sz val="11"/>
      <color rgb="FF9C0006"/>
      <name val="Arial"/>
      <family val="2"/>
    </font>
    <font>
      <sz val="11"/>
      <color indexed="20"/>
      <name val="Calibri"/>
      <family val="2"/>
    </font>
    <font>
      <sz val="10"/>
      <color rgb="FF9C0006"/>
      <name val="Arial"/>
      <family val="2"/>
    </font>
    <font>
      <sz val="11"/>
      <color indexed="14"/>
      <name val="Calibri"/>
      <family val="2"/>
      <scheme val="minor"/>
    </font>
    <font>
      <sz val="10"/>
      <color rgb="FF9C0006"/>
      <name val="Calibri"/>
      <family val="2"/>
    </font>
    <font>
      <sz val="11"/>
      <color indexed="28"/>
      <name val="Calibri"/>
      <family val="2"/>
    </font>
    <font>
      <sz val="9"/>
      <name val="Helv"/>
    </font>
    <font>
      <i/>
      <sz val="14"/>
      <name val="Arial"/>
      <family val="2"/>
    </font>
    <font>
      <sz val="10"/>
      <name val="Helv"/>
      <charset val="177"/>
    </font>
    <font>
      <b/>
      <sz val="12"/>
      <name val="Helv"/>
    </font>
    <font>
      <b/>
      <sz val="11"/>
      <color rgb="FFFA7D00"/>
      <name val="Calibri"/>
      <family val="2"/>
    </font>
    <font>
      <b/>
      <sz val="12"/>
      <color rgb="FFFA7D00"/>
      <name val="Arial"/>
      <family val="2"/>
    </font>
    <font>
      <b/>
      <sz val="11"/>
      <color indexed="52"/>
      <name val="Calibri"/>
      <family val="2"/>
    </font>
    <font>
      <b/>
      <sz val="10"/>
      <color rgb="FFFA7D00"/>
      <name val="Arial"/>
      <family val="2"/>
    </font>
    <font>
      <b/>
      <sz val="10"/>
      <color rgb="FFFA7D00"/>
      <name val="Calibri"/>
      <family val="2"/>
    </font>
    <font>
      <b/>
      <sz val="10"/>
      <color indexed="8"/>
      <name val="Arial"/>
      <family val="2"/>
    </font>
    <font>
      <sz val="10"/>
      <name val="Helvetica"/>
      <family val="2"/>
    </font>
    <font>
      <b/>
      <sz val="11"/>
      <color theme="0"/>
      <name val="Calibri"/>
      <family val="2"/>
    </font>
    <font>
      <b/>
      <sz val="12"/>
      <color theme="0"/>
      <name val="Arial"/>
      <family val="2"/>
    </font>
    <font>
      <b/>
      <sz val="11"/>
      <color indexed="9"/>
      <name val="Calibri"/>
      <family val="2"/>
    </font>
    <font>
      <b/>
      <sz val="10"/>
      <color theme="0"/>
      <name val="Calibri"/>
      <family val="2"/>
    </font>
    <font>
      <sz val="11"/>
      <name val="Tms Rmn"/>
      <family val="1"/>
    </font>
    <font>
      <sz val="11"/>
      <name val="Arial"/>
      <family val="2"/>
    </font>
    <font>
      <sz val="11"/>
      <color theme="1"/>
      <name val="Arial"/>
      <family val="2"/>
    </font>
    <font>
      <sz val="10"/>
      <name val="Mangal"/>
      <family val="2"/>
    </font>
    <font>
      <sz val="12"/>
      <name val="Helv"/>
    </font>
    <font>
      <sz val="12"/>
      <color indexed="8"/>
      <name val="Courier"/>
      <family val="3"/>
    </font>
    <font>
      <sz val="10"/>
      <name val="MS Serif"/>
      <family val="1"/>
    </font>
    <font>
      <sz val="11"/>
      <name val="Book Antiqua"/>
      <family val="1"/>
    </font>
    <font>
      <sz val="11"/>
      <name val="??"/>
      <family val="3"/>
      <charset val="129"/>
    </font>
    <font>
      <sz val="11"/>
      <name val="??"/>
      <family val="3"/>
    </font>
    <font>
      <sz val="10"/>
      <name val="Helv"/>
    </font>
    <font>
      <sz val="10"/>
      <color indexed="16"/>
      <name val="MS Serif"/>
      <family val="1"/>
    </font>
    <font>
      <i/>
      <sz val="11"/>
      <color rgb="FF7F7F7F"/>
      <name val="Calibri"/>
      <family val="2"/>
    </font>
    <font>
      <i/>
      <sz val="12"/>
      <color rgb="FF7F7F7F"/>
      <name val="Arial"/>
      <family val="2"/>
    </font>
    <font>
      <i/>
      <sz val="11"/>
      <color indexed="23"/>
      <name val="Calibri"/>
      <family val="2"/>
    </font>
    <font>
      <sz val="18"/>
      <name val="Arial"/>
      <family val="2"/>
    </font>
    <font>
      <sz val="8"/>
      <name val="Arial"/>
      <family val="2"/>
    </font>
    <font>
      <i/>
      <sz val="12"/>
      <name val="Arial"/>
      <family val="2"/>
    </font>
    <font>
      <sz val="18"/>
      <name val="Times New Roman"/>
      <family val="1"/>
    </font>
    <font>
      <i/>
      <sz val="12"/>
      <name val="Times New Roman"/>
      <family val="1"/>
    </font>
    <font>
      <sz val="11"/>
      <color rgb="FF006100"/>
      <name val="Calibri"/>
      <family val="2"/>
    </font>
    <font>
      <sz val="12"/>
      <color rgb="FF006100"/>
      <name val="Arial"/>
      <family val="2"/>
    </font>
    <font>
      <sz val="11"/>
      <color indexed="17"/>
      <name val="Calibri"/>
      <family val="2"/>
    </font>
    <font>
      <b/>
      <u/>
      <sz val="11"/>
      <color indexed="37"/>
      <name val="Arial"/>
      <family val="2"/>
    </font>
    <font>
      <b/>
      <i/>
      <sz val="14"/>
      <color indexed="9"/>
      <name val="Arial"/>
      <family val="2"/>
    </font>
    <font>
      <b/>
      <sz val="15"/>
      <color theme="3"/>
      <name val="Calibri"/>
      <family val="2"/>
    </font>
    <font>
      <b/>
      <sz val="15"/>
      <color theme="3"/>
      <name val="Arial"/>
      <family val="2"/>
    </font>
    <font>
      <b/>
      <sz val="15"/>
      <color indexed="56"/>
      <name val="Calibri"/>
      <family val="2"/>
    </font>
    <font>
      <b/>
      <sz val="13"/>
      <color theme="3"/>
      <name val="Calibri"/>
      <family val="2"/>
    </font>
    <font>
      <b/>
      <sz val="13"/>
      <color theme="3"/>
      <name val="Arial"/>
      <family val="2"/>
    </font>
    <font>
      <b/>
      <sz val="13"/>
      <color indexed="56"/>
      <name val="Calibri"/>
      <family val="2"/>
    </font>
    <font>
      <b/>
      <sz val="11"/>
      <color theme="3"/>
      <name val="Calibri"/>
      <family val="2"/>
    </font>
    <font>
      <b/>
      <sz val="11"/>
      <color theme="3"/>
      <name val="Arial"/>
      <family val="2"/>
    </font>
    <font>
      <b/>
      <sz val="11"/>
      <color indexed="56"/>
      <name val="Calibri"/>
      <family val="2"/>
    </font>
    <font>
      <sz val="7"/>
      <color indexed="12"/>
      <name val="Arial"/>
      <family val="2"/>
    </font>
    <font>
      <u/>
      <sz val="11"/>
      <color theme="10"/>
      <name val="Calibri"/>
      <family val="2"/>
      <scheme val="minor"/>
    </font>
    <font>
      <u/>
      <sz val="10"/>
      <color indexed="10"/>
      <name val="Arial"/>
      <family val="2"/>
    </font>
    <font>
      <u/>
      <sz val="11"/>
      <color indexed="12"/>
      <name val="Calibri"/>
      <family val="2"/>
    </font>
    <font>
      <u/>
      <sz val="8.4"/>
      <color theme="10"/>
      <name val="Arial"/>
      <family val="2"/>
    </font>
    <font>
      <u/>
      <sz val="12"/>
      <color indexed="12"/>
      <name val="Times New Roman"/>
      <family val="1"/>
    </font>
    <font>
      <u/>
      <sz val="11"/>
      <color theme="10"/>
      <name val="Calibri"/>
      <family val="2"/>
    </font>
    <font>
      <u/>
      <sz val="7.7"/>
      <color theme="10"/>
      <name val="Arial"/>
      <family val="2"/>
    </font>
    <font>
      <sz val="12"/>
      <color rgb="FF3F3F76"/>
      <name val="Arial"/>
      <family val="2"/>
    </font>
    <font>
      <sz val="11"/>
      <color indexed="62"/>
      <name val="Calibri"/>
      <family val="2"/>
    </font>
    <font>
      <sz val="11"/>
      <color rgb="FF3F3F76"/>
      <name val="Calibri"/>
      <family val="2"/>
    </font>
    <font>
      <sz val="11"/>
      <color rgb="FFFA7D00"/>
      <name val="Calibri"/>
      <family val="2"/>
    </font>
    <font>
      <sz val="12"/>
      <color rgb="FFFA7D00"/>
      <name val="Arial"/>
      <family val="2"/>
    </font>
    <font>
      <sz val="11"/>
      <color indexed="52"/>
      <name val="Calibri"/>
      <family val="2"/>
    </font>
    <font>
      <sz val="11"/>
      <color rgb="FF9C6500"/>
      <name val="Calibri"/>
      <family val="2"/>
    </font>
    <font>
      <sz val="12"/>
      <color rgb="FF9C6500"/>
      <name val="Arial"/>
      <family val="2"/>
    </font>
    <font>
      <sz val="11"/>
      <color indexed="60"/>
      <name val="Calibri"/>
      <family val="2"/>
    </font>
    <font>
      <sz val="7"/>
      <name val="Small Fonts"/>
      <family val="2"/>
    </font>
    <font>
      <b/>
      <i/>
      <sz val="16"/>
      <name val="Helv"/>
    </font>
    <font>
      <sz val="11"/>
      <name val="Tms Rmn"/>
    </font>
    <font>
      <sz val="11"/>
      <name val="Times"/>
      <family val="1"/>
    </font>
    <font>
      <sz val="11"/>
      <color indexed="8"/>
      <name val="Arial"/>
      <family val="2"/>
      <charset val="1"/>
    </font>
    <font>
      <sz val="11"/>
      <color indexed="8"/>
      <name val="Calibri"/>
      <family val="2"/>
      <charset val="1"/>
    </font>
    <font>
      <sz val="11"/>
      <name val="Calibri"/>
      <family val="2"/>
    </font>
    <font>
      <sz val="10"/>
      <name val="Times New Roman"/>
      <family val="1"/>
      <charset val="204"/>
    </font>
    <font>
      <sz val="10"/>
      <name val="MS Sans Serif"/>
      <family val="2"/>
      <charset val="1"/>
    </font>
    <font>
      <sz val="10"/>
      <color rgb="FF000000"/>
      <name val="Times New Roman"/>
      <family val="1"/>
    </font>
    <font>
      <sz val="5"/>
      <name val="Helv"/>
    </font>
    <font>
      <b/>
      <sz val="11"/>
      <color rgb="FF3F3F3F"/>
      <name val="Calibri"/>
      <family val="2"/>
    </font>
    <font>
      <b/>
      <sz val="12"/>
      <color rgb="FF3F3F3F"/>
      <name val="Arial"/>
      <family val="2"/>
    </font>
    <font>
      <b/>
      <sz val="11"/>
      <color indexed="63"/>
      <name val="Calibri"/>
      <family val="2"/>
    </font>
    <font>
      <sz val="22"/>
      <name val="UBSHeadline"/>
      <family val="1"/>
    </font>
    <font>
      <sz val="10"/>
      <color indexed="14"/>
      <name val="Arial"/>
      <family val="2"/>
    </font>
    <font>
      <sz val="8"/>
      <name val="Helv"/>
    </font>
    <font>
      <sz val="9"/>
      <color indexed="8"/>
      <name val="Arial"/>
      <family val="2"/>
    </font>
    <font>
      <sz val="5"/>
      <name val="Arial"/>
      <family val="2"/>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8"/>
      <color indexed="8"/>
      <name val="Helv"/>
    </font>
    <font>
      <sz val="10"/>
      <name val="Frutiger 45 Light"/>
      <family val="2"/>
    </font>
    <font>
      <b/>
      <sz val="11"/>
      <name val="Times New Roman"/>
      <family val="1"/>
    </font>
    <font>
      <sz val="18"/>
      <color theme="3"/>
      <name val="Cambria"/>
      <family val="2"/>
      <scheme val="major"/>
    </font>
    <font>
      <b/>
      <sz val="18"/>
      <color indexed="56"/>
      <name val="Cambria"/>
      <family val="2"/>
    </font>
    <font>
      <b/>
      <sz val="11"/>
      <color theme="1"/>
      <name val="Calibri"/>
      <family val="2"/>
    </font>
    <font>
      <b/>
      <sz val="11"/>
      <color indexed="8"/>
      <name val="Calibri"/>
      <family val="2"/>
    </font>
    <font>
      <sz val="8"/>
      <color indexed="12"/>
      <name val="Arial"/>
      <family val="2"/>
    </font>
    <font>
      <sz val="10"/>
      <name val="Courier"/>
      <family val="3"/>
    </font>
    <font>
      <sz val="10"/>
      <color indexed="39"/>
      <name val="Arial"/>
      <family val="2"/>
    </font>
    <font>
      <sz val="11"/>
      <color rgb="FFFF0000"/>
      <name val="Calibri"/>
      <family val="2"/>
    </font>
    <font>
      <sz val="12"/>
      <color rgb="FFFF0000"/>
      <name val="Arial"/>
      <family val="2"/>
    </font>
    <font>
      <sz val="11"/>
      <color indexed="10"/>
      <name val="Calibri"/>
      <family val="2"/>
    </font>
    <font>
      <b/>
      <sz val="8"/>
      <name val="Calibri"/>
      <family val="2"/>
      <scheme val="minor"/>
    </font>
    <font>
      <b/>
      <u/>
      <sz val="14"/>
      <name val="Calibri"/>
      <family val="2"/>
      <scheme val="minor"/>
    </font>
    <font>
      <sz val="12"/>
      <color rgb="FFFF0000"/>
      <name val="Calibri"/>
      <family val="2"/>
      <scheme val="minor"/>
    </font>
  </fonts>
  <fills count="115">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indexed="31"/>
      </patternFill>
    </fill>
    <fill>
      <patternFill patternType="solid">
        <fgColor indexed="9"/>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29"/>
      </patternFill>
    </fill>
    <fill>
      <patternFill patternType="solid">
        <fgColor indexed="45"/>
        <bgColor indexed="29"/>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43"/>
      </patternFill>
    </fill>
    <fill>
      <patternFill patternType="solid">
        <fgColor indexed="21"/>
        <bgColor indexed="57"/>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49"/>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gray0625">
        <fgColor indexed="11"/>
        <bgColor indexed="25"/>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62"/>
        <b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19"/>
      </patternFill>
    </fill>
    <fill>
      <patternFill patternType="solid">
        <fgColor indexed="16"/>
        <bgColor indexed="10"/>
      </patternFill>
    </fill>
    <fill>
      <patternFill patternType="solid">
        <fgColor indexed="42"/>
        <bgColor indexed="42"/>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3"/>
        <bgColor indexed="52"/>
      </patternFill>
    </fill>
    <fill>
      <patternFill patternType="solid">
        <fgColor indexed="41"/>
        <bgColor indexed="64"/>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15"/>
        <bgColor indexed="64"/>
      </patternFill>
    </fill>
    <fill>
      <patternFill patternType="solid">
        <fgColor indexed="22"/>
        <bgColor indexed="31"/>
      </patternFill>
    </fill>
    <fill>
      <patternFill patternType="solid">
        <fgColor indexed="9"/>
        <bgColor indexed="64"/>
      </patternFill>
    </fill>
    <fill>
      <patternFill patternType="solid">
        <fgColor indexed="55"/>
      </patternFill>
    </fill>
    <fill>
      <patternFill patternType="solid">
        <fgColor indexed="55"/>
        <bgColor indexed="23"/>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41"/>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3" tint="0.59999389629810485"/>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double">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top/>
      <bottom style="hair">
        <color indexed="64"/>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theme="0"/>
      </left>
      <right style="thin">
        <color theme="0"/>
      </right>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bottom style="thin">
        <color theme="0"/>
      </bottom>
      <diagonal/>
    </border>
    <border>
      <left style="medium">
        <color theme="0"/>
      </left>
      <right style="medium">
        <color indexed="64"/>
      </right>
      <top style="medium">
        <color indexed="64"/>
      </top>
      <bottom style="medium">
        <color indexed="64"/>
      </bottom>
      <diagonal/>
    </border>
    <border>
      <left/>
      <right style="thin">
        <color theme="0"/>
      </right>
      <top style="thin">
        <color auto="1"/>
      </top>
      <bottom/>
      <diagonal/>
    </border>
    <border>
      <left/>
      <right style="thin">
        <color theme="0"/>
      </right>
      <top/>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s>
  <cellStyleXfs count="25573">
    <xf numFmtId="0" fontId="0" fillId="0" borderId="0"/>
    <xf numFmtId="0" fontId="7" fillId="0" borderId="0"/>
    <xf numFmtId="0" fontId="8" fillId="0" borderId="0" applyNumberFormat="0" applyFill="0" applyBorder="0" applyAlignment="0" applyProtection="0">
      <alignment vertical="top"/>
      <protection locked="0"/>
    </xf>
    <xf numFmtId="0" fontId="7" fillId="0" borderId="0"/>
    <xf numFmtId="9" fontId="3" fillId="0" borderId="0" applyFont="0" applyFill="0" applyBorder="0" applyAlignment="0" applyProtection="0"/>
    <xf numFmtId="0" fontId="2" fillId="0" borderId="0"/>
    <xf numFmtId="43" fontId="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7" fontId="7" fillId="0" borderId="0"/>
    <xf numFmtId="7" fontId="7" fillId="0" borderId="0"/>
    <xf numFmtId="164" fontId="36" fillId="0" borderId="0" applyFont="0" applyFill="0" applyBorder="0" applyAlignment="0" applyProtection="0"/>
    <xf numFmtId="164" fontId="36" fillId="0" borderId="0" applyFont="0" applyFill="0" applyBorder="0" applyAlignment="0" applyProtection="0"/>
    <xf numFmtId="0" fontId="37" fillId="0" borderId="0" applyNumberFormat="0" applyFill="0" applyBorder="0" applyAlignment="0" applyProtection="0">
      <alignment vertical="top"/>
    </xf>
    <xf numFmtId="0" fontId="38" fillId="0" borderId="0" applyNumberFormat="0" applyFill="0" applyBorder="0" applyAlignment="0" applyProtection="0">
      <alignment vertical="top"/>
    </xf>
    <xf numFmtId="0" fontId="7" fillId="0" borderId="0" applyNumberFormat="0" applyFill="0" applyBorder="0" applyAlignment="0" applyProtection="0"/>
    <xf numFmtId="0" fontId="7" fillId="0" borderId="0" applyNumberFormat="0" applyFill="0" applyBorder="0" applyAlignment="0" applyProtection="0"/>
    <xf numFmtId="0" fontId="39" fillId="0" borderId="0" applyNumberFormat="0" applyFill="0" applyBorder="0" applyAlignment="0" applyProtection="0">
      <alignment vertical="top"/>
    </xf>
    <xf numFmtId="168" fontId="7" fillId="0" borderId="0" applyFont="0" applyFill="0" applyBorder="0" applyAlignment="0" applyProtection="0"/>
    <xf numFmtId="0" fontId="40" fillId="0" borderId="0" applyNumberFormat="0" applyFill="0" applyBorder="0" applyAlignment="0" applyProtection="0">
      <alignment vertical="top"/>
      <protection locked="0"/>
    </xf>
    <xf numFmtId="169" fontId="7" fillId="0" borderId="0" applyFont="0" applyFill="0" applyBorder="0" applyAlignment="0" applyProtection="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41" fillId="0" borderId="0">
      <alignment vertical="top"/>
    </xf>
    <xf numFmtId="0" fontId="7" fillId="0" borderId="0" applyNumberFormat="0" applyFill="0" applyBorder="0" applyAlignment="0" applyProtection="0"/>
    <xf numFmtId="0" fontId="7" fillId="0" borderId="0" applyNumberFormat="0" applyFill="0" applyBorder="0" applyAlignment="0" applyProtection="0"/>
    <xf numFmtId="0" fontId="42"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2" fillId="0" borderId="0"/>
    <xf numFmtId="171" fontId="7" fillId="0" borderId="0" applyBorder="0"/>
    <xf numFmtId="171" fontId="7" fillId="0" borderId="0" applyBorder="0"/>
    <xf numFmtId="4" fontId="7" fillId="0" borderId="0"/>
    <xf numFmtId="4" fontId="7" fillId="0" borderId="0"/>
    <xf numFmtId="0" fontId="43" fillId="0" borderId="1" applyNumberFormat="0" applyFont="0" applyFill="0" applyAlignment="0" applyProtection="0"/>
    <xf numFmtId="0" fontId="44"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45" fillId="15" borderId="0" applyNumberFormat="0" applyBorder="0" applyAlignment="0" applyProtection="0"/>
    <xf numFmtId="0" fontId="29" fillId="15" borderId="0" applyNumberFormat="0" applyBorder="0" applyAlignment="0" applyProtection="0"/>
    <xf numFmtId="0" fontId="46" fillId="39" borderId="0" applyNumberFormat="0" applyBorder="0" applyAlignment="0" applyProtection="0"/>
    <xf numFmtId="0" fontId="2" fillId="15" borderId="0" applyNumberFormat="0" applyBorder="0" applyAlignment="0" applyProtection="0"/>
    <xf numFmtId="0" fontId="44"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164" fontId="46" fillId="39" borderId="0" applyNumberFormat="0" applyBorder="0" applyAlignment="0" applyProtection="0"/>
    <xf numFmtId="164" fontId="46" fillId="39" borderId="0" applyNumberFormat="0" applyBorder="0" applyAlignment="0" applyProtection="0"/>
    <xf numFmtId="0" fontId="29" fillId="15" borderId="0" applyNumberFormat="0" applyBorder="0" applyAlignment="0" applyProtection="0"/>
    <xf numFmtId="0" fontId="44" fillId="15" borderId="0" applyNumberFormat="0" applyBorder="0" applyAlignment="0" applyProtection="0"/>
    <xf numFmtId="0" fontId="2" fillId="40"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47" fillId="15"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29" fillId="15" borderId="0" applyNumberFormat="0" applyBorder="0" applyAlignment="0" applyProtection="0"/>
    <xf numFmtId="0" fontId="46" fillId="40" borderId="0" applyNumberFormat="0" applyBorder="0" applyAlignment="0" applyProtection="0"/>
    <xf numFmtId="0" fontId="29" fillId="15" borderId="0" applyNumberFormat="0" applyBorder="0" applyAlignment="0" applyProtection="0"/>
    <xf numFmtId="0" fontId="46" fillId="39"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46" fillId="4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164" fontId="46" fillId="39" borderId="0" applyNumberFormat="0" applyBorder="0" applyAlignment="0" applyProtection="0"/>
    <xf numFmtId="164" fontId="46" fillId="39" borderId="0" applyNumberFormat="0" applyBorder="0" applyAlignment="0" applyProtection="0"/>
    <xf numFmtId="164" fontId="46" fillId="39" borderId="0" applyNumberFormat="0" applyBorder="0" applyAlignment="0" applyProtection="0"/>
    <xf numFmtId="164" fontId="46" fillId="39"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6"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29" fillId="15"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46" fillId="41" borderId="0" applyNumberFormat="0" applyBorder="0" applyAlignment="0" applyProtection="0"/>
    <xf numFmtId="0" fontId="29" fillId="15" borderId="0" applyNumberFormat="0" applyBorder="0" applyAlignment="0" applyProtection="0"/>
    <xf numFmtId="0" fontId="46"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164" fontId="46" fillId="39" borderId="0" applyNumberFormat="0" applyBorder="0" applyAlignment="0" applyProtection="0"/>
    <xf numFmtId="164" fontId="46" fillId="39" borderId="0" applyNumberFormat="0" applyBorder="0" applyAlignment="0" applyProtection="0"/>
    <xf numFmtId="164" fontId="46" fillId="39" borderId="0" applyNumberFormat="0" applyBorder="0" applyAlignment="0" applyProtection="0"/>
    <xf numFmtId="164" fontId="46" fillId="39"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6" fillId="39" borderId="0" applyNumberFormat="0" applyBorder="0" applyAlignment="0" applyProtection="0"/>
    <xf numFmtId="0" fontId="2" fillId="15"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46" fillId="39" borderId="0" applyNumberFormat="0" applyBorder="0" applyAlignment="0" applyProtection="0"/>
    <xf numFmtId="0" fontId="29" fillId="15" borderId="0" applyNumberFormat="0" applyBorder="0" applyAlignment="0" applyProtection="0"/>
    <xf numFmtId="0" fontId="46" fillId="4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46" fillId="40"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46" fillId="40" borderId="0" applyNumberFormat="0" applyBorder="0" applyAlignment="0" applyProtection="0"/>
    <xf numFmtId="0" fontId="2" fillId="15" borderId="0" applyNumberFormat="0" applyBorder="0" applyAlignment="0" applyProtection="0"/>
    <xf numFmtId="0" fontId="46" fillId="40"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44" fillId="15" borderId="0" applyNumberFormat="0" applyBorder="0" applyAlignment="0" applyProtection="0"/>
    <xf numFmtId="0" fontId="47"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44" fillId="15" borderId="0" applyNumberFormat="0" applyBorder="0" applyAlignment="0" applyProtection="0"/>
    <xf numFmtId="0" fontId="2" fillId="15" borderId="0" applyNumberFormat="0" applyBorder="0" applyAlignment="0" applyProtection="0"/>
    <xf numFmtId="0" fontId="29" fillId="15" borderId="0" applyNumberFormat="0" applyBorder="0" applyAlignment="0" applyProtection="0"/>
    <xf numFmtId="0" fontId="44"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45" fillId="19" borderId="0" applyNumberFormat="0" applyBorder="0" applyAlignment="0" applyProtection="0"/>
    <xf numFmtId="0" fontId="29" fillId="19" borderId="0" applyNumberFormat="0" applyBorder="0" applyAlignment="0" applyProtection="0"/>
    <xf numFmtId="0" fontId="46" fillId="42" borderId="0" applyNumberFormat="0" applyBorder="0" applyAlignment="0" applyProtection="0"/>
    <xf numFmtId="0" fontId="2" fillId="19" borderId="0" applyNumberFormat="0" applyBorder="0" applyAlignment="0" applyProtection="0"/>
    <xf numFmtId="0" fontId="44"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164" fontId="46" fillId="42" borderId="0" applyNumberFormat="0" applyBorder="0" applyAlignment="0" applyProtection="0"/>
    <xf numFmtId="164" fontId="46" fillId="42" borderId="0" applyNumberFormat="0" applyBorder="0" applyAlignment="0" applyProtection="0"/>
    <xf numFmtId="0" fontId="29" fillId="19" borderId="0" applyNumberFormat="0" applyBorder="0" applyAlignment="0" applyProtection="0"/>
    <xf numFmtId="0" fontId="44" fillId="19" borderId="0" applyNumberFormat="0" applyBorder="0" applyAlignment="0" applyProtection="0"/>
    <xf numFmtId="0" fontId="2" fillId="43"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47" fillId="19" borderId="0" applyNumberFormat="0" applyBorder="0" applyAlignment="0" applyProtection="0"/>
    <xf numFmtId="0" fontId="46" fillId="42" borderId="0" applyNumberFormat="0" applyBorder="0" applyAlignment="0" applyProtection="0"/>
    <xf numFmtId="0" fontId="46" fillId="42" borderId="0" applyNumberFormat="0" applyBorder="0" applyAlignment="0" applyProtection="0"/>
    <xf numFmtId="0" fontId="46" fillId="42" borderId="0" applyNumberFormat="0" applyBorder="0" applyAlignment="0" applyProtection="0"/>
    <xf numFmtId="0" fontId="29" fillId="19" borderId="0" applyNumberFormat="0" applyBorder="0" applyAlignment="0" applyProtection="0"/>
    <xf numFmtId="0" fontId="46" fillId="44" borderId="0" applyNumberFormat="0" applyBorder="0" applyAlignment="0" applyProtection="0"/>
    <xf numFmtId="0" fontId="29" fillId="19" borderId="0" applyNumberFormat="0" applyBorder="0" applyAlignment="0" applyProtection="0"/>
    <xf numFmtId="0" fontId="46" fillId="42"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46" fillId="4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164" fontId="46" fillId="42" borderId="0" applyNumberFormat="0" applyBorder="0" applyAlignment="0" applyProtection="0"/>
    <xf numFmtId="164" fontId="46" fillId="42" borderId="0" applyNumberFormat="0" applyBorder="0" applyAlignment="0" applyProtection="0"/>
    <xf numFmtId="164" fontId="46" fillId="42" borderId="0" applyNumberFormat="0" applyBorder="0" applyAlignment="0" applyProtection="0"/>
    <xf numFmtId="164" fontId="46" fillId="42"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6"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46" fillId="42" borderId="0" applyNumberFormat="0" applyBorder="0" applyAlignment="0" applyProtection="0"/>
    <xf numFmtId="0" fontId="46" fillId="42" borderId="0" applyNumberFormat="0" applyBorder="0" applyAlignment="0" applyProtection="0"/>
    <xf numFmtId="0" fontId="29" fillId="19" borderId="0" applyNumberFormat="0" applyBorder="0" applyAlignment="0" applyProtection="0"/>
    <xf numFmtId="0" fontId="46" fillId="42" borderId="0" applyNumberFormat="0" applyBorder="0" applyAlignment="0" applyProtection="0"/>
    <xf numFmtId="0" fontId="46" fillId="42" borderId="0" applyNumberFormat="0" applyBorder="0" applyAlignment="0" applyProtection="0"/>
    <xf numFmtId="0" fontId="46" fillId="45" borderId="0" applyNumberFormat="0" applyBorder="0" applyAlignment="0" applyProtection="0"/>
    <xf numFmtId="0" fontId="29" fillId="19" borderId="0" applyNumberFormat="0" applyBorder="0" applyAlignment="0" applyProtection="0"/>
    <xf numFmtId="0" fontId="46"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164" fontId="46" fillId="42" borderId="0" applyNumberFormat="0" applyBorder="0" applyAlignment="0" applyProtection="0"/>
    <xf numFmtId="164" fontId="46" fillId="42" borderId="0" applyNumberFormat="0" applyBorder="0" applyAlignment="0" applyProtection="0"/>
    <xf numFmtId="164" fontId="46" fillId="42" borderId="0" applyNumberFormat="0" applyBorder="0" applyAlignment="0" applyProtection="0"/>
    <xf numFmtId="164" fontId="46" fillId="42"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6" fillId="42" borderId="0" applyNumberFormat="0" applyBorder="0" applyAlignment="0" applyProtection="0"/>
    <xf numFmtId="0" fontId="2" fillId="19" borderId="0" applyNumberFormat="0" applyBorder="0" applyAlignment="0" applyProtection="0"/>
    <xf numFmtId="0" fontId="46" fillId="42" borderId="0" applyNumberFormat="0" applyBorder="0" applyAlignment="0" applyProtection="0"/>
    <xf numFmtId="0" fontId="46" fillId="42" borderId="0" applyNumberFormat="0" applyBorder="0" applyAlignment="0" applyProtection="0"/>
    <xf numFmtId="0" fontId="46" fillId="42" borderId="0" applyNumberFormat="0" applyBorder="0" applyAlignment="0" applyProtection="0"/>
    <xf numFmtId="0" fontId="46" fillId="42" borderId="0" applyNumberFormat="0" applyBorder="0" applyAlignment="0" applyProtection="0"/>
    <xf numFmtId="0" fontId="46" fillId="42" borderId="0" applyNumberFormat="0" applyBorder="0" applyAlignment="0" applyProtection="0"/>
    <xf numFmtId="0" fontId="29" fillId="19" borderId="0" applyNumberFormat="0" applyBorder="0" applyAlignment="0" applyProtection="0"/>
    <xf numFmtId="0" fontId="46" fillId="4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46" fillId="44"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46" fillId="44" borderId="0" applyNumberFormat="0" applyBorder="0" applyAlignment="0" applyProtection="0"/>
    <xf numFmtId="0" fontId="2" fillId="19" borderId="0" applyNumberFormat="0" applyBorder="0" applyAlignment="0" applyProtection="0"/>
    <xf numFmtId="0" fontId="46" fillId="44"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44" fillId="19" borderId="0" applyNumberFormat="0" applyBorder="0" applyAlignment="0" applyProtection="0"/>
    <xf numFmtId="0" fontId="47"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44" fillId="19" borderId="0" applyNumberFormat="0" applyBorder="0" applyAlignment="0" applyProtection="0"/>
    <xf numFmtId="0" fontId="2" fillId="19" borderId="0" applyNumberFormat="0" applyBorder="0" applyAlignment="0" applyProtection="0"/>
    <xf numFmtId="0" fontId="29" fillId="19" borderId="0" applyNumberFormat="0" applyBorder="0" applyAlignment="0" applyProtection="0"/>
    <xf numFmtId="0" fontId="44"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45" fillId="23" borderId="0" applyNumberFormat="0" applyBorder="0" applyAlignment="0" applyProtection="0"/>
    <xf numFmtId="0" fontId="29" fillId="23" borderId="0" applyNumberFormat="0" applyBorder="0" applyAlignment="0" applyProtection="0"/>
    <xf numFmtId="0" fontId="46" fillId="46" borderId="0" applyNumberFormat="0" applyBorder="0" applyAlignment="0" applyProtection="0"/>
    <xf numFmtId="0" fontId="2" fillId="23" borderId="0" applyNumberFormat="0" applyBorder="0" applyAlignment="0" applyProtection="0"/>
    <xf numFmtId="0" fontId="44"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164" fontId="46" fillId="46" borderId="0" applyNumberFormat="0" applyBorder="0" applyAlignment="0" applyProtection="0"/>
    <xf numFmtId="164" fontId="46" fillId="46" borderId="0" applyNumberFormat="0" applyBorder="0" applyAlignment="0" applyProtection="0"/>
    <xf numFmtId="0" fontId="29" fillId="23" borderId="0" applyNumberFormat="0" applyBorder="0" applyAlignment="0" applyProtection="0"/>
    <xf numFmtId="0" fontId="44" fillId="23" borderId="0" applyNumberFormat="0" applyBorder="0" applyAlignment="0" applyProtection="0"/>
    <xf numFmtId="0" fontId="2" fillId="47"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47" fillId="23"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29" fillId="23" borderId="0" applyNumberFormat="0" applyBorder="0" applyAlignment="0" applyProtection="0"/>
    <xf numFmtId="0" fontId="46" fillId="47" borderId="0" applyNumberFormat="0" applyBorder="0" applyAlignment="0" applyProtection="0"/>
    <xf numFmtId="0" fontId="29" fillId="23" borderId="0" applyNumberFormat="0" applyBorder="0" applyAlignment="0" applyProtection="0"/>
    <xf numFmtId="0" fontId="46" fillId="46"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46" fillId="48"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164" fontId="46" fillId="46" borderId="0" applyNumberFormat="0" applyBorder="0" applyAlignment="0" applyProtection="0"/>
    <xf numFmtId="164" fontId="46" fillId="46" borderId="0" applyNumberFormat="0" applyBorder="0" applyAlignment="0" applyProtection="0"/>
    <xf numFmtId="164" fontId="46" fillId="46" borderId="0" applyNumberFormat="0" applyBorder="0" applyAlignment="0" applyProtection="0"/>
    <xf numFmtId="164" fontId="46" fillId="46"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6"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29" fillId="23"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8" borderId="0" applyNumberFormat="0" applyBorder="0" applyAlignment="0" applyProtection="0"/>
    <xf numFmtId="0" fontId="29" fillId="23" borderId="0" applyNumberFormat="0" applyBorder="0" applyAlignment="0" applyProtection="0"/>
    <xf numFmtId="0" fontId="46"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164" fontId="46" fillId="46" borderId="0" applyNumberFormat="0" applyBorder="0" applyAlignment="0" applyProtection="0"/>
    <xf numFmtId="164" fontId="46" fillId="46" borderId="0" applyNumberFormat="0" applyBorder="0" applyAlignment="0" applyProtection="0"/>
    <xf numFmtId="164" fontId="46" fillId="46" borderId="0" applyNumberFormat="0" applyBorder="0" applyAlignment="0" applyProtection="0"/>
    <xf numFmtId="164" fontId="46" fillId="46"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6" fillId="46" borderId="0" applyNumberFormat="0" applyBorder="0" applyAlignment="0" applyProtection="0"/>
    <xf numFmtId="0" fontId="2" fillId="23"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29" fillId="23" borderId="0" applyNumberFormat="0" applyBorder="0" applyAlignment="0" applyProtection="0"/>
    <xf numFmtId="0" fontId="46" fillId="47"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46" fillId="47"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46" fillId="47" borderId="0" applyNumberFormat="0" applyBorder="0" applyAlignment="0" applyProtection="0"/>
    <xf numFmtId="0" fontId="2" fillId="23" borderId="0" applyNumberFormat="0" applyBorder="0" applyAlignment="0" applyProtection="0"/>
    <xf numFmtId="0" fontId="46" fillId="47"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44" fillId="23" borderId="0" applyNumberFormat="0" applyBorder="0" applyAlignment="0" applyProtection="0"/>
    <xf numFmtId="0" fontId="47"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44" fillId="23" borderId="0" applyNumberFormat="0" applyBorder="0" applyAlignment="0" applyProtection="0"/>
    <xf numFmtId="0" fontId="2" fillId="23" borderId="0" applyNumberFormat="0" applyBorder="0" applyAlignment="0" applyProtection="0"/>
    <xf numFmtId="0" fontId="29" fillId="23" borderId="0" applyNumberFormat="0" applyBorder="0" applyAlignment="0" applyProtection="0"/>
    <xf numFmtId="0" fontId="44"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45" fillId="27" borderId="0" applyNumberFormat="0" applyBorder="0" applyAlignment="0" applyProtection="0"/>
    <xf numFmtId="0" fontId="29" fillId="27" borderId="0" applyNumberFormat="0" applyBorder="0" applyAlignment="0" applyProtection="0"/>
    <xf numFmtId="0" fontId="46" fillId="49" borderId="0" applyNumberFormat="0" applyBorder="0" applyAlignment="0" applyProtection="0"/>
    <xf numFmtId="0" fontId="2" fillId="27" borderId="0" applyNumberFormat="0" applyBorder="0" applyAlignment="0" applyProtection="0"/>
    <xf numFmtId="0" fontId="44"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0" fontId="29" fillId="27" borderId="0" applyNumberFormat="0" applyBorder="0" applyAlignment="0" applyProtection="0"/>
    <xf numFmtId="0" fontId="44" fillId="27" borderId="0" applyNumberFormat="0" applyBorder="0" applyAlignment="0" applyProtection="0"/>
    <xf numFmtId="0" fontId="2" fillId="40"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47" fillId="27"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29" fillId="27" borderId="0" applyNumberFormat="0" applyBorder="0" applyAlignment="0" applyProtection="0"/>
    <xf numFmtId="0" fontId="46" fillId="40" borderId="0" applyNumberFormat="0" applyBorder="0" applyAlignment="0" applyProtection="0"/>
    <xf numFmtId="0" fontId="29" fillId="27" borderId="0" applyNumberFormat="0" applyBorder="0" applyAlignment="0" applyProtection="0"/>
    <xf numFmtId="0" fontId="46"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46" fillId="5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6"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29" fillId="27"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50" borderId="0" applyNumberFormat="0" applyBorder="0" applyAlignment="0" applyProtection="0"/>
    <xf numFmtId="0" fontId="29" fillId="27" borderId="0" applyNumberFormat="0" applyBorder="0" applyAlignment="0" applyProtection="0"/>
    <xf numFmtId="0" fontId="46"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6" fillId="49" borderId="0" applyNumberFormat="0" applyBorder="0" applyAlignment="0" applyProtection="0"/>
    <xf numFmtId="0" fontId="2" fillId="27"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29" fillId="27" borderId="0" applyNumberFormat="0" applyBorder="0" applyAlignment="0" applyProtection="0"/>
    <xf numFmtId="0" fontId="46" fillId="4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46" fillId="40"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46" fillId="40" borderId="0" applyNumberFormat="0" applyBorder="0" applyAlignment="0" applyProtection="0"/>
    <xf numFmtId="0" fontId="2" fillId="27" borderId="0" applyNumberFormat="0" applyBorder="0" applyAlignment="0" applyProtection="0"/>
    <xf numFmtId="0" fontId="46" fillId="40"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44" fillId="27" borderId="0" applyNumberFormat="0" applyBorder="0" applyAlignment="0" applyProtection="0"/>
    <xf numFmtId="0" fontId="47"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44" fillId="27" borderId="0" applyNumberFormat="0" applyBorder="0" applyAlignment="0" applyProtection="0"/>
    <xf numFmtId="0" fontId="2" fillId="27" borderId="0" applyNumberFormat="0" applyBorder="0" applyAlignment="0" applyProtection="0"/>
    <xf numFmtId="0" fontId="29" fillId="27" borderId="0" applyNumberFormat="0" applyBorder="0" applyAlignment="0" applyProtection="0"/>
    <xf numFmtId="0" fontId="44"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45" fillId="31" borderId="0" applyNumberFormat="0" applyBorder="0" applyAlignment="0" applyProtection="0"/>
    <xf numFmtId="0" fontId="29" fillId="31" borderId="0" applyNumberFormat="0" applyBorder="0" applyAlignment="0" applyProtection="0"/>
    <xf numFmtId="0" fontId="46" fillId="51" borderId="0" applyNumberFormat="0" applyBorder="0" applyAlignment="0" applyProtection="0"/>
    <xf numFmtId="0" fontId="2" fillId="31" borderId="0" applyNumberFormat="0" applyBorder="0" applyAlignment="0" applyProtection="0"/>
    <xf numFmtId="0" fontId="44"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164" fontId="46" fillId="51" borderId="0" applyNumberFormat="0" applyBorder="0" applyAlignment="0" applyProtection="0"/>
    <xf numFmtId="164" fontId="46" fillId="51" borderId="0" applyNumberFormat="0" applyBorder="0" applyAlignment="0" applyProtection="0"/>
    <xf numFmtId="0" fontId="29" fillId="31" borderId="0" applyNumberFormat="0" applyBorder="0" applyAlignment="0" applyProtection="0"/>
    <xf numFmtId="0" fontId="44"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47" fillId="3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46" fillId="52"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164" fontId="46" fillId="51" borderId="0" applyNumberFormat="0" applyBorder="0" applyAlignment="0" applyProtection="0"/>
    <xf numFmtId="164" fontId="46" fillId="51" borderId="0" applyNumberFormat="0" applyBorder="0" applyAlignment="0" applyProtection="0"/>
    <xf numFmtId="164" fontId="46" fillId="51" borderId="0" applyNumberFormat="0" applyBorder="0" applyAlignment="0" applyProtection="0"/>
    <xf numFmtId="164" fontId="46" fillId="5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6"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29" fillId="3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2" borderId="0" applyNumberFormat="0" applyBorder="0" applyAlignment="0" applyProtection="0"/>
    <xf numFmtId="0" fontId="29" fillId="31" borderId="0" applyNumberFormat="0" applyBorder="0" applyAlignment="0" applyProtection="0"/>
    <xf numFmtId="0" fontId="46"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164" fontId="46" fillId="51" borderId="0" applyNumberFormat="0" applyBorder="0" applyAlignment="0" applyProtection="0"/>
    <xf numFmtId="164" fontId="46" fillId="51" borderId="0" applyNumberFormat="0" applyBorder="0" applyAlignment="0" applyProtection="0"/>
    <xf numFmtId="164" fontId="46" fillId="51" borderId="0" applyNumberFormat="0" applyBorder="0" applyAlignment="0" applyProtection="0"/>
    <xf numFmtId="164" fontId="46" fillId="5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6" fillId="51" borderId="0" applyNumberFormat="0" applyBorder="0" applyAlignment="0" applyProtection="0"/>
    <xf numFmtId="0" fontId="2" fillId="3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46"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6" fillId="5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44" fillId="31" borderId="0" applyNumberFormat="0" applyBorder="0" applyAlignment="0" applyProtection="0"/>
    <xf numFmtId="0" fontId="47"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44" fillId="31" borderId="0" applyNumberFormat="0" applyBorder="0" applyAlignment="0" applyProtection="0"/>
    <xf numFmtId="0" fontId="2" fillId="31" borderId="0" applyNumberFormat="0" applyBorder="0" applyAlignment="0" applyProtection="0"/>
    <xf numFmtId="0" fontId="29" fillId="31" borderId="0" applyNumberFormat="0" applyBorder="0" applyAlignment="0" applyProtection="0"/>
    <xf numFmtId="0" fontId="44"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45" fillId="35" borderId="0" applyNumberFormat="0" applyBorder="0" applyAlignment="0" applyProtection="0"/>
    <xf numFmtId="0" fontId="29" fillId="35" borderId="0" applyNumberFormat="0" applyBorder="0" applyAlignment="0" applyProtection="0"/>
    <xf numFmtId="0" fontId="46" fillId="43" borderId="0" applyNumberFormat="0" applyBorder="0" applyAlignment="0" applyProtection="0"/>
    <xf numFmtId="0" fontId="2" fillId="35" borderId="0" applyNumberFormat="0" applyBorder="0" applyAlignment="0" applyProtection="0"/>
    <xf numFmtId="0" fontId="44"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164" fontId="46" fillId="43" borderId="0" applyNumberFormat="0" applyBorder="0" applyAlignment="0" applyProtection="0"/>
    <xf numFmtId="164" fontId="46" fillId="43" borderId="0" applyNumberFormat="0" applyBorder="0" applyAlignment="0" applyProtection="0"/>
    <xf numFmtId="0" fontId="29" fillId="35" borderId="0" applyNumberFormat="0" applyBorder="0" applyAlignment="0" applyProtection="0"/>
    <xf numFmtId="0" fontId="44"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47" fillId="35" borderId="0" applyNumberFormat="0" applyBorder="0" applyAlignment="0" applyProtection="0"/>
    <xf numFmtId="0" fontId="46" fillId="43" borderId="0" applyNumberFormat="0" applyBorder="0" applyAlignment="0" applyProtection="0"/>
    <xf numFmtId="0" fontId="46" fillId="43"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46" fillId="5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164" fontId="46" fillId="43" borderId="0" applyNumberFormat="0" applyBorder="0" applyAlignment="0" applyProtection="0"/>
    <xf numFmtId="164" fontId="46" fillId="43" borderId="0" applyNumberFormat="0" applyBorder="0" applyAlignment="0" applyProtection="0"/>
    <xf numFmtId="164" fontId="46" fillId="43" borderId="0" applyNumberFormat="0" applyBorder="0" applyAlignment="0" applyProtection="0"/>
    <xf numFmtId="164" fontId="46" fillId="43"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6"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46" fillId="43" borderId="0" applyNumberFormat="0" applyBorder="0" applyAlignment="0" applyProtection="0"/>
    <xf numFmtId="0" fontId="46" fillId="43" borderId="0" applyNumberFormat="0" applyBorder="0" applyAlignment="0" applyProtection="0"/>
    <xf numFmtId="0" fontId="29" fillId="35" borderId="0" applyNumberFormat="0" applyBorder="0" applyAlignment="0" applyProtection="0"/>
    <xf numFmtId="0" fontId="46" fillId="43" borderId="0" applyNumberFormat="0" applyBorder="0" applyAlignment="0" applyProtection="0"/>
    <xf numFmtId="0" fontId="46" fillId="43" borderId="0" applyNumberFormat="0" applyBorder="0" applyAlignment="0" applyProtection="0"/>
    <xf numFmtId="0" fontId="46" fillId="53" borderId="0" applyNumberFormat="0" applyBorder="0" applyAlignment="0" applyProtection="0"/>
    <xf numFmtId="0" fontId="29" fillId="35" borderId="0" applyNumberFormat="0" applyBorder="0" applyAlignment="0" applyProtection="0"/>
    <xf numFmtId="0" fontId="46"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164" fontId="46" fillId="43" borderId="0" applyNumberFormat="0" applyBorder="0" applyAlignment="0" applyProtection="0"/>
    <xf numFmtId="164" fontId="46" fillId="43" borderId="0" applyNumberFormat="0" applyBorder="0" applyAlignment="0" applyProtection="0"/>
    <xf numFmtId="164" fontId="46" fillId="43" borderId="0" applyNumberFormat="0" applyBorder="0" applyAlignment="0" applyProtection="0"/>
    <xf numFmtId="164" fontId="46" fillId="43"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6" fillId="43" borderId="0" applyNumberFormat="0" applyBorder="0" applyAlignment="0" applyProtection="0"/>
    <xf numFmtId="0" fontId="2" fillId="35" borderId="0" applyNumberFormat="0" applyBorder="0" applyAlignment="0" applyProtection="0"/>
    <xf numFmtId="0" fontId="46" fillId="43" borderId="0" applyNumberFormat="0" applyBorder="0" applyAlignment="0" applyProtection="0"/>
    <xf numFmtId="0" fontId="46" fillId="43" borderId="0" applyNumberFormat="0" applyBorder="0" applyAlignment="0" applyProtection="0"/>
    <xf numFmtId="0" fontId="46" fillId="43" borderId="0" applyNumberFormat="0" applyBorder="0" applyAlignment="0" applyProtection="0"/>
    <xf numFmtId="0" fontId="46" fillId="43" borderId="0" applyNumberFormat="0" applyBorder="0" applyAlignment="0" applyProtection="0"/>
    <xf numFmtId="0" fontId="46" fillId="43"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46"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6" fillId="43"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44" fillId="35" borderId="0" applyNumberFormat="0" applyBorder="0" applyAlignment="0" applyProtection="0"/>
    <xf numFmtId="0" fontId="47"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44" fillId="35" borderId="0" applyNumberFormat="0" applyBorder="0" applyAlignment="0" applyProtection="0"/>
    <xf numFmtId="0" fontId="2" fillId="35" borderId="0" applyNumberFormat="0" applyBorder="0" applyAlignment="0" applyProtection="0"/>
    <xf numFmtId="0" fontId="29" fillId="35" borderId="0" applyNumberFormat="0" applyBorder="0" applyAlignment="0" applyProtection="0"/>
    <xf numFmtId="0" fontId="44"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45" fillId="16" borderId="0" applyNumberFormat="0" applyBorder="0" applyAlignment="0" applyProtection="0"/>
    <xf numFmtId="0" fontId="29" fillId="16" borderId="0" applyNumberFormat="0" applyBorder="0" applyAlignment="0" applyProtection="0"/>
    <xf numFmtId="0" fontId="46" fillId="54" borderId="0" applyNumberFormat="0" applyBorder="0" applyAlignment="0" applyProtection="0"/>
    <xf numFmtId="0" fontId="2" fillId="16" borderId="0" applyNumberFormat="0" applyBorder="0" applyAlignment="0" applyProtection="0"/>
    <xf numFmtId="0" fontId="44"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0" fontId="29" fillId="16" borderId="0" applyNumberFormat="0" applyBorder="0" applyAlignment="0" applyProtection="0"/>
    <xf numFmtId="0" fontId="44" fillId="16" borderId="0" applyNumberFormat="0" applyBorder="0" applyAlignment="0" applyProtection="0"/>
    <xf numFmtId="0" fontId="2" fillId="5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47" fillId="16"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29" fillId="16" borderId="0" applyNumberFormat="0" applyBorder="0" applyAlignment="0" applyProtection="0"/>
    <xf numFmtId="0" fontId="46" fillId="55" borderId="0" applyNumberFormat="0" applyBorder="0" applyAlignment="0" applyProtection="0"/>
    <xf numFmtId="0" fontId="29" fillId="16" borderId="0" applyNumberFormat="0" applyBorder="0" applyAlignment="0" applyProtection="0"/>
    <xf numFmtId="0" fontId="46" fillId="54"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46" fillId="5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6"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29" fillId="16"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6" borderId="0" applyNumberFormat="0" applyBorder="0" applyAlignment="0" applyProtection="0"/>
    <xf numFmtId="0" fontId="29" fillId="16" borderId="0" applyNumberFormat="0" applyBorder="0" applyAlignment="0" applyProtection="0"/>
    <xf numFmtId="0" fontId="46"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6" fillId="54" borderId="0" applyNumberFormat="0" applyBorder="0" applyAlignment="0" applyProtection="0"/>
    <xf numFmtId="0" fontId="2" fillId="16"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29" fillId="16" borderId="0" applyNumberFormat="0" applyBorder="0" applyAlignment="0" applyProtection="0"/>
    <xf numFmtId="0" fontId="46" fillId="5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46" fillId="55"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46" fillId="55" borderId="0" applyNumberFormat="0" applyBorder="0" applyAlignment="0" applyProtection="0"/>
    <xf numFmtId="0" fontId="2" fillId="16" borderId="0" applyNumberFormat="0" applyBorder="0" applyAlignment="0" applyProtection="0"/>
    <xf numFmtId="0" fontId="46" fillId="55"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44" fillId="16" borderId="0" applyNumberFormat="0" applyBorder="0" applyAlignment="0" applyProtection="0"/>
    <xf numFmtId="0" fontId="47"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44" fillId="16" borderId="0" applyNumberFormat="0" applyBorder="0" applyAlignment="0" applyProtection="0"/>
    <xf numFmtId="0" fontId="2" fillId="16" borderId="0" applyNumberFormat="0" applyBorder="0" applyAlignment="0" applyProtection="0"/>
    <xf numFmtId="0" fontId="29" fillId="16" borderId="0" applyNumberFormat="0" applyBorder="0" applyAlignment="0" applyProtection="0"/>
    <xf numFmtId="0" fontId="44"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45" fillId="20" borderId="0" applyNumberFormat="0" applyBorder="0" applyAlignment="0" applyProtection="0"/>
    <xf numFmtId="0" fontId="29" fillId="20" borderId="0" applyNumberFormat="0" applyBorder="0" applyAlignment="0" applyProtection="0"/>
    <xf numFmtId="0" fontId="46" fillId="44" borderId="0" applyNumberFormat="0" applyBorder="0" applyAlignment="0" applyProtection="0"/>
    <xf numFmtId="0" fontId="2" fillId="20" borderId="0" applyNumberFormat="0" applyBorder="0" applyAlignment="0" applyProtection="0"/>
    <xf numFmtId="0" fontId="44"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164" fontId="46" fillId="44" borderId="0" applyNumberFormat="0" applyBorder="0" applyAlignment="0" applyProtection="0"/>
    <xf numFmtId="164" fontId="46" fillId="44" borderId="0" applyNumberFormat="0" applyBorder="0" applyAlignment="0" applyProtection="0"/>
    <xf numFmtId="0" fontId="29" fillId="20" borderId="0" applyNumberFormat="0" applyBorder="0" applyAlignment="0" applyProtection="0"/>
    <xf numFmtId="0" fontId="44"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47" fillId="20"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46" fillId="57"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164" fontId="46" fillId="44" borderId="0" applyNumberFormat="0" applyBorder="0" applyAlignment="0" applyProtection="0"/>
    <xf numFmtId="164" fontId="46" fillId="44" borderId="0" applyNumberFormat="0" applyBorder="0" applyAlignment="0" applyProtection="0"/>
    <xf numFmtId="164" fontId="46" fillId="44" borderId="0" applyNumberFormat="0" applyBorder="0" applyAlignment="0" applyProtection="0"/>
    <xf numFmtId="164" fontId="46" fillId="44"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6"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29" fillId="20"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46" fillId="57" borderId="0" applyNumberFormat="0" applyBorder="0" applyAlignment="0" applyProtection="0"/>
    <xf numFmtId="0" fontId="29" fillId="20" borderId="0" applyNumberFormat="0" applyBorder="0" applyAlignment="0" applyProtection="0"/>
    <xf numFmtId="0" fontId="46"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164" fontId="46" fillId="44" borderId="0" applyNumberFormat="0" applyBorder="0" applyAlignment="0" applyProtection="0"/>
    <xf numFmtId="164" fontId="46" fillId="44" borderId="0" applyNumberFormat="0" applyBorder="0" applyAlignment="0" applyProtection="0"/>
    <xf numFmtId="164" fontId="46" fillId="44" borderId="0" applyNumberFormat="0" applyBorder="0" applyAlignment="0" applyProtection="0"/>
    <xf numFmtId="164" fontId="46" fillId="44"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6" fillId="44" borderId="0" applyNumberFormat="0" applyBorder="0" applyAlignment="0" applyProtection="0"/>
    <xf numFmtId="0" fontId="2" fillId="20"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46"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6" fillId="44"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44" fillId="20" borderId="0" applyNumberFormat="0" applyBorder="0" applyAlignment="0" applyProtection="0"/>
    <xf numFmtId="0" fontId="47"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44" fillId="20" borderId="0" applyNumberFormat="0" applyBorder="0" applyAlignment="0" applyProtection="0"/>
    <xf numFmtId="0" fontId="2" fillId="20" borderId="0" applyNumberFormat="0" applyBorder="0" applyAlignment="0" applyProtection="0"/>
    <xf numFmtId="0" fontId="29" fillId="20" borderId="0" applyNumberFormat="0" applyBorder="0" applyAlignment="0" applyProtection="0"/>
    <xf numFmtId="0" fontId="44"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45" fillId="24" borderId="0" applyNumberFormat="0" applyBorder="0" applyAlignment="0" applyProtection="0"/>
    <xf numFmtId="0" fontId="29" fillId="24" borderId="0" applyNumberFormat="0" applyBorder="0" applyAlignment="0" applyProtection="0"/>
    <xf numFmtId="0" fontId="46" fillId="58" borderId="0" applyNumberFormat="0" applyBorder="0" applyAlignment="0" applyProtection="0"/>
    <xf numFmtId="0" fontId="2" fillId="24" borderId="0" applyNumberFormat="0" applyBorder="0" applyAlignment="0" applyProtection="0"/>
    <xf numFmtId="0" fontId="44"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164" fontId="46" fillId="58" borderId="0" applyNumberFormat="0" applyBorder="0" applyAlignment="0" applyProtection="0"/>
    <xf numFmtId="164" fontId="46" fillId="58" borderId="0" applyNumberFormat="0" applyBorder="0" applyAlignment="0" applyProtection="0"/>
    <xf numFmtId="0" fontId="29" fillId="24" borderId="0" applyNumberFormat="0" applyBorder="0" applyAlignment="0" applyProtection="0"/>
    <xf numFmtId="0" fontId="44" fillId="24" borderId="0" applyNumberFormat="0" applyBorder="0" applyAlignment="0" applyProtection="0"/>
    <xf numFmtId="0" fontId="2" fillId="59"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47" fillId="24"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29" fillId="24" borderId="0" applyNumberFormat="0" applyBorder="0" applyAlignment="0" applyProtection="0"/>
    <xf numFmtId="0" fontId="46" fillId="59" borderId="0" applyNumberFormat="0" applyBorder="0" applyAlignment="0" applyProtection="0"/>
    <xf numFmtId="0" fontId="29" fillId="24" borderId="0" applyNumberFormat="0" applyBorder="0" applyAlignment="0" applyProtection="0"/>
    <xf numFmtId="0" fontId="46" fillId="58"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46" fillId="6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164" fontId="46" fillId="58" borderId="0" applyNumberFormat="0" applyBorder="0" applyAlignment="0" applyProtection="0"/>
    <xf numFmtId="164" fontId="46" fillId="58" borderId="0" applyNumberFormat="0" applyBorder="0" applyAlignment="0" applyProtection="0"/>
    <xf numFmtId="164" fontId="46" fillId="58" borderId="0" applyNumberFormat="0" applyBorder="0" applyAlignment="0" applyProtection="0"/>
    <xf numFmtId="164" fontId="46" fillId="58"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6"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29" fillId="24"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60" borderId="0" applyNumberFormat="0" applyBorder="0" applyAlignment="0" applyProtection="0"/>
    <xf numFmtId="0" fontId="29" fillId="24" borderId="0" applyNumberFormat="0" applyBorder="0" applyAlignment="0" applyProtection="0"/>
    <xf numFmtId="0" fontId="46"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164" fontId="46" fillId="58" borderId="0" applyNumberFormat="0" applyBorder="0" applyAlignment="0" applyProtection="0"/>
    <xf numFmtId="164" fontId="46" fillId="58" borderId="0" applyNumberFormat="0" applyBorder="0" applyAlignment="0" applyProtection="0"/>
    <xf numFmtId="164" fontId="46" fillId="58" borderId="0" applyNumberFormat="0" applyBorder="0" applyAlignment="0" applyProtection="0"/>
    <xf numFmtId="164" fontId="46" fillId="58"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6" fillId="58" borderId="0" applyNumberFormat="0" applyBorder="0" applyAlignment="0" applyProtection="0"/>
    <xf numFmtId="0" fontId="2" fillId="24"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29" fillId="24" borderId="0" applyNumberFormat="0" applyBorder="0" applyAlignment="0" applyProtection="0"/>
    <xf numFmtId="0" fontId="46" fillId="59"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46" fillId="59"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46" fillId="59" borderId="0" applyNumberFormat="0" applyBorder="0" applyAlignment="0" applyProtection="0"/>
    <xf numFmtId="0" fontId="2" fillId="24" borderId="0" applyNumberFormat="0" applyBorder="0" applyAlignment="0" applyProtection="0"/>
    <xf numFmtId="0" fontId="46" fillId="59"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44" fillId="24" borderId="0" applyNumberFormat="0" applyBorder="0" applyAlignment="0" applyProtection="0"/>
    <xf numFmtId="0" fontId="47"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44" fillId="24" borderId="0" applyNumberFormat="0" applyBorder="0" applyAlignment="0" applyProtection="0"/>
    <xf numFmtId="0" fontId="2" fillId="24" borderId="0" applyNumberFormat="0" applyBorder="0" applyAlignment="0" applyProtection="0"/>
    <xf numFmtId="0" fontId="29" fillId="24" borderId="0" applyNumberFormat="0" applyBorder="0" applyAlignment="0" applyProtection="0"/>
    <xf numFmtId="0" fontId="44"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45" fillId="28" borderId="0" applyNumberFormat="0" applyBorder="0" applyAlignment="0" applyProtection="0"/>
    <xf numFmtId="0" fontId="29" fillId="28" borderId="0" applyNumberFormat="0" applyBorder="0" applyAlignment="0" applyProtection="0"/>
    <xf numFmtId="0" fontId="46" fillId="49" borderId="0" applyNumberFormat="0" applyBorder="0" applyAlignment="0" applyProtection="0"/>
    <xf numFmtId="0" fontId="2" fillId="28" borderId="0" applyNumberFormat="0" applyBorder="0" applyAlignment="0" applyProtection="0"/>
    <xf numFmtId="0" fontId="44"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0" fontId="29" fillId="28" borderId="0" applyNumberFormat="0" applyBorder="0" applyAlignment="0" applyProtection="0"/>
    <xf numFmtId="0" fontId="44" fillId="28" borderId="0" applyNumberFormat="0" applyBorder="0" applyAlignment="0" applyProtection="0"/>
    <xf numFmtId="0" fontId="2" fillId="55"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47" fillId="28"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29" fillId="28" borderId="0" applyNumberFormat="0" applyBorder="0" applyAlignment="0" applyProtection="0"/>
    <xf numFmtId="0" fontId="46" fillId="55" borderId="0" applyNumberFormat="0" applyBorder="0" applyAlignment="0" applyProtection="0"/>
    <xf numFmtId="0" fontId="29" fillId="28" borderId="0" applyNumberFormat="0" applyBorder="0" applyAlignment="0" applyProtection="0"/>
    <xf numFmtId="0" fontId="46" fillId="49"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46" fillId="5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6"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29" fillId="28"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50" borderId="0" applyNumberFormat="0" applyBorder="0" applyAlignment="0" applyProtection="0"/>
    <xf numFmtId="0" fontId="29" fillId="28" borderId="0" applyNumberFormat="0" applyBorder="0" applyAlignment="0" applyProtection="0"/>
    <xf numFmtId="0" fontId="46"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164" fontId="46" fillId="49"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6" fillId="49" borderId="0" applyNumberFormat="0" applyBorder="0" applyAlignment="0" applyProtection="0"/>
    <xf numFmtId="0" fontId="2" fillId="28"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29" fillId="28" borderId="0" applyNumberFormat="0" applyBorder="0" applyAlignment="0" applyProtection="0"/>
    <xf numFmtId="0" fontId="46" fillId="55"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46" fillId="55"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46" fillId="55" borderId="0" applyNumberFormat="0" applyBorder="0" applyAlignment="0" applyProtection="0"/>
    <xf numFmtId="0" fontId="2" fillId="28" borderId="0" applyNumberFormat="0" applyBorder="0" applyAlignment="0" applyProtection="0"/>
    <xf numFmtId="0" fontId="46" fillId="55"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44" fillId="28" borderId="0" applyNumberFormat="0" applyBorder="0" applyAlignment="0" applyProtection="0"/>
    <xf numFmtId="0" fontId="47"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44" fillId="28" borderId="0" applyNumberFormat="0" applyBorder="0" applyAlignment="0" applyProtection="0"/>
    <xf numFmtId="0" fontId="2" fillId="28" borderId="0" applyNumberFormat="0" applyBorder="0" applyAlignment="0" applyProtection="0"/>
    <xf numFmtId="0" fontId="29" fillId="28" borderId="0" applyNumberFormat="0" applyBorder="0" applyAlignment="0" applyProtection="0"/>
    <xf numFmtId="0" fontId="44"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45" fillId="32" borderId="0" applyNumberFormat="0" applyBorder="0" applyAlignment="0" applyProtection="0"/>
    <xf numFmtId="0" fontId="29" fillId="32" borderId="0" applyNumberFormat="0" applyBorder="0" applyAlignment="0" applyProtection="0"/>
    <xf numFmtId="0" fontId="46" fillId="54" borderId="0" applyNumberFormat="0" applyBorder="0" applyAlignment="0" applyProtection="0"/>
    <xf numFmtId="0" fontId="2" fillId="32" borderId="0" applyNumberFormat="0" applyBorder="0" applyAlignment="0" applyProtection="0"/>
    <xf numFmtId="0" fontId="44"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0" fontId="29" fillId="32" borderId="0" applyNumberFormat="0" applyBorder="0" applyAlignment="0" applyProtection="0"/>
    <xf numFmtId="0" fontId="44"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47" fillId="32"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46" fillId="5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6"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29" fillId="32"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6" borderId="0" applyNumberFormat="0" applyBorder="0" applyAlignment="0" applyProtection="0"/>
    <xf numFmtId="0" fontId="29" fillId="32" borderId="0" applyNumberFormat="0" applyBorder="0" applyAlignment="0" applyProtection="0"/>
    <xf numFmtId="0" fontId="46"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164" fontId="46" fillId="54"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6" fillId="54" borderId="0" applyNumberFormat="0" applyBorder="0" applyAlignment="0" applyProtection="0"/>
    <xf numFmtId="0" fontId="2" fillId="32"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46"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6" fillId="54"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44" fillId="32" borderId="0" applyNumberFormat="0" applyBorder="0" applyAlignment="0" applyProtection="0"/>
    <xf numFmtId="0" fontId="47"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44" fillId="32" borderId="0" applyNumberFormat="0" applyBorder="0" applyAlignment="0" applyProtection="0"/>
    <xf numFmtId="0" fontId="2" fillId="32" borderId="0" applyNumberFormat="0" applyBorder="0" applyAlignment="0" applyProtection="0"/>
    <xf numFmtId="0" fontId="29" fillId="32" borderId="0" applyNumberFormat="0" applyBorder="0" applyAlignment="0" applyProtection="0"/>
    <xf numFmtId="0" fontId="44"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45" fillId="36" borderId="0" applyNumberFormat="0" applyBorder="0" applyAlignment="0" applyProtection="0"/>
    <xf numFmtId="0" fontId="29" fillId="36" borderId="0" applyNumberFormat="0" applyBorder="0" applyAlignment="0" applyProtection="0"/>
    <xf numFmtId="0" fontId="46" fillId="61" borderId="0" applyNumberFormat="0" applyBorder="0" applyAlignment="0" applyProtection="0"/>
    <xf numFmtId="0" fontId="2" fillId="36" borderId="0" applyNumberFormat="0" applyBorder="0" applyAlignment="0" applyProtection="0"/>
    <xf numFmtId="0" fontId="44"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164" fontId="46" fillId="61" borderId="0" applyNumberFormat="0" applyBorder="0" applyAlignment="0" applyProtection="0"/>
    <xf numFmtId="164" fontId="46" fillId="61" borderId="0" applyNumberFormat="0" applyBorder="0" applyAlignment="0" applyProtection="0"/>
    <xf numFmtId="0" fontId="29" fillId="36" borderId="0" applyNumberFormat="0" applyBorder="0" applyAlignment="0" applyProtection="0"/>
    <xf numFmtId="0" fontId="44" fillId="36" borderId="0" applyNumberFormat="0" applyBorder="0" applyAlignment="0" applyProtection="0"/>
    <xf numFmtId="0" fontId="2" fillId="43"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47" fillId="36" borderId="0" applyNumberFormat="0" applyBorder="0" applyAlignment="0" applyProtection="0"/>
    <xf numFmtId="0" fontId="46" fillId="61" borderId="0" applyNumberFormat="0" applyBorder="0" applyAlignment="0" applyProtection="0"/>
    <xf numFmtId="0" fontId="46" fillId="61" borderId="0" applyNumberFormat="0" applyBorder="0" applyAlignment="0" applyProtection="0"/>
    <xf numFmtId="0" fontId="46" fillId="61" borderId="0" applyNumberFormat="0" applyBorder="0" applyAlignment="0" applyProtection="0"/>
    <xf numFmtId="0" fontId="29" fillId="36" borderId="0" applyNumberFormat="0" applyBorder="0" applyAlignment="0" applyProtection="0"/>
    <xf numFmtId="0" fontId="46" fillId="43" borderId="0" applyNumberFormat="0" applyBorder="0" applyAlignment="0" applyProtection="0"/>
    <xf numFmtId="0" fontId="29" fillId="36" borderId="0" applyNumberFormat="0" applyBorder="0" applyAlignment="0" applyProtection="0"/>
    <xf numFmtId="0" fontId="46" fillId="61"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46" fillId="6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164" fontId="46" fillId="61" borderId="0" applyNumberFormat="0" applyBorder="0" applyAlignment="0" applyProtection="0"/>
    <xf numFmtId="164" fontId="46" fillId="61" borderId="0" applyNumberFormat="0" applyBorder="0" applyAlignment="0" applyProtection="0"/>
    <xf numFmtId="164" fontId="46" fillId="61" borderId="0" applyNumberFormat="0" applyBorder="0" applyAlignment="0" applyProtection="0"/>
    <xf numFmtId="164" fontId="46" fillId="61"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6"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46" fillId="61" borderId="0" applyNumberFormat="0" applyBorder="0" applyAlignment="0" applyProtection="0"/>
    <xf numFmtId="0" fontId="46" fillId="61" borderId="0" applyNumberFormat="0" applyBorder="0" applyAlignment="0" applyProtection="0"/>
    <xf numFmtId="0" fontId="29" fillId="36" borderId="0" applyNumberFormat="0" applyBorder="0" applyAlignment="0" applyProtection="0"/>
    <xf numFmtId="0" fontId="46" fillId="61" borderId="0" applyNumberFormat="0" applyBorder="0" applyAlignment="0" applyProtection="0"/>
    <xf numFmtId="0" fontId="46" fillId="61" borderId="0" applyNumberFormat="0" applyBorder="0" applyAlignment="0" applyProtection="0"/>
    <xf numFmtId="0" fontId="46" fillId="62" borderId="0" applyNumberFormat="0" applyBorder="0" applyAlignment="0" applyProtection="0"/>
    <xf numFmtId="0" fontId="29" fillId="36" borderId="0" applyNumberFormat="0" applyBorder="0" applyAlignment="0" applyProtection="0"/>
    <xf numFmtId="0" fontId="46"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164" fontId="46" fillId="61" borderId="0" applyNumberFormat="0" applyBorder="0" applyAlignment="0" applyProtection="0"/>
    <xf numFmtId="164" fontId="46" fillId="61" borderId="0" applyNumberFormat="0" applyBorder="0" applyAlignment="0" applyProtection="0"/>
    <xf numFmtId="164" fontId="46" fillId="61" borderId="0" applyNumberFormat="0" applyBorder="0" applyAlignment="0" applyProtection="0"/>
    <xf numFmtId="164" fontId="46" fillId="61"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6" fillId="61" borderId="0" applyNumberFormat="0" applyBorder="0" applyAlignment="0" applyProtection="0"/>
    <xf numFmtId="0" fontId="2" fillId="36" borderId="0" applyNumberFormat="0" applyBorder="0" applyAlignment="0" applyProtection="0"/>
    <xf numFmtId="0" fontId="46" fillId="61" borderId="0" applyNumberFormat="0" applyBorder="0" applyAlignment="0" applyProtection="0"/>
    <xf numFmtId="0" fontId="46" fillId="61" borderId="0" applyNumberFormat="0" applyBorder="0" applyAlignment="0" applyProtection="0"/>
    <xf numFmtId="0" fontId="46" fillId="61" borderId="0" applyNumberFormat="0" applyBorder="0" applyAlignment="0" applyProtection="0"/>
    <xf numFmtId="0" fontId="46" fillId="61" borderId="0" applyNumberFormat="0" applyBorder="0" applyAlignment="0" applyProtection="0"/>
    <xf numFmtId="0" fontId="46" fillId="61" borderId="0" applyNumberFormat="0" applyBorder="0" applyAlignment="0" applyProtection="0"/>
    <xf numFmtId="0" fontId="29" fillId="36" borderId="0" applyNumberFormat="0" applyBorder="0" applyAlignment="0" applyProtection="0"/>
    <xf numFmtId="0" fontId="46" fillId="43"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46" fillId="43"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46" fillId="43" borderId="0" applyNumberFormat="0" applyBorder="0" applyAlignment="0" applyProtection="0"/>
    <xf numFmtId="0" fontId="2" fillId="36" borderId="0" applyNumberFormat="0" applyBorder="0" applyAlignment="0" applyProtection="0"/>
    <xf numFmtId="0" fontId="46" fillId="43"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44" fillId="36" borderId="0" applyNumberFormat="0" applyBorder="0" applyAlignment="0" applyProtection="0"/>
    <xf numFmtId="0" fontId="47"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0" fontId="44" fillId="36" borderId="0" applyNumberFormat="0" applyBorder="0" applyAlignment="0" applyProtection="0"/>
    <xf numFmtId="0" fontId="2" fillId="36" borderId="0" applyNumberFormat="0" applyBorder="0" applyAlignment="0" applyProtection="0"/>
    <xf numFmtId="0" fontId="29" fillId="36" borderId="0" applyNumberFormat="0" applyBorder="0" applyAlignment="0" applyProtection="0"/>
    <xf numFmtId="10" fontId="42" fillId="0" borderId="0" applyFont="0" applyFill="0" applyBorder="0" applyAlignment="0" applyProtection="0"/>
    <xf numFmtId="10" fontId="42" fillId="0" borderId="0" applyFont="0" applyFill="0" applyBorder="0" applyAlignment="0" applyProtection="0">
      <alignment horizontal="center" vertical="center"/>
    </xf>
    <xf numFmtId="0" fontId="48" fillId="17" borderId="0" applyNumberFormat="0" applyBorder="0" applyAlignment="0" applyProtection="0"/>
    <xf numFmtId="0" fontId="49" fillId="17" borderId="0" applyNumberFormat="0" applyBorder="0" applyAlignment="0" applyProtection="0"/>
    <xf numFmtId="0" fontId="50" fillId="63" borderId="0" applyNumberFormat="0" applyBorder="0" applyAlignment="0" applyProtection="0"/>
    <xf numFmtId="0" fontId="27" fillId="17" borderId="0" applyNumberFormat="0" applyBorder="0" applyAlignment="0" applyProtection="0"/>
    <xf numFmtId="0" fontId="51" fillId="17" borderId="0" applyNumberFormat="0" applyBorder="0" applyAlignment="0" applyProtection="0"/>
    <xf numFmtId="164" fontId="50" fillId="63" borderId="0" applyNumberFormat="0" applyBorder="0" applyAlignment="0" applyProtection="0"/>
    <xf numFmtId="0" fontId="51" fillId="17" borderId="0" applyNumberFormat="0" applyBorder="0" applyAlignment="0" applyProtection="0"/>
    <xf numFmtId="0" fontId="27" fillId="64" borderId="0" applyNumberFormat="0" applyBorder="0" applyAlignment="0" applyProtection="0"/>
    <xf numFmtId="0" fontId="52" fillId="17" borderId="0" applyNumberFormat="0" applyBorder="0" applyAlignment="0" applyProtection="0"/>
    <xf numFmtId="0" fontId="50" fillId="63" borderId="0" applyNumberFormat="0" applyBorder="0" applyAlignment="0" applyProtection="0"/>
    <xf numFmtId="0" fontId="50" fillId="65" borderId="0" applyNumberFormat="0" applyBorder="0" applyAlignment="0" applyProtection="0"/>
    <xf numFmtId="0" fontId="50" fillId="64" borderId="0" applyNumberFormat="0" applyBorder="0" applyAlignment="0" applyProtection="0"/>
    <xf numFmtId="0" fontId="50" fillId="63" borderId="0" applyNumberFormat="0" applyBorder="0" applyAlignment="0" applyProtection="0"/>
    <xf numFmtId="164" fontId="50" fillId="63" borderId="0" applyNumberFormat="0" applyBorder="0" applyAlignment="0" applyProtection="0"/>
    <xf numFmtId="0" fontId="27" fillId="17" borderId="0" applyNumberFormat="0" applyBorder="0" applyAlignment="0" applyProtection="0"/>
    <xf numFmtId="0" fontId="50" fillId="64" borderId="0" applyNumberFormat="0" applyBorder="0" applyAlignment="0" applyProtection="0"/>
    <xf numFmtId="0" fontId="50" fillId="64" borderId="0" applyNumberFormat="0" applyBorder="0" applyAlignment="0" applyProtection="0"/>
    <xf numFmtId="0" fontId="27" fillId="17" borderId="0" applyNumberFormat="0" applyBorder="0" applyAlignment="0" applyProtection="0"/>
    <xf numFmtId="164" fontId="50" fillId="63" borderId="0" applyNumberFormat="0" applyBorder="0" applyAlignment="0" applyProtection="0"/>
    <xf numFmtId="0" fontId="50" fillId="63" borderId="0" applyNumberFormat="0" applyBorder="0" applyAlignment="0" applyProtection="0"/>
    <xf numFmtId="0" fontId="27" fillId="17" borderId="0" applyNumberFormat="0" applyBorder="0" applyAlignment="0" applyProtection="0"/>
    <xf numFmtId="0" fontId="50" fillId="64" borderId="0" applyNumberFormat="0" applyBorder="0" applyAlignment="0" applyProtection="0"/>
    <xf numFmtId="0" fontId="49"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52" fillId="17" borderId="0" applyNumberFormat="0" applyBorder="0" applyAlignment="0" applyProtection="0"/>
    <xf numFmtId="0" fontId="51" fillId="17" borderId="0" applyNumberFormat="0" applyBorder="0" applyAlignment="0" applyProtection="0"/>
    <xf numFmtId="0" fontId="48" fillId="21" borderId="0" applyNumberFormat="0" applyBorder="0" applyAlignment="0" applyProtection="0"/>
    <xf numFmtId="0" fontId="49" fillId="21" borderId="0" applyNumberFormat="0" applyBorder="0" applyAlignment="0" applyProtection="0"/>
    <xf numFmtId="0" fontId="50" fillId="44" borderId="0" applyNumberFormat="0" applyBorder="0" applyAlignment="0" applyProtection="0"/>
    <xf numFmtId="0" fontId="27" fillId="21" borderId="0" applyNumberFormat="0" applyBorder="0" applyAlignment="0" applyProtection="0"/>
    <xf numFmtId="0" fontId="51" fillId="21" borderId="0" applyNumberFormat="0" applyBorder="0" applyAlignment="0" applyProtection="0"/>
    <xf numFmtId="164" fontId="50" fillId="44" borderId="0" applyNumberFormat="0" applyBorder="0" applyAlignment="0" applyProtection="0"/>
    <xf numFmtId="0" fontId="51" fillId="21" borderId="0" applyNumberFormat="0" applyBorder="0" applyAlignment="0" applyProtection="0"/>
    <xf numFmtId="0" fontId="52" fillId="21" borderId="0" applyNumberFormat="0" applyBorder="0" applyAlignment="0" applyProtection="0"/>
    <xf numFmtId="0" fontId="50" fillId="44" borderId="0" applyNumberFormat="0" applyBorder="0" applyAlignment="0" applyProtection="0"/>
    <xf numFmtId="0" fontId="50" fillId="57" borderId="0" applyNumberFormat="0" applyBorder="0" applyAlignment="0" applyProtection="0"/>
    <xf numFmtId="0" fontId="50" fillId="44" borderId="0" applyNumberFormat="0" applyBorder="0" applyAlignment="0" applyProtection="0"/>
    <xf numFmtId="0" fontId="27" fillId="21" borderId="0" applyNumberFormat="0" applyBorder="0" applyAlignment="0" applyProtection="0"/>
    <xf numFmtId="164" fontId="50" fillId="44" borderId="0" applyNumberFormat="0" applyBorder="0" applyAlignment="0" applyProtection="0"/>
    <xf numFmtId="0" fontId="27" fillId="21" borderId="0" applyNumberFormat="0" applyBorder="0" applyAlignment="0" applyProtection="0"/>
    <xf numFmtId="0" fontId="50" fillId="44" borderId="0" applyNumberFormat="0" applyBorder="0" applyAlignment="0" applyProtection="0"/>
    <xf numFmtId="164" fontId="50" fillId="44" borderId="0" applyNumberFormat="0" applyBorder="0" applyAlignment="0" applyProtection="0"/>
    <xf numFmtId="0" fontId="27" fillId="21" borderId="0" applyNumberFormat="0" applyBorder="0" applyAlignment="0" applyProtection="0"/>
    <xf numFmtId="0" fontId="49"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52" fillId="21" borderId="0" applyNumberFormat="0" applyBorder="0" applyAlignment="0" applyProtection="0"/>
    <xf numFmtId="0" fontId="51" fillId="21" borderId="0" applyNumberFormat="0" applyBorder="0" applyAlignment="0" applyProtection="0"/>
    <xf numFmtId="0" fontId="48" fillId="25" borderId="0" applyNumberFormat="0" applyBorder="0" applyAlignment="0" applyProtection="0"/>
    <xf numFmtId="0" fontId="49" fillId="25" borderId="0" applyNumberFormat="0" applyBorder="0" applyAlignment="0" applyProtection="0"/>
    <xf numFmtId="0" fontId="50" fillId="58" borderId="0" applyNumberFormat="0" applyBorder="0" applyAlignment="0" applyProtection="0"/>
    <xf numFmtId="0" fontId="27" fillId="25" borderId="0" applyNumberFormat="0" applyBorder="0" applyAlignment="0" applyProtection="0"/>
    <xf numFmtId="0" fontId="51" fillId="25" borderId="0" applyNumberFormat="0" applyBorder="0" applyAlignment="0" applyProtection="0"/>
    <xf numFmtId="164" fontId="50" fillId="58" borderId="0" applyNumberFormat="0" applyBorder="0" applyAlignment="0" applyProtection="0"/>
    <xf numFmtId="0" fontId="51" fillId="25" borderId="0" applyNumberFormat="0" applyBorder="0" applyAlignment="0" applyProtection="0"/>
    <xf numFmtId="0" fontId="27" fillId="59" borderId="0" applyNumberFormat="0" applyBorder="0" applyAlignment="0" applyProtection="0"/>
    <xf numFmtId="0" fontId="52" fillId="25" borderId="0" applyNumberFormat="0" applyBorder="0" applyAlignment="0" applyProtection="0"/>
    <xf numFmtId="0" fontId="50" fillId="58" borderId="0" applyNumberFormat="0" applyBorder="0" applyAlignment="0" applyProtection="0"/>
    <xf numFmtId="0" fontId="50" fillId="60" borderId="0" applyNumberFormat="0" applyBorder="0" applyAlignment="0" applyProtection="0"/>
    <xf numFmtId="0" fontId="50" fillId="59" borderId="0" applyNumberFormat="0" applyBorder="0" applyAlignment="0" applyProtection="0"/>
    <xf numFmtId="0" fontId="50" fillId="58" borderId="0" applyNumberFormat="0" applyBorder="0" applyAlignment="0" applyProtection="0"/>
    <xf numFmtId="164" fontId="50" fillId="58" borderId="0" applyNumberFormat="0" applyBorder="0" applyAlignment="0" applyProtection="0"/>
    <xf numFmtId="0" fontId="27" fillId="25" borderId="0" applyNumberFormat="0" applyBorder="0" applyAlignment="0" applyProtection="0"/>
    <xf numFmtId="0" fontId="50" fillId="59" borderId="0" applyNumberFormat="0" applyBorder="0" applyAlignment="0" applyProtection="0"/>
    <xf numFmtId="0" fontId="50" fillId="59" borderId="0" applyNumberFormat="0" applyBorder="0" applyAlignment="0" applyProtection="0"/>
    <xf numFmtId="0" fontId="27" fillId="25" borderId="0" applyNumberFormat="0" applyBorder="0" applyAlignment="0" applyProtection="0"/>
    <xf numFmtId="164" fontId="50" fillId="58" borderId="0" applyNumberFormat="0" applyBorder="0" applyAlignment="0" applyProtection="0"/>
    <xf numFmtId="0" fontId="50" fillId="58" borderId="0" applyNumberFormat="0" applyBorder="0" applyAlignment="0" applyProtection="0"/>
    <xf numFmtId="0" fontId="27" fillId="25" borderId="0" applyNumberFormat="0" applyBorder="0" applyAlignment="0" applyProtection="0"/>
    <xf numFmtId="0" fontId="50" fillId="59" borderId="0" applyNumberFormat="0" applyBorder="0" applyAlignment="0" applyProtection="0"/>
    <xf numFmtId="0" fontId="49"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52" fillId="25" borderId="0" applyNumberFormat="0" applyBorder="0" applyAlignment="0" applyProtection="0"/>
    <xf numFmtId="0" fontId="51" fillId="25" borderId="0" applyNumberFormat="0" applyBorder="0" applyAlignment="0" applyProtection="0"/>
    <xf numFmtId="0" fontId="48" fillId="29" borderId="0" applyNumberFormat="0" applyBorder="0" applyAlignment="0" applyProtection="0"/>
    <xf numFmtId="0" fontId="49" fillId="29" borderId="0" applyNumberFormat="0" applyBorder="0" applyAlignment="0" applyProtection="0"/>
    <xf numFmtId="0" fontId="50" fillId="66" borderId="0" applyNumberFormat="0" applyBorder="0" applyAlignment="0" applyProtection="0"/>
    <xf numFmtId="0" fontId="27" fillId="29" borderId="0" applyNumberFormat="0" applyBorder="0" applyAlignment="0" applyProtection="0"/>
    <xf numFmtId="0" fontId="51" fillId="29" borderId="0" applyNumberFormat="0" applyBorder="0" applyAlignment="0" applyProtection="0"/>
    <xf numFmtId="164" fontId="50" fillId="66" borderId="0" applyNumberFormat="0" applyBorder="0" applyAlignment="0" applyProtection="0"/>
    <xf numFmtId="0" fontId="51" fillId="29" borderId="0" applyNumberFormat="0" applyBorder="0" applyAlignment="0" applyProtection="0"/>
    <xf numFmtId="0" fontId="27" fillId="55" borderId="0" applyNumberFormat="0" applyBorder="0" applyAlignment="0" applyProtection="0"/>
    <xf numFmtId="0" fontId="52" fillId="29" borderId="0" applyNumberFormat="0" applyBorder="0" applyAlignment="0" applyProtection="0"/>
    <xf numFmtId="0" fontId="50" fillId="66" borderId="0" applyNumberFormat="0" applyBorder="0" applyAlignment="0" applyProtection="0"/>
    <xf numFmtId="0" fontId="50" fillId="67" borderId="0" applyNumberFormat="0" applyBorder="0" applyAlignment="0" applyProtection="0"/>
    <xf numFmtId="0" fontId="50" fillId="55" borderId="0" applyNumberFormat="0" applyBorder="0" applyAlignment="0" applyProtection="0"/>
    <xf numFmtId="0" fontId="50" fillId="66" borderId="0" applyNumberFormat="0" applyBorder="0" applyAlignment="0" applyProtection="0"/>
    <xf numFmtId="164" fontId="50" fillId="66" borderId="0" applyNumberFormat="0" applyBorder="0" applyAlignment="0" applyProtection="0"/>
    <xf numFmtId="0" fontId="27" fillId="29" borderId="0" applyNumberFormat="0" applyBorder="0" applyAlignment="0" applyProtection="0"/>
    <xf numFmtId="0" fontId="50" fillId="55" borderId="0" applyNumberFormat="0" applyBorder="0" applyAlignment="0" applyProtection="0"/>
    <xf numFmtId="0" fontId="50" fillId="55" borderId="0" applyNumberFormat="0" applyBorder="0" applyAlignment="0" applyProtection="0"/>
    <xf numFmtId="0" fontId="27" fillId="29" borderId="0" applyNumberFormat="0" applyBorder="0" applyAlignment="0" applyProtection="0"/>
    <xf numFmtId="164" fontId="50" fillId="66" borderId="0" applyNumberFormat="0" applyBorder="0" applyAlignment="0" applyProtection="0"/>
    <xf numFmtId="0" fontId="50" fillId="66" borderId="0" applyNumberFormat="0" applyBorder="0" applyAlignment="0" applyProtection="0"/>
    <xf numFmtId="0" fontId="27" fillId="29" borderId="0" applyNumberFormat="0" applyBorder="0" applyAlignment="0" applyProtection="0"/>
    <xf numFmtId="0" fontId="50" fillId="55" borderId="0" applyNumberFormat="0" applyBorder="0" applyAlignment="0" applyProtection="0"/>
    <xf numFmtId="0" fontId="49"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52" fillId="29" borderId="0" applyNumberFormat="0" applyBorder="0" applyAlignment="0" applyProtection="0"/>
    <xf numFmtId="0" fontId="51" fillId="29" borderId="0" applyNumberFormat="0" applyBorder="0" applyAlignment="0" applyProtection="0"/>
    <xf numFmtId="0" fontId="48" fillId="33" borderId="0" applyNumberFormat="0" applyBorder="0" applyAlignment="0" applyProtection="0"/>
    <xf numFmtId="0" fontId="49" fillId="33" borderId="0" applyNumberFormat="0" applyBorder="0" applyAlignment="0" applyProtection="0"/>
    <xf numFmtId="0" fontId="50" fillId="64" borderId="0" applyNumberFormat="0" applyBorder="0" applyAlignment="0" applyProtection="0"/>
    <xf numFmtId="0" fontId="27" fillId="33" borderId="0" applyNumberFormat="0" applyBorder="0" applyAlignment="0" applyProtection="0"/>
    <xf numFmtId="0" fontId="51" fillId="33" borderId="0" applyNumberFormat="0" applyBorder="0" applyAlignment="0" applyProtection="0"/>
    <xf numFmtId="164" fontId="50" fillId="64" borderId="0" applyNumberFormat="0" applyBorder="0" applyAlignment="0" applyProtection="0"/>
    <xf numFmtId="0" fontId="51" fillId="33" borderId="0" applyNumberFormat="0" applyBorder="0" applyAlignment="0" applyProtection="0"/>
    <xf numFmtId="0" fontId="52" fillId="33" borderId="0" applyNumberFormat="0" applyBorder="0" applyAlignment="0" applyProtection="0"/>
    <xf numFmtId="0" fontId="50" fillId="64" borderId="0" applyNumberFormat="0" applyBorder="0" applyAlignment="0" applyProtection="0"/>
    <xf numFmtId="0" fontId="50" fillId="68" borderId="0" applyNumberFormat="0" applyBorder="0" applyAlignment="0" applyProtection="0"/>
    <xf numFmtId="0" fontId="50" fillId="64" borderId="0" applyNumberFormat="0" applyBorder="0" applyAlignment="0" applyProtection="0"/>
    <xf numFmtId="0" fontId="27" fillId="33" borderId="0" applyNumberFormat="0" applyBorder="0" applyAlignment="0" applyProtection="0"/>
    <xf numFmtId="164" fontId="50" fillId="64" borderId="0" applyNumberFormat="0" applyBorder="0" applyAlignment="0" applyProtection="0"/>
    <xf numFmtId="0" fontId="27" fillId="33" borderId="0" applyNumberFormat="0" applyBorder="0" applyAlignment="0" applyProtection="0"/>
    <xf numFmtId="0" fontId="50" fillId="64" borderId="0" applyNumberFormat="0" applyBorder="0" applyAlignment="0" applyProtection="0"/>
    <xf numFmtId="164" fontId="50" fillId="64" borderId="0" applyNumberFormat="0" applyBorder="0" applyAlignment="0" applyProtection="0"/>
    <xf numFmtId="0" fontId="27" fillId="33" borderId="0" applyNumberFormat="0" applyBorder="0" applyAlignment="0" applyProtection="0"/>
    <xf numFmtId="0" fontId="49" fillId="33"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52" fillId="33" borderId="0" applyNumberFormat="0" applyBorder="0" applyAlignment="0" applyProtection="0"/>
    <xf numFmtId="0" fontId="51" fillId="33" borderId="0" applyNumberFormat="0" applyBorder="0" applyAlignment="0" applyProtection="0"/>
    <xf numFmtId="0" fontId="48" fillId="37" borderId="0" applyNumberFormat="0" applyBorder="0" applyAlignment="0" applyProtection="0"/>
    <xf numFmtId="0" fontId="49" fillId="37" borderId="0" applyNumberFormat="0" applyBorder="0" applyAlignment="0" applyProtection="0"/>
    <xf numFmtId="0" fontId="50" fillId="69" borderId="0" applyNumberFormat="0" applyBorder="0" applyAlignment="0" applyProtection="0"/>
    <xf numFmtId="0" fontId="27" fillId="37" borderId="0" applyNumberFormat="0" applyBorder="0" applyAlignment="0" applyProtection="0"/>
    <xf numFmtId="0" fontId="51" fillId="37" borderId="0" applyNumberFormat="0" applyBorder="0" applyAlignment="0" applyProtection="0"/>
    <xf numFmtId="164" fontId="50" fillId="69" borderId="0" applyNumberFormat="0" applyBorder="0" applyAlignment="0" applyProtection="0"/>
    <xf numFmtId="0" fontId="51" fillId="37" borderId="0" applyNumberFormat="0" applyBorder="0" applyAlignment="0" applyProtection="0"/>
    <xf numFmtId="0" fontId="27" fillId="43" borderId="0" applyNumberFormat="0" applyBorder="0" applyAlignment="0" applyProtection="0"/>
    <xf numFmtId="0" fontId="52" fillId="37" borderId="0" applyNumberFormat="0" applyBorder="0" applyAlignment="0" applyProtection="0"/>
    <xf numFmtId="0" fontId="50" fillId="69" borderId="0" applyNumberFormat="0" applyBorder="0" applyAlignment="0" applyProtection="0"/>
    <xf numFmtId="0" fontId="50" fillId="70" borderId="0" applyNumberFormat="0" applyBorder="0" applyAlignment="0" applyProtection="0"/>
    <xf numFmtId="0" fontId="50" fillId="43" borderId="0" applyNumberFormat="0" applyBorder="0" applyAlignment="0" applyProtection="0"/>
    <xf numFmtId="0" fontId="50" fillId="69" borderId="0" applyNumberFormat="0" applyBorder="0" applyAlignment="0" applyProtection="0"/>
    <xf numFmtId="164" fontId="50" fillId="69" borderId="0" applyNumberFormat="0" applyBorder="0" applyAlignment="0" applyProtection="0"/>
    <xf numFmtId="0" fontId="27" fillId="37" borderId="0" applyNumberFormat="0" applyBorder="0" applyAlignment="0" applyProtection="0"/>
    <xf numFmtId="0" fontId="50" fillId="43" borderId="0" applyNumberFormat="0" applyBorder="0" applyAlignment="0" applyProtection="0"/>
    <xf numFmtId="0" fontId="50" fillId="43" borderId="0" applyNumberFormat="0" applyBorder="0" applyAlignment="0" applyProtection="0"/>
    <xf numFmtId="0" fontId="27" fillId="37" borderId="0" applyNumberFormat="0" applyBorder="0" applyAlignment="0" applyProtection="0"/>
    <xf numFmtId="164" fontId="50" fillId="69" borderId="0" applyNumberFormat="0" applyBorder="0" applyAlignment="0" applyProtection="0"/>
    <xf numFmtId="0" fontId="50" fillId="69" borderId="0" applyNumberFormat="0" applyBorder="0" applyAlignment="0" applyProtection="0"/>
    <xf numFmtId="0" fontId="27" fillId="37" borderId="0" applyNumberFormat="0" applyBorder="0" applyAlignment="0" applyProtection="0"/>
    <xf numFmtId="0" fontId="50" fillId="43" borderId="0" applyNumberFormat="0" applyBorder="0" applyAlignment="0" applyProtection="0"/>
    <xf numFmtId="0" fontId="49" fillId="37"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52" fillId="37" borderId="0" applyNumberFormat="0" applyBorder="0" applyAlignment="0" applyProtection="0"/>
    <xf numFmtId="0" fontId="51" fillId="37" borderId="0" applyNumberFormat="0" applyBorder="0" applyAlignment="0" applyProtection="0"/>
    <xf numFmtId="0" fontId="42" fillId="0" borderId="15" applyNumberFormat="0" applyFont="0" applyFill="0" applyAlignment="0" applyProtection="0"/>
    <xf numFmtId="164" fontId="36" fillId="71" borderId="27" applyNumberFormat="0" applyFont="0" applyAlignment="0" applyProtection="0">
      <alignment vertical="top"/>
    </xf>
    <xf numFmtId="164" fontId="36" fillId="46" borderId="28" applyNumberFormat="0" applyFont="0" applyBorder="0" applyProtection="0"/>
    <xf numFmtId="0" fontId="53" fillId="72" borderId="0" applyNumberFormat="0" applyBorder="0" applyAlignment="0" applyProtection="0"/>
    <xf numFmtId="0" fontId="53" fillId="72" borderId="0" applyNumberFormat="0" applyBorder="0" applyAlignment="0" applyProtection="0"/>
    <xf numFmtId="0" fontId="50" fillId="73"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8"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50" fillId="74" borderId="0" applyNumberFormat="0" applyBorder="0" applyAlignment="0" applyProtection="0"/>
    <xf numFmtId="0" fontId="27" fillId="14" borderId="0" applyNumberFormat="0" applyBorder="0" applyAlignment="0" applyProtection="0"/>
    <xf numFmtId="0" fontId="51" fillId="14" borderId="0" applyNumberFormat="0" applyBorder="0" applyAlignment="0" applyProtection="0"/>
    <xf numFmtId="164" fontId="50" fillId="74" borderId="0" applyNumberFormat="0" applyBorder="0" applyAlignment="0" applyProtection="0"/>
    <xf numFmtId="0" fontId="51" fillId="14" borderId="0" applyNumberFormat="0" applyBorder="0" applyAlignment="0" applyProtection="0"/>
    <xf numFmtId="0" fontId="27" fillId="64" borderId="0" applyNumberFormat="0" applyBorder="0" applyAlignment="0" applyProtection="0"/>
    <xf numFmtId="0" fontId="52" fillId="14" borderId="0" applyNumberFormat="0" applyBorder="0" applyAlignment="0" applyProtection="0"/>
    <xf numFmtId="0" fontId="50" fillId="74" borderId="0" applyNumberFormat="0" applyBorder="0" applyAlignment="0" applyProtection="0"/>
    <xf numFmtId="0" fontId="50" fillId="75" borderId="0" applyNumberFormat="0" applyBorder="0" applyAlignment="0" applyProtection="0"/>
    <xf numFmtId="0" fontId="50" fillId="64" borderId="0" applyNumberFormat="0" applyBorder="0" applyAlignment="0" applyProtection="0"/>
    <xf numFmtId="0" fontId="50" fillId="74" borderId="0" applyNumberFormat="0" applyBorder="0" applyAlignment="0" applyProtection="0"/>
    <xf numFmtId="164" fontId="50" fillId="74" borderId="0" applyNumberFormat="0" applyBorder="0" applyAlignment="0" applyProtection="0"/>
    <xf numFmtId="0" fontId="27" fillId="14" borderId="0" applyNumberFormat="0" applyBorder="0" applyAlignment="0" applyProtection="0"/>
    <xf numFmtId="0" fontId="27" fillId="64" borderId="0" applyNumberFormat="0" applyBorder="0" applyAlignment="0" applyProtection="0"/>
    <xf numFmtId="0" fontId="50" fillId="64" borderId="0" applyNumberFormat="0" applyBorder="0" applyAlignment="0" applyProtection="0"/>
    <xf numFmtId="0" fontId="50" fillId="64" borderId="0" applyNumberFormat="0" applyBorder="0" applyAlignment="0" applyProtection="0"/>
    <xf numFmtId="0" fontId="27" fillId="14" borderId="0" applyNumberFormat="0" applyBorder="0" applyAlignment="0" applyProtection="0"/>
    <xf numFmtId="164" fontId="50" fillId="74" borderId="0" applyNumberFormat="0" applyBorder="0" applyAlignment="0" applyProtection="0"/>
    <xf numFmtId="0" fontId="50" fillId="74" borderId="0" applyNumberFormat="0" applyBorder="0" applyAlignment="0" applyProtection="0"/>
    <xf numFmtId="0" fontId="27" fillId="14" borderId="0" applyNumberFormat="0" applyBorder="0" applyAlignment="0" applyProtection="0"/>
    <xf numFmtId="0" fontId="50" fillId="64" borderId="0" applyNumberFormat="0" applyBorder="0" applyAlignment="0" applyProtection="0"/>
    <xf numFmtId="0" fontId="49"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52" fillId="14" borderId="0" applyNumberFormat="0" applyBorder="0" applyAlignment="0" applyProtection="0"/>
    <xf numFmtId="0" fontId="51" fillId="14" borderId="0" applyNumberFormat="0" applyBorder="0" applyAlignment="0" applyProtection="0"/>
    <xf numFmtId="0" fontId="53" fillId="76" borderId="0" applyNumberFormat="0" applyBorder="0" applyAlignment="0" applyProtection="0"/>
    <xf numFmtId="0" fontId="53" fillId="77" borderId="0" applyNumberFormat="0" applyBorder="0" applyAlignment="0" applyProtection="0"/>
    <xf numFmtId="0" fontId="50" fillId="7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50" fillId="79" borderId="0" applyNumberFormat="0" applyBorder="0" applyAlignment="0" applyProtection="0"/>
    <xf numFmtId="0" fontId="27" fillId="18" borderId="0" applyNumberFormat="0" applyBorder="0" applyAlignment="0" applyProtection="0"/>
    <xf numFmtId="0" fontId="51" fillId="18" borderId="0" applyNumberFormat="0" applyBorder="0" applyAlignment="0" applyProtection="0"/>
    <xf numFmtId="164" fontId="50" fillId="79" borderId="0" applyNumberFormat="0" applyBorder="0" applyAlignment="0" applyProtection="0"/>
    <xf numFmtId="0" fontId="51" fillId="18" borderId="0" applyNumberFormat="0" applyBorder="0" applyAlignment="0" applyProtection="0"/>
    <xf numFmtId="0" fontId="27" fillId="80" borderId="0" applyNumberFormat="0" applyBorder="0" applyAlignment="0" applyProtection="0"/>
    <xf numFmtId="0" fontId="52" fillId="18" borderId="0" applyNumberFormat="0" applyBorder="0" applyAlignment="0" applyProtection="0"/>
    <xf numFmtId="0" fontId="50" fillId="79" borderId="0" applyNumberFormat="0" applyBorder="0" applyAlignment="0" applyProtection="0"/>
    <xf numFmtId="0" fontId="50" fillId="81" borderId="0" applyNumberFormat="0" applyBorder="0" applyAlignment="0" applyProtection="0"/>
    <xf numFmtId="0" fontId="50" fillId="79" borderId="0" applyNumberFormat="0" applyBorder="0" applyAlignment="0" applyProtection="0"/>
    <xf numFmtId="0" fontId="27" fillId="18" borderId="0" applyNumberFormat="0" applyBorder="0" applyAlignment="0" applyProtection="0"/>
    <xf numFmtId="164" fontId="50" fillId="79" borderId="0" applyNumberFormat="0" applyBorder="0" applyAlignment="0" applyProtection="0"/>
    <xf numFmtId="0" fontId="27" fillId="80" borderId="0" applyNumberFormat="0" applyBorder="0" applyAlignment="0" applyProtection="0"/>
    <xf numFmtId="0" fontId="27" fillId="18" borderId="0" applyNumberFormat="0" applyBorder="0" applyAlignment="0" applyProtection="0"/>
    <xf numFmtId="0" fontId="50" fillId="79" borderId="0" applyNumberFormat="0" applyBorder="0" applyAlignment="0" applyProtection="0"/>
    <xf numFmtId="164" fontId="50" fillId="79" borderId="0" applyNumberFormat="0" applyBorder="0" applyAlignment="0" applyProtection="0"/>
    <xf numFmtId="0" fontId="27" fillId="18" borderId="0" applyNumberFormat="0" applyBorder="0" applyAlignment="0" applyProtection="0"/>
    <xf numFmtId="0" fontId="49"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52" fillId="18" borderId="0" applyNumberFormat="0" applyBorder="0" applyAlignment="0" applyProtection="0"/>
    <xf numFmtId="0" fontId="51" fillId="18" borderId="0" applyNumberFormat="0" applyBorder="0" applyAlignment="0" applyProtection="0"/>
    <xf numFmtId="0" fontId="53" fillId="76" borderId="0" applyNumberFormat="0" applyBorder="0" applyAlignment="0" applyProtection="0"/>
    <xf numFmtId="0" fontId="53" fillId="82" borderId="0" applyNumberFormat="0" applyBorder="0" applyAlignment="0" applyProtection="0"/>
    <xf numFmtId="0" fontId="50" fillId="77"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50" fillId="83" borderId="0" applyNumberFormat="0" applyBorder="0" applyAlignment="0" applyProtection="0"/>
    <xf numFmtId="0" fontId="27" fillId="22" borderId="0" applyNumberFormat="0" applyBorder="0" applyAlignment="0" applyProtection="0"/>
    <xf numFmtId="0" fontId="51" fillId="22" borderId="0" applyNumberFormat="0" applyBorder="0" applyAlignment="0" applyProtection="0"/>
    <xf numFmtId="164" fontId="50" fillId="83" borderId="0" applyNumberFormat="0" applyBorder="0" applyAlignment="0" applyProtection="0"/>
    <xf numFmtId="0" fontId="51" fillId="22" borderId="0" applyNumberFormat="0" applyBorder="0" applyAlignment="0" applyProtection="0"/>
    <xf numFmtId="0" fontId="27" fillId="80" borderId="0" applyNumberFormat="0" applyBorder="0" applyAlignment="0" applyProtection="0"/>
    <xf numFmtId="0" fontId="52" fillId="22" borderId="0" applyNumberFormat="0" applyBorder="0" applyAlignment="0" applyProtection="0"/>
    <xf numFmtId="0" fontId="50" fillId="83" borderId="0" applyNumberFormat="0" applyBorder="0" applyAlignment="0" applyProtection="0"/>
    <xf numFmtId="0" fontId="50" fillId="84" borderId="0" applyNumberFormat="0" applyBorder="0" applyAlignment="0" applyProtection="0"/>
    <xf numFmtId="0" fontId="50" fillId="83" borderId="0" applyNumberFormat="0" applyBorder="0" applyAlignment="0" applyProtection="0"/>
    <xf numFmtId="0" fontId="27" fillId="22" borderId="0" applyNumberFormat="0" applyBorder="0" applyAlignment="0" applyProtection="0"/>
    <xf numFmtId="164" fontId="50" fillId="83" borderId="0" applyNumberFormat="0" applyBorder="0" applyAlignment="0" applyProtection="0"/>
    <xf numFmtId="0" fontId="27" fillId="80" borderId="0" applyNumberFormat="0" applyBorder="0" applyAlignment="0" applyProtection="0"/>
    <xf numFmtId="0" fontId="27" fillId="22" borderId="0" applyNumberFormat="0" applyBorder="0" applyAlignment="0" applyProtection="0"/>
    <xf numFmtId="0" fontId="50" fillId="83" borderId="0" applyNumberFormat="0" applyBorder="0" applyAlignment="0" applyProtection="0"/>
    <xf numFmtId="164" fontId="50" fillId="83" borderId="0" applyNumberFormat="0" applyBorder="0" applyAlignment="0" applyProtection="0"/>
    <xf numFmtId="0" fontId="27" fillId="22" borderId="0" applyNumberFormat="0" applyBorder="0" applyAlignment="0" applyProtection="0"/>
    <xf numFmtId="0" fontId="49"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52" fillId="22" borderId="0" applyNumberFormat="0" applyBorder="0" applyAlignment="0" applyProtection="0"/>
    <xf numFmtId="0" fontId="51" fillId="22" borderId="0" applyNumberFormat="0" applyBorder="0" applyAlignment="0" applyProtection="0"/>
    <xf numFmtId="0" fontId="53" fillId="72" borderId="0" applyNumberFormat="0" applyBorder="0" applyAlignment="0" applyProtection="0"/>
    <xf numFmtId="0" fontId="53" fillId="77" borderId="0" applyNumberFormat="0" applyBorder="0" applyAlignment="0" applyProtection="0"/>
    <xf numFmtId="0" fontId="50" fillId="77"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50" fillId="66" borderId="0" applyNumberFormat="0" applyBorder="0" applyAlignment="0" applyProtection="0"/>
    <xf numFmtId="0" fontId="27" fillId="26" borderId="0" applyNumberFormat="0" applyBorder="0" applyAlignment="0" applyProtection="0"/>
    <xf numFmtId="0" fontId="51" fillId="26" borderId="0" applyNumberFormat="0" applyBorder="0" applyAlignment="0" applyProtection="0"/>
    <xf numFmtId="164" fontId="50" fillId="66" borderId="0" applyNumberFormat="0" applyBorder="0" applyAlignment="0" applyProtection="0"/>
    <xf numFmtId="0" fontId="51" fillId="26" borderId="0" applyNumberFormat="0" applyBorder="0" applyAlignment="0" applyProtection="0"/>
    <xf numFmtId="0" fontId="27" fillId="85" borderId="0" applyNumberFormat="0" applyBorder="0" applyAlignment="0" applyProtection="0"/>
    <xf numFmtId="0" fontId="52" fillId="26" borderId="0" applyNumberFormat="0" applyBorder="0" applyAlignment="0" applyProtection="0"/>
    <xf numFmtId="0" fontId="50" fillId="66" borderId="0" applyNumberFormat="0" applyBorder="0" applyAlignment="0" applyProtection="0"/>
    <xf numFmtId="0" fontId="50" fillId="67" borderId="0" applyNumberFormat="0" applyBorder="0" applyAlignment="0" applyProtection="0"/>
    <xf numFmtId="0" fontId="50" fillId="85" borderId="0" applyNumberFormat="0" applyBorder="0" applyAlignment="0" applyProtection="0"/>
    <xf numFmtId="0" fontId="50" fillId="66" borderId="0" applyNumberFormat="0" applyBorder="0" applyAlignment="0" applyProtection="0"/>
    <xf numFmtId="164" fontId="50" fillId="66" borderId="0" applyNumberFormat="0" applyBorder="0" applyAlignment="0" applyProtection="0"/>
    <xf numFmtId="0" fontId="27" fillId="26" borderId="0" applyNumberFormat="0" applyBorder="0" applyAlignment="0" applyProtection="0"/>
    <xf numFmtId="0" fontId="27" fillId="85" borderId="0" applyNumberFormat="0" applyBorder="0" applyAlignment="0" applyProtection="0"/>
    <xf numFmtId="0" fontId="50" fillId="85" borderId="0" applyNumberFormat="0" applyBorder="0" applyAlignment="0" applyProtection="0"/>
    <xf numFmtId="0" fontId="50" fillId="85" borderId="0" applyNumberFormat="0" applyBorder="0" applyAlignment="0" applyProtection="0"/>
    <xf numFmtId="0" fontId="27" fillId="26" borderId="0" applyNumberFormat="0" applyBorder="0" applyAlignment="0" applyProtection="0"/>
    <xf numFmtId="164" fontId="50" fillId="66" borderId="0" applyNumberFormat="0" applyBorder="0" applyAlignment="0" applyProtection="0"/>
    <xf numFmtId="0" fontId="50" fillId="66" borderId="0" applyNumberFormat="0" applyBorder="0" applyAlignment="0" applyProtection="0"/>
    <xf numFmtId="0" fontId="27" fillId="26" borderId="0" applyNumberFormat="0" applyBorder="0" applyAlignment="0" applyProtection="0"/>
    <xf numFmtId="0" fontId="50" fillId="85" borderId="0" applyNumberFormat="0" applyBorder="0" applyAlignment="0" applyProtection="0"/>
    <xf numFmtId="0" fontId="49"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52" fillId="26" borderId="0" applyNumberFormat="0" applyBorder="0" applyAlignment="0" applyProtection="0"/>
    <xf numFmtId="0" fontId="51" fillId="26" borderId="0" applyNumberFormat="0" applyBorder="0" applyAlignment="0" applyProtection="0"/>
    <xf numFmtId="0" fontId="53" fillId="86" borderId="0" applyNumberFormat="0" applyBorder="0" applyAlignment="0" applyProtection="0"/>
    <xf numFmtId="0" fontId="53" fillId="72" borderId="0" applyNumberFormat="0" applyBorder="0" applyAlignment="0" applyProtection="0"/>
    <xf numFmtId="0" fontId="50" fillId="73" borderId="0" applyNumberFormat="0" applyBorder="0" applyAlignment="0" applyProtection="0"/>
    <xf numFmtId="0" fontId="48" fillId="30" borderId="0" applyNumberFormat="0" applyBorder="0" applyAlignment="0" applyProtection="0"/>
    <xf numFmtId="0" fontId="48" fillId="30" borderId="0" applyNumberFormat="0" applyBorder="0" applyAlignment="0" applyProtection="0"/>
    <xf numFmtId="0" fontId="48" fillId="30" borderId="0" applyNumberFormat="0" applyBorder="0" applyAlignment="0" applyProtection="0"/>
    <xf numFmtId="0" fontId="48"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50" fillId="64" borderId="0" applyNumberFormat="0" applyBorder="0" applyAlignment="0" applyProtection="0"/>
    <xf numFmtId="0" fontId="27" fillId="30" borderId="0" applyNumberFormat="0" applyBorder="0" applyAlignment="0" applyProtection="0"/>
    <xf numFmtId="0" fontId="51" fillId="30" borderId="0" applyNumberFormat="0" applyBorder="0" applyAlignment="0" applyProtection="0"/>
    <xf numFmtId="164" fontId="50" fillId="64" borderId="0" applyNumberFormat="0" applyBorder="0" applyAlignment="0" applyProtection="0"/>
    <xf numFmtId="0" fontId="51" fillId="30" borderId="0" applyNumberFormat="0" applyBorder="0" applyAlignment="0" applyProtection="0"/>
    <xf numFmtId="0" fontId="52" fillId="30" borderId="0" applyNumberFormat="0" applyBorder="0" applyAlignment="0" applyProtection="0"/>
    <xf numFmtId="0" fontId="50" fillId="64" borderId="0" applyNumberFormat="0" applyBorder="0" applyAlignment="0" applyProtection="0"/>
    <xf numFmtId="0" fontId="50" fillId="68" borderId="0" applyNumberFormat="0" applyBorder="0" applyAlignment="0" applyProtection="0"/>
    <xf numFmtId="0" fontId="50" fillId="64" borderId="0" applyNumberFormat="0" applyBorder="0" applyAlignment="0" applyProtection="0"/>
    <xf numFmtId="0" fontId="27" fillId="30" borderId="0" applyNumberFormat="0" applyBorder="0" applyAlignment="0" applyProtection="0"/>
    <xf numFmtId="164" fontId="50" fillId="64" borderId="0" applyNumberFormat="0" applyBorder="0" applyAlignment="0" applyProtection="0"/>
    <xf numFmtId="0" fontId="27" fillId="30" borderId="0" applyNumberFormat="0" applyBorder="0" applyAlignment="0" applyProtection="0"/>
    <xf numFmtId="0" fontId="50" fillId="64" borderId="0" applyNumberFormat="0" applyBorder="0" applyAlignment="0" applyProtection="0"/>
    <xf numFmtId="164" fontId="50" fillId="64" borderId="0" applyNumberFormat="0" applyBorder="0" applyAlignment="0" applyProtection="0"/>
    <xf numFmtId="0" fontId="27" fillId="30" borderId="0" applyNumberFormat="0" applyBorder="0" applyAlignment="0" applyProtection="0"/>
    <xf numFmtId="0" fontId="49" fillId="30" borderId="0" applyNumberFormat="0" applyBorder="0" applyAlignment="0" applyProtection="0"/>
    <xf numFmtId="0" fontId="27" fillId="30" borderId="0" applyNumberFormat="0" applyBorder="0" applyAlignment="0" applyProtection="0"/>
    <xf numFmtId="0" fontId="27" fillId="30" borderId="0" applyNumberFormat="0" applyBorder="0" applyAlignment="0" applyProtection="0"/>
    <xf numFmtId="0" fontId="52" fillId="30" borderId="0" applyNumberFormat="0" applyBorder="0" applyAlignment="0" applyProtection="0"/>
    <xf numFmtId="0" fontId="51" fillId="30" borderId="0" applyNumberFormat="0" applyBorder="0" applyAlignment="0" applyProtection="0"/>
    <xf numFmtId="0" fontId="53" fillId="76" borderId="0" applyNumberFormat="0" applyBorder="0" applyAlignment="0" applyProtection="0"/>
    <xf numFmtId="0" fontId="53" fillId="87" borderId="0" applyNumberFormat="0" applyBorder="0" applyAlignment="0" applyProtection="0"/>
    <xf numFmtId="0" fontId="50" fillId="87"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8"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50" fillId="88" borderId="0" applyNumberFormat="0" applyBorder="0" applyAlignment="0" applyProtection="0"/>
    <xf numFmtId="0" fontId="27" fillId="34" borderId="0" applyNumberFormat="0" applyBorder="0" applyAlignment="0" applyProtection="0"/>
    <xf numFmtId="0" fontId="51" fillId="34" borderId="0" applyNumberFormat="0" applyBorder="0" applyAlignment="0" applyProtection="0"/>
    <xf numFmtId="164" fontId="50" fillId="88" borderId="0" applyNumberFormat="0" applyBorder="0" applyAlignment="0" applyProtection="0"/>
    <xf numFmtId="0" fontId="51" fillId="34" borderId="0" applyNumberFormat="0" applyBorder="0" applyAlignment="0" applyProtection="0"/>
    <xf numFmtId="0" fontId="52" fillId="34" borderId="0" applyNumberFormat="0" applyBorder="0" applyAlignment="0" applyProtection="0"/>
    <xf numFmtId="0" fontId="50" fillId="88" borderId="0" applyNumberFormat="0" applyBorder="0" applyAlignment="0" applyProtection="0"/>
    <xf numFmtId="0" fontId="50" fillId="89" borderId="0" applyNumberFormat="0" applyBorder="0" applyAlignment="0" applyProtection="0"/>
    <xf numFmtId="0" fontId="50" fillId="88" borderId="0" applyNumberFormat="0" applyBorder="0" applyAlignment="0" applyProtection="0"/>
    <xf numFmtId="0" fontId="27" fillId="34" borderId="0" applyNumberFormat="0" applyBorder="0" applyAlignment="0" applyProtection="0"/>
    <xf numFmtId="164" fontId="50" fillId="88" borderId="0" applyNumberFormat="0" applyBorder="0" applyAlignment="0" applyProtection="0"/>
    <xf numFmtId="0" fontId="27" fillId="34" borderId="0" applyNumberFormat="0" applyBorder="0" applyAlignment="0" applyProtection="0"/>
    <xf numFmtId="0" fontId="50" fillId="88" borderId="0" applyNumberFormat="0" applyBorder="0" applyAlignment="0" applyProtection="0"/>
    <xf numFmtId="164" fontId="50" fillId="88" borderId="0" applyNumberFormat="0" applyBorder="0" applyAlignment="0" applyProtection="0"/>
    <xf numFmtId="0" fontId="27" fillId="34" borderId="0" applyNumberFormat="0" applyBorder="0" applyAlignment="0" applyProtection="0"/>
    <xf numFmtId="0" fontId="49"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52" fillId="34" borderId="0" applyNumberFormat="0" applyBorder="0" applyAlignment="0" applyProtection="0"/>
    <xf numFmtId="0" fontId="51" fillId="34" borderId="0" applyNumberFormat="0" applyBorder="0" applyAlignment="0" applyProtection="0"/>
    <xf numFmtId="0" fontId="54" fillId="0" borderId="29" applyNumberFormat="0"/>
    <xf numFmtId="0" fontId="42" fillId="0" borderId="4" applyNumberFormat="0" applyFont="0" applyBorder="0"/>
    <xf numFmtId="0" fontId="55" fillId="90" borderId="4" applyNumberFormat="0" applyBorder="0"/>
    <xf numFmtId="0" fontId="55" fillId="90" borderId="30" applyNumberFormat="0" applyFont="0"/>
    <xf numFmtId="0" fontId="56" fillId="90" borderId="4" applyNumberFormat="0" applyFont="0" applyBorder="0"/>
    <xf numFmtId="172" fontId="9" fillId="91" borderId="31">
      <alignment horizontal="center" vertical="center"/>
    </xf>
    <xf numFmtId="172" fontId="9" fillId="91" borderId="31">
      <alignment horizontal="center" vertical="center"/>
    </xf>
    <xf numFmtId="172" fontId="9" fillId="91" borderId="31">
      <alignment horizontal="center" vertical="center"/>
    </xf>
    <xf numFmtId="173" fontId="57" fillId="91" borderId="31">
      <alignment horizontal="center" vertical="center"/>
    </xf>
    <xf numFmtId="174" fontId="22" fillId="91" borderId="31">
      <alignment horizontal="center" vertical="center"/>
    </xf>
    <xf numFmtId="174" fontId="22" fillId="91" borderId="31">
      <alignment horizontal="center" vertical="center"/>
    </xf>
    <xf numFmtId="174" fontId="22" fillId="91" borderId="31">
      <alignment horizontal="center" vertical="center"/>
    </xf>
    <xf numFmtId="174" fontId="22" fillId="91" borderId="31">
      <alignment horizontal="center" vertical="center"/>
    </xf>
    <xf numFmtId="174" fontId="22" fillId="91" borderId="31">
      <alignment horizontal="center" vertical="center"/>
    </xf>
    <xf numFmtId="174" fontId="22" fillId="91" borderId="31">
      <alignment horizontal="center" vertical="center"/>
    </xf>
    <xf numFmtId="174" fontId="22" fillId="91" borderId="31">
      <alignment horizontal="center" vertical="center"/>
    </xf>
    <xf numFmtId="174" fontId="22" fillId="91" borderId="31">
      <alignment horizontal="center" vertical="center"/>
    </xf>
    <xf numFmtId="172" fontId="9" fillId="91" borderId="31">
      <alignment horizontal="center" vertical="center"/>
    </xf>
    <xf numFmtId="174" fontId="22" fillId="91" borderId="31">
      <alignment horizontal="center" vertical="center"/>
    </xf>
    <xf numFmtId="174" fontId="22" fillId="91" borderId="31">
      <alignment horizontal="center" vertical="center"/>
    </xf>
    <xf numFmtId="0" fontId="58" fillId="0" borderId="0" applyNumberFormat="0" applyFill="0" applyBorder="0" applyAlignment="0">
      <protection locked="0"/>
    </xf>
    <xf numFmtId="0" fontId="59" fillId="0" borderId="0" applyNumberFormat="0" applyFill="0" applyBorder="0" applyAlignment="0">
      <protection locked="0"/>
    </xf>
    <xf numFmtId="0" fontId="58" fillId="0" borderId="0" applyNumberFormat="0" applyFill="0" applyBorder="0" applyAlignment="0">
      <protection locked="0"/>
    </xf>
    <xf numFmtId="0" fontId="59" fillId="0" borderId="0" applyNumberFormat="0" applyFill="0" applyBorder="0" applyAlignment="0">
      <protection locked="0"/>
    </xf>
    <xf numFmtId="0" fontId="60" fillId="8" borderId="0" applyNumberFormat="0" applyBorder="0" applyAlignment="0" applyProtection="0"/>
    <xf numFmtId="0" fontId="61" fillId="8" borderId="0" applyNumberFormat="0" applyBorder="0" applyAlignment="0" applyProtection="0"/>
    <xf numFmtId="0" fontId="62" fillId="8" borderId="0" applyNumberFormat="0" applyBorder="0" applyAlignment="0" applyProtection="0"/>
    <xf numFmtId="0" fontId="63" fillId="42" borderId="0" applyNumberFormat="0" applyBorder="0" applyAlignment="0" applyProtection="0"/>
    <xf numFmtId="0" fontId="24" fillId="8" borderId="0" applyNumberFormat="0" applyBorder="0" applyAlignment="0" applyProtection="0"/>
    <xf numFmtId="0" fontId="64" fillId="8" borderId="0" applyNumberFormat="0" applyBorder="0" applyAlignment="0" applyProtection="0"/>
    <xf numFmtId="164" fontId="63" fillId="42" borderId="0" applyNumberFormat="0" applyBorder="0" applyAlignment="0" applyProtection="0"/>
    <xf numFmtId="0" fontId="64" fillId="8" borderId="0" applyNumberFormat="0" applyBorder="0" applyAlignment="0" applyProtection="0"/>
    <xf numFmtId="0" fontId="65" fillId="8" borderId="0" applyNumberFormat="0" applyBorder="0" applyAlignment="0" applyProtection="0"/>
    <xf numFmtId="0" fontId="66" fillId="8" borderId="0" applyNumberFormat="0" applyBorder="0" applyAlignment="0" applyProtection="0"/>
    <xf numFmtId="0" fontId="63" fillId="42" borderId="0" applyNumberFormat="0" applyBorder="0" applyAlignment="0" applyProtection="0"/>
    <xf numFmtId="0" fontId="67" fillId="45" borderId="0" applyNumberFormat="0" applyBorder="0" applyAlignment="0" applyProtection="0"/>
    <xf numFmtId="0" fontId="63" fillId="42" borderId="0" applyNumberFormat="0" applyBorder="0" applyAlignment="0" applyProtection="0"/>
    <xf numFmtId="0" fontId="24" fillId="8" borderId="0" applyNumberFormat="0" applyBorder="0" applyAlignment="0" applyProtection="0"/>
    <xf numFmtId="164" fontId="63" fillId="42" borderId="0" applyNumberFormat="0" applyBorder="0" applyAlignment="0" applyProtection="0"/>
    <xf numFmtId="0" fontId="24" fillId="8" borderId="0" applyNumberFormat="0" applyBorder="0" applyAlignment="0" applyProtection="0"/>
    <xf numFmtId="0" fontId="63" fillId="42" borderId="0" applyNumberFormat="0" applyBorder="0" applyAlignment="0" applyProtection="0"/>
    <xf numFmtId="164" fontId="63" fillId="42" borderId="0" applyNumberFormat="0" applyBorder="0" applyAlignment="0" applyProtection="0"/>
    <xf numFmtId="0" fontId="24" fillId="8" borderId="0" applyNumberFormat="0" applyBorder="0" applyAlignment="0" applyProtection="0"/>
    <xf numFmtId="0" fontId="61"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66" fillId="8" borderId="0" applyNumberFormat="0" applyBorder="0" applyAlignment="0" applyProtection="0"/>
    <xf numFmtId="0" fontId="64" fillId="8" borderId="0" applyNumberFormat="0" applyBorder="0" applyAlignment="0" applyProtection="0"/>
    <xf numFmtId="3" fontId="68" fillId="0" borderId="0" applyFill="0" applyBorder="0" applyProtection="0">
      <alignment horizontal="right"/>
    </xf>
    <xf numFmtId="0" fontId="7" fillId="54" borderId="0" applyNumberFormat="0" applyBorder="0" applyAlignment="0">
      <protection locked="0"/>
    </xf>
    <xf numFmtId="0" fontId="7" fillId="54" borderId="0" applyNumberFormat="0" applyBorder="0" applyAlignment="0">
      <protection locked="0"/>
    </xf>
    <xf numFmtId="3" fontId="69" fillId="92" borderId="0" applyNumberFormat="0" applyBorder="0" applyAlignment="0" applyProtection="0">
      <alignment vertical="top"/>
    </xf>
    <xf numFmtId="164" fontId="70" fillId="0" borderId="0"/>
    <xf numFmtId="164" fontId="71" fillId="93" borderId="32" applyNumberFormat="0" applyBorder="0" applyAlignment="0" applyProtection="0"/>
    <xf numFmtId="164" fontId="71" fillId="93" borderId="32" applyNumberFormat="0" applyBorder="0" applyAlignment="0" applyProtection="0"/>
    <xf numFmtId="164" fontId="71" fillId="93" borderId="32" applyNumberFormat="0" applyBorder="0" applyAlignment="0" applyProtection="0"/>
    <xf numFmtId="164" fontId="71" fillId="93" borderId="32" applyNumberFormat="0" applyBorder="0" applyAlignment="0" applyProtection="0"/>
    <xf numFmtId="164" fontId="71" fillId="93" borderId="32" applyNumberFormat="0" applyBorder="0" applyAlignment="0" applyProtection="0"/>
    <xf numFmtId="164" fontId="71" fillId="93" borderId="32" applyNumberFormat="0" applyBorder="0" applyAlignment="0" applyProtection="0"/>
    <xf numFmtId="164" fontId="71" fillId="93" borderId="32" applyNumberFormat="0" applyBorder="0" applyAlignment="0" applyProtection="0"/>
    <xf numFmtId="164" fontId="71" fillId="93" borderId="32" applyNumberFormat="0" applyBorder="0" applyAlignment="0" applyProtection="0"/>
    <xf numFmtId="164" fontId="71" fillId="93" borderId="32" applyNumberFormat="0" applyBorder="0" applyAlignment="0" applyProtection="0"/>
    <xf numFmtId="164" fontId="71" fillId="93" borderId="32" applyNumberFormat="0" applyBorder="0" applyAlignment="0" applyProtection="0"/>
    <xf numFmtId="164" fontId="71" fillId="93" borderId="32" applyNumberFormat="0" applyBorder="0" applyAlignment="0" applyProtection="0"/>
    <xf numFmtId="0" fontId="41" fillId="94" borderId="0">
      <alignment horizontal="center"/>
    </xf>
    <xf numFmtId="0" fontId="41" fillId="94" borderId="0">
      <alignment horizontal="center"/>
    </xf>
    <xf numFmtId="175" fontId="41" fillId="0" borderId="0" applyFill="0" applyBorder="0" applyAlignment="0"/>
    <xf numFmtId="0" fontId="72" fillId="11" borderId="20" applyNumberFormat="0" applyAlignment="0" applyProtection="0"/>
    <xf numFmtId="0" fontId="73" fillId="11" borderId="20" applyNumberFormat="0" applyAlignment="0" applyProtection="0"/>
    <xf numFmtId="0" fontId="74" fillId="55" borderId="33" applyNumberFormat="0" applyAlignment="0" applyProtection="0"/>
    <xf numFmtId="0" fontId="25" fillId="11" borderId="20" applyNumberFormat="0" applyAlignment="0" applyProtection="0"/>
    <xf numFmtId="0" fontId="75" fillId="11" borderId="20" applyNumberFormat="0" applyAlignment="0" applyProtection="0"/>
    <xf numFmtId="164" fontId="74" fillId="55" borderId="33" applyNumberFormat="0" applyAlignment="0" applyProtection="0"/>
    <xf numFmtId="0" fontId="75" fillId="11" borderId="20" applyNumberFormat="0" applyAlignment="0" applyProtection="0"/>
    <xf numFmtId="0" fontId="25" fillId="40" borderId="20" applyNumberFormat="0" applyAlignment="0" applyProtection="0"/>
    <xf numFmtId="0" fontId="76" fillId="11" borderId="20" applyNumberFormat="0" applyAlignment="0" applyProtection="0"/>
    <xf numFmtId="0" fontId="74" fillId="55" borderId="33" applyNumberFormat="0" applyAlignment="0" applyProtection="0"/>
    <xf numFmtId="0" fontId="74" fillId="95" borderId="33" applyNumberFormat="0" applyAlignment="0" applyProtection="0"/>
    <xf numFmtId="0" fontId="74" fillId="40" borderId="33" applyNumberFormat="0" applyAlignment="0" applyProtection="0"/>
    <xf numFmtId="0" fontId="74" fillId="55" borderId="33" applyNumberFormat="0" applyAlignment="0" applyProtection="0"/>
    <xf numFmtId="164" fontId="74" fillId="55" borderId="33" applyNumberFormat="0" applyAlignment="0" applyProtection="0"/>
    <xf numFmtId="0" fontId="25" fillId="11" borderId="20" applyNumberFormat="0" applyAlignment="0" applyProtection="0"/>
    <xf numFmtId="0" fontId="74" fillId="40" borderId="33" applyNumberFormat="0" applyAlignment="0" applyProtection="0"/>
    <xf numFmtId="0" fontId="74" fillId="40" borderId="33" applyNumberFormat="0" applyAlignment="0" applyProtection="0"/>
    <xf numFmtId="0" fontId="25" fillId="11" borderId="20" applyNumberFormat="0" applyAlignment="0" applyProtection="0"/>
    <xf numFmtId="164" fontId="74" fillId="55" borderId="33" applyNumberFormat="0" applyAlignment="0" applyProtection="0"/>
    <xf numFmtId="0" fontId="74" fillId="55" borderId="33" applyNumberFormat="0" applyAlignment="0" applyProtection="0"/>
    <xf numFmtId="0" fontId="25" fillId="11" borderId="20" applyNumberFormat="0" applyAlignment="0" applyProtection="0"/>
    <xf numFmtId="0" fontId="74" fillId="40" borderId="33" applyNumberFormat="0" applyAlignment="0" applyProtection="0"/>
    <xf numFmtId="0" fontId="73" fillId="11" borderId="20" applyNumberFormat="0" applyAlignment="0" applyProtection="0"/>
    <xf numFmtId="0" fontId="25" fillId="11" borderId="20" applyNumberFormat="0" applyAlignment="0" applyProtection="0"/>
    <xf numFmtId="0" fontId="25" fillId="11" borderId="20" applyNumberFormat="0" applyAlignment="0" applyProtection="0"/>
    <xf numFmtId="0" fontId="76" fillId="11" borderId="20" applyNumberFormat="0" applyAlignment="0" applyProtection="0"/>
    <xf numFmtId="0" fontId="75" fillId="11" borderId="20" applyNumberFormat="0" applyAlignment="0" applyProtection="0"/>
    <xf numFmtId="0" fontId="7" fillId="0" borderId="34" applyNumberFormat="0" applyFont="0" applyBorder="0"/>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21" fillId="96" borderId="35" applyNumberFormat="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0" fontId="35" fillId="0" borderId="36" applyNumberFormat="0" applyBorder="0"/>
    <xf numFmtId="0" fontId="35" fillId="0" borderId="36" applyNumberFormat="0" applyBorder="0"/>
    <xf numFmtId="0" fontId="35" fillId="0" borderId="36" applyNumberFormat="0" applyBorder="0"/>
    <xf numFmtId="0" fontId="35" fillId="0" borderId="36" applyNumberFormat="0" applyBorder="0"/>
    <xf numFmtId="0" fontId="35" fillId="0" borderId="36" applyNumberFormat="0" applyBorder="0"/>
    <xf numFmtId="0" fontId="35" fillId="0" borderId="36" applyNumberFormat="0" applyBorder="0"/>
    <xf numFmtId="0" fontId="35" fillId="0" borderId="36" applyNumberFormat="0" applyBorder="0"/>
    <xf numFmtId="0" fontId="35" fillId="0" borderId="36" applyNumberFormat="0" applyBorder="0"/>
    <xf numFmtId="0" fontId="35" fillId="0" borderId="36" applyNumberFormat="0" applyBorder="0"/>
    <xf numFmtId="0" fontId="35" fillId="0" borderId="36" applyNumberFormat="0" applyBorder="0"/>
    <xf numFmtId="0" fontId="7" fillId="0" borderId="0">
      <alignment horizontal="centerContinuous" vertical="center" wrapText="1"/>
    </xf>
    <xf numFmtId="0" fontId="7" fillId="0" borderId="0">
      <alignment horizontal="centerContinuous" vertical="center" wrapText="1"/>
    </xf>
    <xf numFmtId="0" fontId="77" fillId="0" borderId="0">
      <alignment horizontal="centerContinuous" vertical="center" wrapText="1"/>
    </xf>
    <xf numFmtId="176" fontId="78" fillId="0" borderId="0" applyFont="0" applyAlignment="0"/>
    <xf numFmtId="0" fontId="79" fillId="12" borderId="23" applyNumberFormat="0" applyAlignment="0" applyProtection="0"/>
    <xf numFmtId="0" fontId="80" fillId="12" borderId="23" applyNumberFormat="0" applyAlignment="0" applyProtection="0"/>
    <xf numFmtId="0" fontId="81" fillId="97" borderId="37" applyNumberFormat="0" applyAlignment="0" applyProtection="0"/>
    <xf numFmtId="0" fontId="26" fillId="12" borderId="23" applyNumberFormat="0" applyAlignment="0" applyProtection="0"/>
    <xf numFmtId="0" fontId="23" fillId="12" borderId="23" applyNumberFormat="0" applyAlignment="0" applyProtection="0"/>
    <xf numFmtId="164" fontId="81" fillId="97" borderId="37" applyNumberFormat="0" applyAlignment="0" applyProtection="0"/>
    <xf numFmtId="0" fontId="23" fillId="12" borderId="23" applyNumberFormat="0" applyAlignment="0" applyProtection="0"/>
    <xf numFmtId="0" fontId="82" fillId="12" borderId="23" applyNumberFormat="0" applyAlignment="0" applyProtection="0"/>
    <xf numFmtId="0" fontId="81" fillId="97" borderId="37" applyNumberFormat="0" applyAlignment="0" applyProtection="0"/>
    <xf numFmtId="0" fontId="81" fillId="98" borderId="37" applyNumberFormat="0" applyAlignment="0" applyProtection="0"/>
    <xf numFmtId="0" fontId="81" fillId="97" borderId="37" applyNumberFormat="0" applyAlignment="0" applyProtection="0"/>
    <xf numFmtId="0" fontId="26" fillId="12" borderId="23" applyNumberFormat="0" applyAlignment="0" applyProtection="0"/>
    <xf numFmtId="164" fontId="81" fillId="97" borderId="37" applyNumberFormat="0" applyAlignment="0" applyProtection="0"/>
    <xf numFmtId="0" fontId="26" fillId="12" borderId="23" applyNumberFormat="0" applyAlignment="0" applyProtection="0"/>
    <xf numFmtId="0" fontId="81" fillId="97" borderId="37" applyNumberFormat="0" applyAlignment="0" applyProtection="0"/>
    <xf numFmtId="164" fontId="81" fillId="97" borderId="37" applyNumberFormat="0" applyAlignment="0" applyProtection="0"/>
    <xf numFmtId="0" fontId="26" fillId="12" borderId="23" applyNumberFormat="0" applyAlignment="0" applyProtection="0"/>
    <xf numFmtId="0" fontId="80" fillId="12" borderId="23" applyNumberFormat="0" applyAlignment="0" applyProtection="0"/>
    <xf numFmtId="0" fontId="26" fillId="12" borderId="23" applyNumberFormat="0" applyAlignment="0" applyProtection="0"/>
    <xf numFmtId="0" fontId="26" fillId="12" borderId="23" applyNumberFormat="0" applyAlignment="0" applyProtection="0"/>
    <xf numFmtId="0" fontId="82" fillId="12" borderId="23" applyNumberFormat="0" applyAlignment="0" applyProtection="0"/>
    <xf numFmtId="0" fontId="23" fillId="12" borderId="23" applyNumberFormat="0" applyAlignment="0" applyProtection="0"/>
    <xf numFmtId="177" fontId="7" fillId="0" borderId="0"/>
    <xf numFmtId="178" fontId="83" fillId="0" borderId="0"/>
    <xf numFmtId="177" fontId="7" fillId="0" borderId="0"/>
    <xf numFmtId="177" fontId="7" fillId="0" borderId="0"/>
    <xf numFmtId="178" fontId="83" fillId="0" borderId="0"/>
    <xf numFmtId="177" fontId="7" fillId="0" borderId="0"/>
    <xf numFmtId="177" fontId="7" fillId="0" borderId="0"/>
    <xf numFmtId="178" fontId="83" fillId="0" borderId="0"/>
    <xf numFmtId="177" fontId="7" fillId="0" borderId="0"/>
    <xf numFmtId="177" fontId="7" fillId="0" borderId="0"/>
    <xf numFmtId="178" fontId="83" fillId="0" borderId="0"/>
    <xf numFmtId="177" fontId="7" fillId="0" borderId="0"/>
    <xf numFmtId="177" fontId="7" fillId="0" borderId="0"/>
    <xf numFmtId="178" fontId="83" fillId="0" borderId="0"/>
    <xf numFmtId="177" fontId="7" fillId="0" borderId="0"/>
    <xf numFmtId="177" fontId="7" fillId="0" borderId="0"/>
    <xf numFmtId="178" fontId="83" fillId="0" borderId="0"/>
    <xf numFmtId="177" fontId="7" fillId="0" borderId="0"/>
    <xf numFmtId="177" fontId="7" fillId="0" borderId="0"/>
    <xf numFmtId="178" fontId="83" fillId="0" borderId="0"/>
    <xf numFmtId="177" fontId="7" fillId="0" borderId="0"/>
    <xf numFmtId="177" fontId="7" fillId="0" borderId="0"/>
    <xf numFmtId="178" fontId="83" fillId="0" borderId="0"/>
    <xf numFmtId="177" fontId="7" fillId="0" borderId="0"/>
    <xf numFmtId="177" fontId="7" fillId="0" borderId="0"/>
    <xf numFmtId="178" fontId="83" fillId="0" borderId="0"/>
    <xf numFmtId="177" fontId="7" fillId="0" borderId="0"/>
    <xf numFmtId="177" fontId="7" fillId="0" borderId="0"/>
    <xf numFmtId="178" fontId="83" fillId="0" borderId="0"/>
    <xf numFmtId="177" fontId="7" fillId="0" borderId="0"/>
    <xf numFmtId="177" fontId="7" fillId="0" borderId="0"/>
    <xf numFmtId="178" fontId="83" fillId="0" borderId="0"/>
    <xf numFmtId="177" fontId="7" fillId="0" borderId="0"/>
    <xf numFmtId="177" fontId="7" fillId="0" borderId="0"/>
    <xf numFmtId="178" fontId="83" fillId="0" borderId="0"/>
    <xf numFmtId="177" fontId="7" fillId="0" borderId="0"/>
    <xf numFmtId="177" fontId="7" fillId="0" borderId="0"/>
    <xf numFmtId="178" fontId="83" fillId="0" borderId="0"/>
    <xf numFmtId="177" fontId="7" fillId="0" borderId="0"/>
    <xf numFmtId="177" fontId="7" fillId="0" borderId="0"/>
    <xf numFmtId="178" fontId="83" fillId="0" borderId="0"/>
    <xf numFmtId="177" fontId="7" fillId="0" borderId="0"/>
    <xf numFmtId="177" fontId="7" fillId="0" borderId="0"/>
    <xf numFmtId="178" fontId="83" fillId="0" borderId="0"/>
    <xf numFmtId="177" fontId="7" fillId="0" borderId="0"/>
    <xf numFmtId="177" fontId="7" fillId="0" borderId="0"/>
    <xf numFmtId="178" fontId="83" fillId="0" borderId="0"/>
    <xf numFmtId="177" fontId="7" fillId="0" borderId="0"/>
    <xf numFmtId="0" fontId="7" fillId="0" borderId="0" applyFont="0" applyFill="0" applyBorder="0" applyAlignment="0" applyProtection="0">
      <alignment horizontal="center" vertical="center"/>
    </xf>
    <xf numFmtId="179" fontId="5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3" fillId="0" borderId="0" applyFont="0" applyFill="0" applyBorder="0" applyAlignment="0" applyProtection="0"/>
    <xf numFmtId="41" fontId="7" fillId="0" borderId="0">
      <alignment vertical="center"/>
    </xf>
    <xf numFmtId="41" fontId="3"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41" fontId="7" fillId="0" borderId="0">
      <alignment vertical="center"/>
    </xf>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37" fontId="46"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180" fontId="78" fillId="0" borderId="38" applyBorder="0">
      <alignment horizontal="center"/>
    </xf>
    <xf numFmtId="43" fontId="7"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43" fontId="29"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43" fontId="29"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43" fontId="29"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43" fontId="29"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43" fontId="29"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43" fontId="29"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lignment vertical="center"/>
    </xf>
    <xf numFmtId="43" fontId="46" fillId="0" borderId="0" applyFont="0" applyFill="0" applyBorder="0" applyAlignment="0" applyProtection="0"/>
    <xf numFmtId="43" fontId="46"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41"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7"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lignment vertical="center"/>
    </xf>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7"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7"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lignment vertical="center"/>
    </xf>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lignment vertical="center"/>
    </xf>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39" fontId="46"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lignment vertical="center"/>
    </xf>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lignment vertical="center"/>
    </xf>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lignment vertical="center"/>
    </xf>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lignment vertical="center"/>
    </xf>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lignment vertical="center"/>
    </xf>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lignment vertical="center"/>
    </xf>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lignment vertical="center"/>
    </xf>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3" fillId="0" borderId="0" applyFont="0" applyFill="0" applyBorder="0" applyAlignment="0" applyProtection="0"/>
    <xf numFmtId="43" fontId="57" fillId="0" borderId="0" applyFont="0" applyFill="0" applyBorder="0" applyAlignment="0" applyProtection="0"/>
    <xf numFmtId="39" fontId="7" fillId="0" borderId="0" applyFont="0" applyFill="0" applyBorder="0">
      <protection locked="0"/>
    </xf>
    <xf numFmtId="43" fontId="84" fillId="0" borderId="0" applyFont="0" applyFill="0" applyBorder="0" applyAlignment="0" applyProtection="0"/>
    <xf numFmtId="39" fontId="7" fillId="0" borderId="0" applyFont="0" applyFill="0" applyBorder="0">
      <protection locked="0"/>
    </xf>
    <xf numFmtId="43" fontId="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85"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36" fillId="0" borderId="0" applyFont="0" applyFill="0" applyBorder="0" applyAlignment="0" applyProtection="0"/>
    <xf numFmtId="43" fontId="46" fillId="0" borderId="0" applyFont="0" applyFill="0" applyBorder="0" applyAlignment="0" applyProtection="0"/>
    <xf numFmtId="181" fontId="86" fillId="0" borderId="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181" fontId="86" fillId="0" borderId="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181" fontId="86" fillId="0" borderId="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181" fontId="86" fillId="0" borderId="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1" fillId="0" borderId="0" applyFont="0" applyFill="0" applyBorder="0" applyAlignment="0" applyProtection="0"/>
    <xf numFmtId="43" fontId="85"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1"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lignment vertical="center"/>
    </xf>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42" fontId="41" fillId="0" borderId="0"/>
    <xf numFmtId="42" fontId="41" fillId="0" borderId="0"/>
    <xf numFmtId="42" fontId="41" fillId="0" borderId="0"/>
    <xf numFmtId="42" fontId="41" fillId="0" borderId="0"/>
    <xf numFmtId="42" fontId="41" fillId="0" borderId="0"/>
    <xf numFmtId="42" fontId="41" fillId="0" borderId="0"/>
    <xf numFmtId="42" fontId="41" fillId="0" borderId="0"/>
    <xf numFmtId="0" fontId="46" fillId="0" borderId="0"/>
    <xf numFmtId="0" fontId="46" fillId="0" borderId="0"/>
    <xf numFmtId="43" fontId="7" fillId="0" borderId="0" applyFont="0" applyFill="0" applyBorder="0" applyAlignment="0" applyProtection="0"/>
    <xf numFmtId="43" fontId="57" fillId="0" borderId="0" applyFont="0" applyFill="0" applyBorder="0" applyAlignment="0" applyProtection="0"/>
    <xf numFmtId="42" fontId="41" fillId="0" borderId="0"/>
    <xf numFmtId="0" fontId="46" fillId="0" borderId="0"/>
    <xf numFmtId="0" fontId="46" fillId="0" borderId="0"/>
    <xf numFmtId="43" fontId="2" fillId="0" borderId="0" applyFont="0" applyFill="0" applyBorder="0" applyAlignment="0" applyProtection="0"/>
    <xf numFmtId="42" fontId="4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2" fontId="41" fillId="0" borderId="0"/>
    <xf numFmtId="0" fontId="46" fillId="0" borderId="0"/>
    <xf numFmtId="0" fontId="46" fillId="0" borderId="0"/>
    <xf numFmtId="0" fontId="46" fillId="0" borderId="0"/>
    <xf numFmtId="0" fontId="46" fillId="0" borderId="0"/>
    <xf numFmtId="43" fontId="2" fillId="0" borderId="0" applyFont="0" applyFill="0" applyBorder="0" applyAlignment="0" applyProtection="0"/>
    <xf numFmtId="42" fontId="41" fillId="0" borderId="0"/>
    <xf numFmtId="0" fontId="46" fillId="0" borderId="0"/>
    <xf numFmtId="0" fontId="46" fillId="0" borderId="0"/>
    <xf numFmtId="42" fontId="41" fillId="0" borderId="0"/>
    <xf numFmtId="0" fontId="46" fillId="0" borderId="0"/>
    <xf numFmtId="0" fontId="46" fillId="0" borderId="0"/>
    <xf numFmtId="42" fontId="41" fillId="0" borderId="0"/>
    <xf numFmtId="0" fontId="46" fillId="0" borderId="0"/>
    <xf numFmtId="0" fontId="46" fillId="0" borderId="0"/>
    <xf numFmtId="42" fontId="41" fillId="0" borderId="0"/>
    <xf numFmtId="42" fontId="41" fillId="0" borderId="0"/>
    <xf numFmtId="43" fontId="3" fillId="0" borderId="0" applyFont="0" applyFill="0" applyBorder="0" applyAlignment="0" applyProtection="0"/>
    <xf numFmtId="43" fontId="2"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3"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2" fillId="0" borderId="0" applyFont="0" applyFill="0" applyBorder="0" applyAlignment="0" applyProtection="0"/>
    <xf numFmtId="43" fontId="3" fillId="0" borderId="0" applyFont="0" applyFill="0" applyBorder="0" applyAlignment="0" applyProtection="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2"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5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85"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5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3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3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3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3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3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2" fontId="41" fillId="0" borderId="0"/>
    <xf numFmtId="42" fontId="41" fillId="0" borderId="0"/>
    <xf numFmtId="42" fontId="41" fillId="0" borderId="0"/>
    <xf numFmtId="42" fontId="41" fillId="0" borderId="0"/>
    <xf numFmtId="42" fontId="41" fillId="0" borderId="0"/>
    <xf numFmtId="42" fontId="41" fillId="0" borderId="0"/>
    <xf numFmtId="42" fontId="41" fillId="0" borderId="0"/>
    <xf numFmtId="0" fontId="46" fillId="0" borderId="0"/>
    <xf numFmtId="0" fontId="46" fillId="0" borderId="0"/>
    <xf numFmtId="43" fontId="46" fillId="0" borderId="0" applyFont="0" applyFill="0" applyBorder="0" applyAlignment="0" applyProtection="0"/>
    <xf numFmtId="43" fontId="7" fillId="0" borderId="0" applyFont="0" applyFill="0" applyBorder="0" applyAlignment="0" applyProtection="0"/>
    <xf numFmtId="42" fontId="41" fillId="0" borderId="0"/>
    <xf numFmtId="0" fontId="46" fillId="0" borderId="0"/>
    <xf numFmtId="0" fontId="46" fillId="0" borderId="0"/>
    <xf numFmtId="43" fontId="46" fillId="0" borderId="0" applyFont="0" applyFill="0" applyBorder="0" applyAlignment="0" applyProtection="0"/>
    <xf numFmtId="43" fontId="7" fillId="0" borderId="0" applyFont="0" applyFill="0" applyBorder="0" applyAlignment="0" applyProtection="0"/>
    <xf numFmtId="42" fontId="41"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42" fontId="41" fillId="0" borderId="0"/>
    <xf numFmtId="0" fontId="46" fillId="0" borderId="0"/>
    <xf numFmtId="0" fontId="46" fillId="0" borderId="0"/>
    <xf numFmtId="42" fontId="41" fillId="0" borderId="0"/>
    <xf numFmtId="0" fontId="46" fillId="0" borderId="0"/>
    <xf numFmtId="0" fontId="46" fillId="0" borderId="0"/>
    <xf numFmtId="42" fontId="41" fillId="0" borderId="0"/>
    <xf numFmtId="0" fontId="46" fillId="0" borderId="0"/>
    <xf numFmtId="0" fontId="46" fillId="0" borderId="0"/>
    <xf numFmtId="42" fontId="41" fillId="0" borderId="0"/>
    <xf numFmtId="42" fontId="41" fillId="0" borderId="0"/>
    <xf numFmtId="42" fontId="41"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3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3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43" fontId="57" fillId="0" borderId="0" applyFont="0" applyFill="0" applyBorder="0" applyAlignment="0" applyProtection="0"/>
    <xf numFmtId="43" fontId="46" fillId="0" borderId="0" applyFont="0" applyFill="0" applyBorder="0" applyAlignment="0" applyProtection="0"/>
    <xf numFmtId="43" fontId="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6" fillId="0" borderId="0" applyFont="0" applyFill="0" applyBorder="0" applyAlignment="0" applyProtection="0"/>
    <xf numFmtId="0" fontId="46" fillId="0" borderId="0"/>
    <xf numFmtId="0" fontId="46" fillId="0" borderId="0"/>
    <xf numFmtId="43" fontId="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3"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2" fillId="0" borderId="0" applyFont="0" applyFill="0" applyBorder="0" applyAlignment="0" applyProtection="0"/>
    <xf numFmtId="43" fontId="57" fillId="0" borderId="0" applyFont="0" applyFill="0" applyBorder="0" applyAlignment="0" applyProtection="0"/>
    <xf numFmtId="43" fontId="3"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2"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2"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2"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2"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2"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2"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2"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0" fontId="46" fillId="0" borderId="0"/>
    <xf numFmtId="43" fontId="2"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0" fontId="46" fillId="0" borderId="0"/>
    <xf numFmtId="43" fontId="2"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2"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2"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43" fontId="7"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43" fontId="2"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7"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43" fontId="29"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43" fontId="29"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43" fontId="29" fillId="0" borderId="0" applyFont="0" applyFill="0" applyBorder="0" applyAlignment="0" applyProtection="0"/>
    <xf numFmtId="39" fontId="46" fillId="0" borderId="0" applyFont="0" applyFill="0" applyBorder="0" applyAlignment="0" applyProtection="0"/>
    <xf numFmtId="43" fontId="29"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43" fontId="29"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43" fontId="29"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0" fontId="46"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46" fillId="0" borderId="0"/>
    <xf numFmtId="0" fontId="46" fillId="0" borderId="0"/>
    <xf numFmtId="43" fontId="29" fillId="0" borderId="0" applyFont="0" applyFill="0" applyBorder="0" applyAlignment="0" applyProtection="0"/>
    <xf numFmtId="0" fontId="46" fillId="0" borderId="0"/>
    <xf numFmtId="43" fontId="29" fillId="0" borderId="0" applyFont="0" applyFill="0" applyBorder="0" applyAlignment="0" applyProtection="0"/>
    <xf numFmtId="43" fontId="29"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7" fillId="0" borderId="0" applyFont="0" applyFill="0" applyBorder="0" applyAlignment="0" applyProtection="0"/>
    <xf numFmtId="0" fontId="46" fillId="0" borderId="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43" fontId="7"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39" fontId="46" fillId="0" borderId="0" applyFont="0" applyFill="0" applyBorder="0" applyAlignment="0" applyProtection="0"/>
    <xf numFmtId="0" fontId="46" fillId="0" borderId="0"/>
    <xf numFmtId="0" fontId="46" fillId="0" borderId="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39" fontId="46" fillId="0" borderId="0" applyFont="0" applyFill="0" applyBorder="0" applyAlignment="0" applyProtection="0"/>
    <xf numFmtId="0" fontId="46" fillId="0" borderId="0"/>
    <xf numFmtId="0" fontId="46" fillId="0" borderId="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39"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43" fontId="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43" fontId="57" fillId="0" borderId="0" applyFont="0" applyFill="0" applyBorder="0" applyAlignment="0" applyProtection="0"/>
    <xf numFmtId="0" fontId="46" fillId="0" borderId="0"/>
    <xf numFmtId="0" fontId="46" fillId="0" borderId="0"/>
    <xf numFmtId="3" fontId="7" fillId="0" borderId="0" applyFont="0" applyFill="0" applyBorder="0" applyAlignment="0" applyProtection="0"/>
    <xf numFmtId="0" fontId="87" fillId="0" borderId="0"/>
    <xf numFmtId="0" fontId="46" fillId="0" borderId="0"/>
    <xf numFmtId="0" fontId="46" fillId="0" borderId="0"/>
    <xf numFmtId="0" fontId="46" fillId="0" borderId="0"/>
    <xf numFmtId="0" fontId="46" fillId="0" borderId="0"/>
    <xf numFmtId="164" fontId="70" fillId="0" borderId="0"/>
    <xf numFmtId="0" fontId="46" fillId="0" borderId="0"/>
    <xf numFmtId="0" fontId="46" fillId="0" borderId="0"/>
    <xf numFmtId="0" fontId="46" fillId="0" borderId="0"/>
    <xf numFmtId="0" fontId="46" fillId="0" borderId="0"/>
    <xf numFmtId="3" fontId="88" fillId="0" borderId="0">
      <protection locked="0"/>
    </xf>
    <xf numFmtId="164" fontId="70" fillId="0" borderId="0"/>
    <xf numFmtId="0" fontId="89" fillId="0" borderId="0" applyNumberFormat="0" applyAlignment="0">
      <alignment horizontal="lef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82" fontId="7" fillId="0" borderId="0" applyFont="0" applyFill="0" applyBorder="0" applyAlignment="0" applyProtection="0"/>
    <xf numFmtId="0" fontId="46" fillId="0" borderId="0"/>
    <xf numFmtId="0" fontId="46" fillId="0" borderId="0"/>
    <xf numFmtId="183" fontId="90"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0" fontId="46" fillId="0" borderId="0"/>
    <xf numFmtId="0" fontId="46" fillId="0" borderId="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5"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84" fontId="78" fillId="0" borderId="2" applyFont="0" applyFill="0" applyBorder="0" applyAlignment="0" applyProtection="0"/>
    <xf numFmtId="44" fontId="7"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44" fontId="7"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44" fontId="7"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7" fontId="7" fillId="0" borderId="0" applyFont="0" applyFill="0" applyBorder="0" applyAlignment="0" applyProtection="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44" fontId="2"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0" fontId="46" fillId="0" borderId="0"/>
    <xf numFmtId="0" fontId="46" fillId="0" borderId="0"/>
    <xf numFmtId="44" fontId="2"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0" fontId="46" fillId="0" borderId="0"/>
    <xf numFmtId="0" fontId="46" fillId="0" borderId="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0" fontId="46" fillId="0" borderId="0"/>
    <xf numFmtId="0" fontId="46" fillId="0" borderId="0"/>
    <xf numFmtId="44" fontId="7" fillId="0" borderId="0" applyFont="0" applyFill="0" applyBorder="0" applyAlignment="0" applyProtection="0"/>
    <xf numFmtId="44" fontId="7" fillId="0" borderId="0" applyFont="0" applyFill="0" applyBorder="0" applyAlignment="0" applyProtection="0"/>
    <xf numFmtId="0" fontId="46" fillId="0" borderId="0"/>
    <xf numFmtId="0" fontId="46" fillId="0" borderId="0"/>
    <xf numFmtId="44" fontId="7"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44" fontId="7"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44" fontId="2"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44" fontId="2"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44" fontId="7" fillId="0" borderId="0" applyFont="0" applyFill="0" applyBorder="0" applyAlignment="0" applyProtection="0"/>
    <xf numFmtId="0" fontId="46" fillId="0" borderId="0"/>
    <xf numFmtId="0" fontId="46" fillId="0" borderId="0"/>
    <xf numFmtId="44" fontId="7" fillId="0" borderId="0" applyFont="0" applyFill="0" applyBorder="0" applyAlignment="0" applyProtection="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44" fontId="7" fillId="0" borderId="0" applyFont="0" applyFill="0" applyBorder="0" applyAlignment="0" applyProtection="0"/>
    <xf numFmtId="0" fontId="46" fillId="0" borderId="0"/>
    <xf numFmtId="0" fontId="46" fillId="0" borderId="0"/>
    <xf numFmtId="44" fontId="7" fillId="0" borderId="0" applyFont="0" applyFill="0" applyBorder="0" applyAlignment="0" applyProtection="0"/>
    <xf numFmtId="44" fontId="7" fillId="0" borderId="0" applyFont="0" applyFill="0" applyBorder="0" applyAlignment="0" applyProtection="0"/>
    <xf numFmtId="0" fontId="46" fillId="0" borderId="0"/>
    <xf numFmtId="0" fontId="46"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44"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44" fontId="46" fillId="0" borderId="0" applyFont="0" applyFill="0" applyBorder="0" applyAlignment="0" applyProtection="0"/>
    <xf numFmtId="0" fontId="46" fillId="0" borderId="0"/>
    <xf numFmtId="0" fontId="46" fillId="0" borderId="0"/>
    <xf numFmtId="0" fontId="46" fillId="0" borderId="0"/>
    <xf numFmtId="0" fontId="46" fillId="0" borderId="0"/>
    <xf numFmtId="44" fontId="46" fillId="0" borderId="0" applyFont="0" applyFill="0" applyBorder="0" applyAlignment="0" applyProtection="0"/>
    <xf numFmtId="44" fontId="7"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44" fontId="7"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44" fontId="7"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44" fontId="7"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44" fontId="7"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7" fontId="46"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5" fontId="7" fillId="0" borderId="0" applyFont="0" applyFill="0" applyBorder="0" applyAlignment="0" applyProtection="0"/>
    <xf numFmtId="0" fontId="46" fillId="0" borderId="0"/>
    <xf numFmtId="0" fontId="46" fillId="0" borderId="0"/>
    <xf numFmtId="185"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6" fontId="91" fillId="0" borderId="0">
      <protection locked="0"/>
    </xf>
    <xf numFmtId="0" fontId="46" fillId="0" borderId="0"/>
    <xf numFmtId="0" fontId="46" fillId="0" borderId="0"/>
    <xf numFmtId="6" fontId="92" fillId="0" borderId="0">
      <protection locked="0"/>
    </xf>
    <xf numFmtId="164"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6" fontId="92" fillId="0" borderId="0">
      <protection locked="0"/>
    </xf>
    <xf numFmtId="6" fontId="91" fillId="0" borderId="0">
      <protection locked="0"/>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86" fontId="7" fillId="0" borderId="0"/>
    <xf numFmtId="168" fontId="7" fillId="0" borderId="0" applyFont="0" applyFill="0" applyBorder="0" applyAlignment="0" applyProtection="0"/>
    <xf numFmtId="169" fontId="7" fillId="0" borderId="0" applyFont="0" applyFill="0" applyBorder="0" applyAlignment="0" applyProtection="0"/>
    <xf numFmtId="0" fontId="46" fillId="0" borderId="0"/>
    <xf numFmtId="187" fontId="93" fillId="0" borderId="0">
      <alignment horizontal="right"/>
      <protection locked="0"/>
    </xf>
    <xf numFmtId="0" fontId="46" fillId="0" borderId="0"/>
    <xf numFmtId="0" fontId="46" fillId="0" borderId="0"/>
    <xf numFmtId="0" fontId="46" fillId="0" borderId="0"/>
    <xf numFmtId="0" fontId="46" fillId="0" borderId="0"/>
    <xf numFmtId="0" fontId="46" fillId="0" borderId="0"/>
    <xf numFmtId="0" fontId="46" fillId="0" borderId="0"/>
    <xf numFmtId="37" fontId="87" fillId="99" borderId="0" applyNumberFormat="0" applyFont="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94" fillId="0" borderId="0" applyNumberFormat="0" applyAlignment="0">
      <alignment horizontal="left"/>
    </xf>
    <xf numFmtId="0" fontId="46" fillId="0" borderId="0"/>
    <xf numFmtId="0" fontId="46" fillId="0" borderId="0"/>
    <xf numFmtId="188"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95"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97"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97" fillId="0" borderId="0" applyNumberFormat="0" applyFill="0" applyBorder="0" applyAlignment="0" applyProtection="0"/>
    <xf numFmtId="0" fontId="46" fillId="0" borderId="0"/>
    <xf numFmtId="0" fontId="46" fillId="0" borderId="0"/>
    <xf numFmtId="0" fontId="96"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 fillId="0" borderId="0" applyNumberFormat="0" applyFill="0" applyBorder="0" applyAlignment="0" applyProtection="0"/>
    <xf numFmtId="0" fontId="46" fillId="0" borderId="0"/>
    <xf numFmtId="0" fontId="46" fillId="0" borderId="0"/>
    <xf numFmtId="0" fontId="98" fillId="0" borderId="0" applyProtection="0"/>
    <xf numFmtId="0" fontId="99" fillId="0" borderId="0" applyProtection="0"/>
    <xf numFmtId="0" fontId="100" fillId="0" borderId="0" applyProtection="0"/>
    <xf numFmtId="0" fontId="3" fillId="0" borderId="0" applyProtection="0"/>
    <xf numFmtId="0" fontId="101" fillId="0" borderId="0" applyProtection="0"/>
    <xf numFmtId="0" fontId="4" fillId="0" borderId="0" applyProtection="0"/>
    <xf numFmtId="0" fontId="102" fillId="0" borderId="0" applyProtection="0"/>
    <xf numFmtId="189" fontId="7" fillId="0" borderId="0">
      <protection locked="0"/>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2"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89" fontId="7" fillId="0" borderId="0">
      <protection locked="0"/>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93" fillId="0" borderId="0"/>
    <xf numFmtId="0" fontId="46" fillId="0" borderId="0"/>
    <xf numFmtId="0" fontId="46" fillId="0" borderId="0"/>
    <xf numFmtId="167" fontId="90" fillId="0" borderId="0" applyFont="0" applyFill="0" applyBorder="0" applyAlignment="0" applyProtection="0"/>
    <xf numFmtId="0" fontId="46" fillId="0" borderId="0"/>
    <xf numFmtId="0" fontId="46" fillId="0" borderId="0"/>
    <xf numFmtId="190" fontId="7" fillId="0" borderId="0" applyFont="0" applyFill="0" applyBorder="0" applyAlignment="0" applyProtection="0">
      <alignment horizontal="center"/>
    </xf>
    <xf numFmtId="0" fontId="46" fillId="0" borderId="0"/>
    <xf numFmtId="0" fontId="46" fillId="0" borderId="0"/>
    <xf numFmtId="0" fontId="46" fillId="0" borderId="0"/>
    <xf numFmtId="0" fontId="103" fillId="7" borderId="0" applyNumberFormat="0" applyBorder="0" applyAlignment="0" applyProtection="0"/>
    <xf numFmtId="0" fontId="104" fillId="7" borderId="0" applyNumberFormat="0" applyBorder="0" applyAlignment="0" applyProtection="0"/>
    <xf numFmtId="0" fontId="105" fillId="46" borderId="0" applyNumberFormat="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05" fillId="46" borderId="0" applyNumberFormat="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105" fillId="46" borderId="0" applyNumberFormat="0" applyBorder="0" applyAlignment="0" applyProtection="0"/>
    <xf numFmtId="0" fontId="46" fillId="0" borderId="0"/>
    <xf numFmtId="0" fontId="46" fillId="0" borderId="0"/>
    <xf numFmtId="0" fontId="104" fillId="7" borderId="0" applyNumberFormat="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5" fontId="36" fillId="71" borderId="27" applyNumberFormat="0" applyAlignment="0" applyProtection="0">
      <alignment vertical="top"/>
    </xf>
    <xf numFmtId="38" fontId="99" fillId="100" borderId="0" applyNumberFormat="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06"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5" fillId="0" borderId="39" applyNumberFormat="0" applyAlignment="0" applyProtection="0">
      <alignment horizontal="left" vertical="center"/>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5" fillId="0" borderId="4">
      <alignment horizontal="left" vertical="center"/>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64" fontId="107" fillId="101" borderId="0" applyProtection="0"/>
    <xf numFmtId="0" fontId="46" fillId="0" borderId="0"/>
    <xf numFmtId="0" fontId="108" fillId="0" borderId="17" applyNumberFormat="0" applyFill="0" applyAlignment="0" applyProtection="0"/>
    <xf numFmtId="0" fontId="109" fillId="0" borderId="17" applyNumberFormat="0" applyFill="0" applyAlignment="0" applyProtection="0"/>
    <xf numFmtId="0" fontId="110" fillId="0" borderId="40"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0" fillId="0" borderId="40"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0" fillId="0" borderId="40" applyNumberFormat="0" applyFill="0" applyAlignment="0" applyProtection="0"/>
    <xf numFmtId="0" fontId="46" fillId="0" borderId="0"/>
    <xf numFmtId="0" fontId="46" fillId="0" borderId="0"/>
    <xf numFmtId="0" fontId="109" fillId="0" borderId="17"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1" fillId="0" borderId="18" applyNumberFormat="0" applyFill="0" applyAlignment="0" applyProtection="0"/>
    <xf numFmtId="0" fontId="112" fillId="0" borderId="18" applyNumberFormat="0" applyFill="0" applyAlignment="0" applyProtection="0"/>
    <xf numFmtId="0" fontId="113" fillId="0" borderId="41"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3" fillId="0" borderId="41"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3" fillId="0" borderId="41" applyNumberFormat="0" applyFill="0" applyAlignment="0" applyProtection="0"/>
    <xf numFmtId="0" fontId="46" fillId="0" borderId="0"/>
    <xf numFmtId="0" fontId="46" fillId="0" borderId="0"/>
    <xf numFmtId="0" fontId="112" fillId="0" borderId="18"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4" fillId="0" borderId="19" applyNumberFormat="0" applyFill="0" applyAlignment="0" applyProtection="0"/>
    <xf numFmtId="0" fontId="115" fillId="0" borderId="19" applyNumberFormat="0" applyFill="0" applyAlignment="0" applyProtection="0"/>
    <xf numFmtId="0" fontId="116" fillId="0" borderId="42"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6" fillId="0" borderId="42"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6" fillId="0" borderId="42" applyNumberFormat="0" applyFill="0" applyAlignment="0" applyProtection="0"/>
    <xf numFmtId="0" fontId="46" fillId="0" borderId="0"/>
    <xf numFmtId="0" fontId="46" fillId="0" borderId="0"/>
    <xf numFmtId="0" fontId="115" fillId="0" borderId="19"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4"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6"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6" fillId="0" borderId="0" applyNumberFormat="0" applyFill="0" applyBorder="0" applyAlignment="0" applyProtection="0"/>
    <xf numFmtId="0" fontId="46" fillId="0" borderId="0"/>
    <xf numFmtId="0" fontId="46" fillId="0" borderId="0"/>
    <xf numFmtId="0" fontId="115"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91" fontId="7" fillId="0" borderId="0">
      <protection locked="0"/>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91" fontId="7" fillId="0" borderId="0">
      <protection locked="0"/>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7" fillId="0" borderId="0" applyNumberFormat="0" applyFill="0" applyBorder="0" applyProtection="0">
      <alignment wrapText="1"/>
    </xf>
    <xf numFmtId="0" fontId="7" fillId="0" borderId="0" applyNumberFormat="0" applyFill="0" applyBorder="0" applyProtection="0">
      <alignment horizontal="justify" vertical="top" wrapText="1"/>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43"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192" fontId="117" fillId="0" borderId="0"/>
    <xf numFmtId="0" fontId="46" fillId="0" borderId="0"/>
    <xf numFmtId="0" fontId="46" fillId="0" borderId="0"/>
    <xf numFmtId="0" fontId="118" fillId="0" borderId="0" applyNumberFormat="0" applyFill="0" applyBorder="0" applyAlignment="0" applyProtection="0"/>
    <xf numFmtId="0" fontId="119"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6" fillId="0" borderId="0"/>
    <xf numFmtId="0" fontId="46" fillId="0" borderId="0"/>
    <xf numFmtId="0" fontId="120" fillId="0" borderId="0" applyNumberFormat="0" applyFill="0" applyBorder="0" applyAlignment="0" applyProtection="0"/>
    <xf numFmtId="0" fontId="121"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6" fillId="0" borderId="0"/>
    <xf numFmtId="0" fontId="46" fillId="0" borderId="0"/>
    <xf numFmtId="0" fontId="8" fillId="0" borderId="0" applyNumberFormat="0" applyFill="0" applyBorder="0" applyAlignment="0" applyProtection="0">
      <alignment vertical="top"/>
      <protection locked="0"/>
    </xf>
    <xf numFmtId="0" fontId="46" fillId="0" borderId="0"/>
    <xf numFmtId="0" fontId="46" fillId="0" borderId="0"/>
    <xf numFmtId="0" fontId="122" fillId="0" borderId="0" applyNumberFormat="0" applyFill="0" applyBorder="0" applyAlignment="0" applyProtection="0">
      <alignment vertical="top"/>
      <protection locked="0"/>
    </xf>
    <xf numFmtId="0" fontId="46" fillId="0" borderId="0"/>
    <xf numFmtId="0" fontId="46" fillId="0" borderId="0"/>
    <xf numFmtId="0" fontId="122" fillId="0" borderId="0" applyNumberFormat="0" applyFill="0" applyBorder="0" applyAlignment="0" applyProtection="0">
      <alignment vertical="top"/>
      <protection locked="0"/>
    </xf>
    <xf numFmtId="0" fontId="46" fillId="0" borderId="0"/>
    <xf numFmtId="0" fontId="46" fillId="0" borderId="0"/>
    <xf numFmtId="0" fontId="122"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19" fillId="0" borderId="0" applyNumberFormat="0" applyFill="0" applyBorder="0" applyAlignment="0" applyProtection="0">
      <alignment vertical="top"/>
      <protection locked="0"/>
    </xf>
    <xf numFmtId="0" fontId="46" fillId="0" borderId="0"/>
    <xf numFmtId="0" fontId="46" fillId="0" borderId="0"/>
    <xf numFmtId="0" fontId="123"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0" fontId="99" fillId="93" borderId="1" applyNumberFormat="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25" fillId="10" borderId="20" applyNumberFormat="0" applyAlignment="0" applyProtection="0"/>
    <xf numFmtId="0" fontId="46" fillId="0" borderId="0"/>
    <xf numFmtId="0" fontId="46" fillId="0" borderId="0"/>
    <xf numFmtId="0" fontId="125" fillId="10" borderId="20" applyNumberFormat="0" applyAlignment="0" applyProtection="0"/>
    <xf numFmtId="0" fontId="46" fillId="0" borderId="0"/>
    <xf numFmtId="0" fontId="46" fillId="0" borderId="0"/>
    <xf numFmtId="0" fontId="125" fillId="10" borderId="20" applyNumberFormat="0" applyAlignment="0" applyProtection="0"/>
    <xf numFmtId="0" fontId="46" fillId="0" borderId="0"/>
    <xf numFmtId="0" fontId="46" fillId="0" borderId="0"/>
    <xf numFmtId="0" fontId="125" fillId="10" borderId="20" applyNumberFormat="0" applyAlignment="0" applyProtection="0"/>
    <xf numFmtId="0" fontId="46" fillId="0" borderId="0"/>
    <xf numFmtId="0" fontId="46" fillId="0" borderId="0"/>
    <xf numFmtId="0" fontId="125" fillId="10" borderId="20" applyNumberFormat="0" applyAlignment="0" applyProtection="0"/>
    <xf numFmtId="0" fontId="46" fillId="0" borderId="0"/>
    <xf numFmtId="0" fontId="46" fillId="0" borderId="0"/>
    <xf numFmtId="0" fontId="125" fillId="10" borderId="20" applyNumberFormat="0" applyAlignment="0" applyProtection="0"/>
    <xf numFmtId="0" fontId="46" fillId="0" borderId="0"/>
    <xf numFmtId="0" fontId="46" fillId="0" borderId="0"/>
    <xf numFmtId="0" fontId="125" fillId="10" borderId="20" applyNumberFormat="0" applyAlignment="0" applyProtection="0"/>
    <xf numFmtId="0" fontId="46" fillId="0" borderId="0"/>
    <xf numFmtId="0" fontId="46" fillId="0" borderId="0"/>
    <xf numFmtId="0" fontId="125" fillId="10" borderId="20" applyNumberFormat="0" applyAlignment="0" applyProtection="0"/>
    <xf numFmtId="0" fontId="46" fillId="0" borderId="0"/>
    <xf numFmtId="0" fontId="46" fillId="0" borderId="0"/>
    <xf numFmtId="0" fontId="125" fillId="10" borderId="20" applyNumberFormat="0" applyAlignment="0" applyProtection="0"/>
    <xf numFmtId="0" fontId="46" fillId="0" borderId="0"/>
    <xf numFmtId="0" fontId="46" fillId="0" borderId="0"/>
    <xf numFmtId="0" fontId="125" fillId="10" borderId="20" applyNumberFormat="0" applyAlignment="0" applyProtection="0"/>
    <xf numFmtId="0" fontId="126" fillId="43" borderId="33" applyNumberFormat="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25" fillId="10" borderId="20" applyNumberFormat="0" applyAlignment="0" applyProtection="0"/>
    <xf numFmtId="0" fontId="46" fillId="0" borderId="0"/>
    <xf numFmtId="0" fontId="125" fillId="10" borderId="20" applyNumberFormat="0" applyAlignment="0" applyProtection="0"/>
    <xf numFmtId="0" fontId="46" fillId="0" borderId="0"/>
    <xf numFmtId="0" fontId="125" fillId="10" borderId="20" applyNumberFormat="0" applyAlignment="0" applyProtection="0"/>
    <xf numFmtId="0" fontId="46" fillId="0" borderId="0"/>
    <xf numFmtId="0" fontId="125" fillId="10" borderId="20" applyNumberFormat="0" applyAlignment="0" applyProtection="0"/>
    <xf numFmtId="0" fontId="127" fillId="10" borderId="20" applyNumberFormat="0" applyAlignment="0" applyProtection="0"/>
    <xf numFmtId="0" fontId="125" fillId="10" borderId="20" applyNumberFormat="0" applyAlignment="0" applyProtection="0"/>
    <xf numFmtId="0" fontId="127" fillId="10" borderId="20" applyNumberFormat="0" applyAlignment="0" applyProtection="0"/>
    <xf numFmtId="0" fontId="127" fillId="10" borderId="20" applyNumberFormat="0" applyAlignment="0" applyProtection="0"/>
    <xf numFmtId="0" fontId="127" fillId="10" borderId="20" applyNumberFormat="0" applyAlignment="0" applyProtection="0"/>
    <xf numFmtId="0" fontId="125" fillId="10" borderId="20" applyNumberFormat="0" applyAlignment="0" applyProtection="0"/>
    <xf numFmtId="0" fontId="125" fillId="10" borderId="20" applyNumberFormat="0" applyAlignment="0" applyProtection="0"/>
    <xf numFmtId="0" fontId="126" fillId="43" borderId="33" applyNumberFormat="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126" fillId="43" borderId="33" applyNumberFormat="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126" fillId="43" borderId="33" applyNumberFormat="0" applyAlignment="0" applyProtection="0"/>
    <xf numFmtId="0" fontId="46" fillId="0" borderId="0"/>
    <xf numFmtId="0" fontId="46" fillId="0" borderId="0"/>
    <xf numFmtId="0" fontId="46" fillId="0" borderId="0"/>
    <xf numFmtId="0" fontId="46" fillId="0" borderId="0"/>
    <xf numFmtId="0" fontId="126" fillId="43" borderId="33" applyNumberFormat="0" applyAlignment="0" applyProtection="0"/>
    <xf numFmtId="0" fontId="46" fillId="0" borderId="0"/>
    <xf numFmtId="0" fontId="46" fillId="0" borderId="0"/>
    <xf numFmtId="0" fontId="46" fillId="0" borderId="0"/>
    <xf numFmtId="0" fontId="46" fillId="0" borderId="0"/>
    <xf numFmtId="0" fontId="126" fillId="43" borderId="33" applyNumberFormat="0" applyAlignment="0" applyProtection="0"/>
    <xf numFmtId="0" fontId="46" fillId="0" borderId="0"/>
    <xf numFmtId="0" fontId="46" fillId="0" borderId="0"/>
    <xf numFmtId="0" fontId="46" fillId="0" borderId="0"/>
    <xf numFmtId="0" fontId="46" fillId="0" borderId="0"/>
    <xf numFmtId="0" fontId="125" fillId="10" borderId="20" applyNumberFormat="0" applyAlignment="0" applyProtection="0"/>
    <xf numFmtId="0" fontId="46" fillId="0" borderId="0"/>
    <xf numFmtId="0" fontId="46" fillId="0" borderId="0"/>
    <xf numFmtId="0" fontId="46" fillId="0" borderId="0"/>
    <xf numFmtId="0" fontId="46" fillId="0" borderId="0"/>
    <xf numFmtId="0" fontId="125" fillId="10" borderId="20" applyNumberFormat="0" applyAlignment="0" applyProtection="0"/>
    <xf numFmtId="0" fontId="46" fillId="0" borderId="0"/>
    <xf numFmtId="0" fontId="46" fillId="0" borderId="0"/>
    <xf numFmtId="0" fontId="46" fillId="0" borderId="0"/>
    <xf numFmtId="0" fontId="46" fillId="0" borderId="0"/>
    <xf numFmtId="0" fontId="125" fillId="10" borderId="20" applyNumberFormat="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93" fontId="36" fillId="0" borderId="0" applyFill="0" applyBorder="0" applyAlignment="0" applyProtection="0">
      <alignment horizontal="center"/>
    </xf>
    <xf numFmtId="0" fontId="46" fillId="0" borderId="0"/>
    <xf numFmtId="0" fontId="46" fillId="0" borderId="0"/>
    <xf numFmtId="0" fontId="46" fillId="0" borderId="0"/>
    <xf numFmtId="0" fontId="128" fillId="0" borderId="22" applyNumberFormat="0" applyFill="0" applyAlignment="0" applyProtection="0"/>
    <xf numFmtId="0" fontId="129" fillId="0" borderId="22" applyNumberFormat="0" applyFill="0" applyAlignment="0" applyProtection="0"/>
    <xf numFmtId="0" fontId="130" fillId="0" borderId="44"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30" fillId="0" borderId="44"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130" fillId="0" borderId="44" applyNumberFormat="0" applyFill="0" applyAlignment="0" applyProtection="0"/>
    <xf numFmtId="0" fontId="46" fillId="0" borderId="0"/>
    <xf numFmtId="0" fontId="46" fillId="0" borderId="0"/>
    <xf numFmtId="0" fontId="129" fillId="0" borderId="22" applyNumberFormat="0" applyFill="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94" fontId="36" fillId="0" borderId="0" applyFill="0" applyBorder="0" applyAlignment="0" applyProtection="0">
      <alignment horizontal="center"/>
    </xf>
    <xf numFmtId="41" fontId="7" fillId="0" borderId="0" applyFont="0" applyFill="0" applyBorder="0" applyAlignment="0" applyProtection="0"/>
    <xf numFmtId="43"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42" fontId="7" fillId="0" borderId="0" applyFont="0" applyFill="0" applyBorder="0" applyAlignment="0" applyProtection="0"/>
    <xf numFmtId="44"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131" fillId="9" borderId="0" applyNumberFormat="0" applyBorder="0" applyAlignment="0" applyProtection="0"/>
    <xf numFmtId="0" fontId="132" fillId="9" borderId="0" applyNumberFormat="0" applyBorder="0" applyAlignment="0" applyProtection="0"/>
    <xf numFmtId="0" fontId="133" fillId="59" borderId="0" applyNumberFormat="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33" fillId="59" borderId="0" applyNumberFormat="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133" fillId="59" borderId="0" applyNumberFormat="0" applyBorder="0" applyAlignment="0" applyProtection="0"/>
    <xf numFmtId="0" fontId="46" fillId="0" borderId="0"/>
    <xf numFmtId="0" fontId="46" fillId="0" borderId="0"/>
    <xf numFmtId="0" fontId="132" fillId="9" borderId="0" applyNumberFormat="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164" fontId="87" fillId="0" borderId="0" applyFont="0" applyFill="0" applyBorder="0" applyAlignment="0" applyProtection="0">
      <alignment horizontal="center"/>
    </xf>
    <xf numFmtId="37" fontId="134"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2" fillId="0" borderId="0"/>
    <xf numFmtId="197" fontId="9" fillId="0" borderId="0"/>
    <xf numFmtId="164" fontId="135" fillId="0" borderId="0"/>
    <xf numFmtId="0" fontId="2" fillId="0" borderId="0"/>
    <xf numFmtId="0" fontId="2" fillId="0" borderId="0"/>
    <xf numFmtId="0" fontId="2" fillId="0" borderId="0"/>
    <xf numFmtId="0" fontId="2" fillId="0" borderId="0"/>
    <xf numFmtId="0" fontId="2" fillId="0" borderId="0"/>
    <xf numFmtId="0" fontId="2" fillId="0" borderId="0"/>
    <xf numFmtId="197"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8" fontId="135" fillId="0" borderId="0"/>
    <xf numFmtId="192" fontId="136" fillId="0" borderId="0"/>
    <xf numFmtId="0" fontId="2" fillId="0" borderId="0"/>
    <xf numFmtId="192" fontId="137" fillId="0" borderId="0"/>
    <xf numFmtId="0" fontId="2" fillId="0" borderId="0"/>
    <xf numFmtId="192" fontId="136" fillId="0" borderId="0"/>
    <xf numFmtId="192" fontId="137" fillId="0" borderId="0"/>
    <xf numFmtId="192" fontId="136" fillId="0" borderId="0"/>
    <xf numFmtId="0" fontId="2" fillId="0" borderId="0"/>
    <xf numFmtId="192" fontId="137" fillId="0" borderId="0"/>
    <xf numFmtId="0" fontId="2" fillId="0" borderId="0"/>
    <xf numFmtId="192" fontId="136" fillId="0" borderId="0"/>
    <xf numFmtId="192" fontId="137" fillId="0" borderId="0"/>
    <xf numFmtId="192" fontId="136" fillId="0" borderId="0"/>
    <xf numFmtId="0" fontId="2" fillId="0" borderId="0"/>
    <xf numFmtId="192" fontId="137" fillId="0" borderId="0"/>
    <xf numFmtId="0" fontId="2" fillId="0" borderId="0"/>
    <xf numFmtId="192" fontId="136" fillId="0" borderId="0"/>
    <xf numFmtId="192" fontId="137" fillId="0" borderId="0"/>
    <xf numFmtId="192" fontId="136" fillId="0" borderId="0"/>
    <xf numFmtId="0" fontId="2" fillId="0" borderId="0"/>
    <xf numFmtId="192" fontId="137" fillId="0" borderId="0"/>
    <xf numFmtId="0" fontId="2" fillId="0" borderId="0"/>
    <xf numFmtId="192" fontId="136" fillId="0" borderId="0"/>
    <xf numFmtId="192" fontId="137" fillId="0" borderId="0"/>
    <xf numFmtId="192" fontId="136" fillId="0" borderId="0"/>
    <xf numFmtId="0" fontId="2" fillId="0" borderId="0"/>
    <xf numFmtId="192" fontId="137" fillId="0" borderId="0"/>
    <xf numFmtId="0" fontId="2" fillId="0" borderId="0"/>
    <xf numFmtId="192" fontId="136" fillId="0" borderId="0"/>
    <xf numFmtId="192" fontId="137" fillId="0" borderId="0"/>
    <xf numFmtId="192" fontId="136" fillId="0" borderId="0"/>
    <xf numFmtId="0" fontId="2" fillId="0" borderId="0"/>
    <xf numFmtId="192" fontId="137" fillId="0" borderId="0"/>
    <xf numFmtId="0" fontId="2" fillId="0" borderId="0"/>
    <xf numFmtId="192" fontId="136" fillId="0" borderId="0"/>
    <xf numFmtId="192" fontId="137" fillId="0" borderId="0"/>
    <xf numFmtId="192" fontId="136" fillId="0" borderId="0"/>
    <xf numFmtId="0" fontId="2" fillId="0" borderId="0"/>
    <xf numFmtId="192" fontId="137" fillId="0" borderId="0"/>
    <xf numFmtId="0" fontId="2" fillId="0" borderId="0"/>
    <xf numFmtId="192" fontId="136" fillId="0" borderId="0"/>
    <xf numFmtId="192" fontId="13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57" fillId="0" borderId="0"/>
    <xf numFmtId="0" fontId="2" fillId="0" borderId="0"/>
    <xf numFmtId="0" fontId="2" fillId="0" borderId="0"/>
    <xf numFmtId="0" fontId="57" fillId="0" borderId="0"/>
    <xf numFmtId="0" fontId="85" fillId="0" borderId="0"/>
    <xf numFmtId="0" fontId="2" fillId="0" borderId="0"/>
    <xf numFmtId="0" fontId="57" fillId="0" borderId="0"/>
    <xf numFmtId="0" fontId="2"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85" fillId="0" borderId="0"/>
    <xf numFmtId="0" fontId="2" fillId="0" borderId="0"/>
    <xf numFmtId="0" fontId="2" fillId="0" borderId="0"/>
    <xf numFmtId="0" fontId="2" fillId="0" borderId="0"/>
    <xf numFmtId="0" fontId="29" fillId="0" borderId="0"/>
    <xf numFmtId="0" fontId="2" fillId="0" borderId="0"/>
    <xf numFmtId="0" fontId="29" fillId="0" borderId="0"/>
    <xf numFmtId="0" fontId="2"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8" fillId="0" borderId="0"/>
    <xf numFmtId="0" fontId="2" fillId="0" borderId="0"/>
    <xf numFmtId="0" fontId="2" fillId="0" borderId="0"/>
    <xf numFmtId="0" fontId="2" fillId="0" borderId="0"/>
    <xf numFmtId="0" fontId="2" fillId="0" borderId="0"/>
    <xf numFmtId="0" fontId="2" fillId="0" borderId="0"/>
    <xf numFmtId="0" fontId="2" fillId="0" borderId="0"/>
    <xf numFmtId="0" fontId="13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 fillId="0" borderId="0"/>
    <xf numFmtId="0" fontId="29" fillId="0" borderId="0"/>
    <xf numFmtId="0" fontId="2" fillId="0" borderId="0"/>
    <xf numFmtId="0" fontId="29" fillId="0" borderId="0"/>
    <xf numFmtId="0" fontId="2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9" fillId="0" borderId="0"/>
    <xf numFmtId="0" fontId="2" fillId="0" borderId="0"/>
    <xf numFmtId="0" fontId="2" fillId="0" borderId="0"/>
    <xf numFmtId="0" fontId="2" fillId="0" borderId="0"/>
    <xf numFmtId="0" fontId="29" fillId="0" borderId="0"/>
    <xf numFmtId="0" fontId="2" fillId="0" borderId="0"/>
    <xf numFmtId="0" fontId="2" fillId="0" borderId="0"/>
    <xf numFmtId="0" fontId="29" fillId="0" borderId="0"/>
    <xf numFmtId="0" fontId="2" fillId="0" borderId="0"/>
    <xf numFmtId="0" fontId="2" fillId="0" borderId="0"/>
    <xf numFmtId="0" fontId="29"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9" fillId="0" borderId="0"/>
    <xf numFmtId="0" fontId="2" fillId="0" borderId="0"/>
    <xf numFmtId="0" fontId="29" fillId="0" borderId="0"/>
    <xf numFmtId="0" fontId="29" fillId="0" borderId="0"/>
    <xf numFmtId="0" fontId="2" fillId="0" borderId="0"/>
    <xf numFmtId="0" fontId="2" fillId="0" borderId="0"/>
    <xf numFmtId="0" fontId="29" fillId="0" borderId="0"/>
    <xf numFmtId="0" fontId="2" fillId="0" borderId="0"/>
    <xf numFmtId="0" fontId="29" fillId="0" borderId="0"/>
    <xf numFmtId="0" fontId="29"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85"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2" fillId="0" borderId="0"/>
    <xf numFmtId="0" fontId="57" fillId="0" borderId="0"/>
    <xf numFmtId="0" fontId="5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0" borderId="0"/>
    <xf numFmtId="0" fontId="57" fillId="0" borderId="0"/>
    <xf numFmtId="0" fontId="57" fillId="0" borderId="0"/>
    <xf numFmtId="0" fontId="45" fillId="0" borderId="0"/>
    <xf numFmtId="0" fontId="57" fillId="0" borderId="0"/>
    <xf numFmtId="0" fontId="57" fillId="0" borderId="0"/>
    <xf numFmtId="0" fontId="45" fillId="0" borderId="0"/>
    <xf numFmtId="0" fontId="57" fillId="0" borderId="0"/>
    <xf numFmtId="0" fontId="57" fillId="0" borderId="0"/>
    <xf numFmtId="0" fontId="45" fillId="0" borderId="0"/>
    <xf numFmtId="0" fontId="57" fillId="0" borderId="0"/>
    <xf numFmtId="0" fontId="57" fillId="0" borderId="0"/>
    <xf numFmtId="0" fontId="57" fillId="0" borderId="0"/>
    <xf numFmtId="0" fontId="57" fillId="0" borderId="0"/>
    <xf numFmtId="0" fontId="57" fillId="0" borderId="0"/>
    <xf numFmtId="0" fontId="2"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2" fillId="0" borderId="0"/>
    <xf numFmtId="0" fontId="29" fillId="0" borderId="0"/>
    <xf numFmtId="0" fontId="29" fillId="0" borderId="0"/>
    <xf numFmtId="0" fontId="57" fillId="0" borderId="0"/>
    <xf numFmtId="0" fontId="57" fillId="0" borderId="0"/>
    <xf numFmtId="0" fontId="29" fillId="0" borderId="0"/>
    <xf numFmtId="0" fontId="29" fillId="0" borderId="0"/>
    <xf numFmtId="0" fontId="29" fillId="0" borderId="0"/>
    <xf numFmtId="0" fontId="57" fillId="0" borderId="0"/>
    <xf numFmtId="0" fontId="57" fillId="0" borderId="0"/>
    <xf numFmtId="0" fontId="29" fillId="0" borderId="0"/>
    <xf numFmtId="0" fontId="29" fillId="0" borderId="0"/>
    <xf numFmtId="0" fontId="29" fillId="0" borderId="0"/>
    <xf numFmtId="0" fontId="57" fillId="0" borderId="0"/>
    <xf numFmtId="0" fontId="57" fillId="0" borderId="0"/>
    <xf numFmtId="0" fontId="29" fillId="0" borderId="0"/>
    <xf numFmtId="0" fontId="29" fillId="0" borderId="0"/>
    <xf numFmtId="0" fontId="29" fillId="0" borderId="0"/>
    <xf numFmtId="0" fontId="57" fillId="0" borderId="0"/>
    <xf numFmtId="0" fontId="140" fillId="0" borderId="0"/>
    <xf numFmtId="0" fontId="29" fillId="0" borderId="0"/>
    <xf numFmtId="0" fontId="29" fillId="0" borderId="0"/>
    <xf numFmtId="0" fontId="29" fillId="0" borderId="0"/>
    <xf numFmtId="0" fontId="140" fillId="0" borderId="0"/>
    <xf numFmtId="0" fontId="7" fillId="0" borderId="0"/>
    <xf numFmtId="0" fontId="29" fillId="0" borderId="0"/>
    <xf numFmtId="0" fontId="29" fillId="0" borderId="0"/>
    <xf numFmtId="0" fontId="29" fillId="0" borderId="0"/>
    <xf numFmtId="0" fontId="7" fillId="0" borderId="0"/>
    <xf numFmtId="0" fontId="29" fillId="0" borderId="0"/>
    <xf numFmtId="0" fontId="29" fillId="0" borderId="0"/>
    <xf numFmtId="0" fontId="29"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9" fillId="0" borderId="0"/>
    <xf numFmtId="0" fontId="29" fillId="0" borderId="0"/>
    <xf numFmtId="0" fontId="29" fillId="0" borderId="0"/>
    <xf numFmtId="0" fontId="7" fillId="0" borderId="0"/>
    <xf numFmtId="0" fontId="29" fillId="0" borderId="0"/>
    <xf numFmtId="0" fontId="29" fillId="0" borderId="0"/>
    <xf numFmtId="0" fontId="29" fillId="0" borderId="0"/>
    <xf numFmtId="0" fontId="7" fillId="0" borderId="0"/>
    <xf numFmtId="0" fontId="29" fillId="0" borderId="0"/>
    <xf numFmtId="0" fontId="29" fillId="0" borderId="0"/>
    <xf numFmtId="0" fontId="29" fillId="0" borderId="0"/>
    <xf numFmtId="0" fontId="7" fillId="0" borderId="0" applyNumberFormat="0" applyFill="0" applyBorder="0" applyAlignment="0" applyProtection="0"/>
    <xf numFmtId="0" fontId="29" fillId="0" borderId="0"/>
    <xf numFmtId="0" fontId="29" fillId="0" borderId="0"/>
    <xf numFmtId="0" fontId="29" fillId="0" borderId="0"/>
    <xf numFmtId="0" fontId="7" fillId="0" borderId="0" applyNumberFormat="0" applyFill="0" applyBorder="0" applyAlignment="0" applyProtection="0"/>
    <xf numFmtId="0" fontId="7" fillId="0" borderId="0" applyNumberFormat="0" applyFill="0" applyBorder="0" applyAlignment="0" applyProtection="0"/>
    <xf numFmtId="0" fontId="29" fillId="0" borderId="0"/>
    <xf numFmtId="0" fontId="29" fillId="0" borderId="0"/>
    <xf numFmtId="0" fontId="29" fillId="0" borderId="0"/>
    <xf numFmtId="0" fontId="7" fillId="0" borderId="0" applyNumberFormat="0" applyFill="0" applyBorder="0" applyAlignment="0" applyProtection="0"/>
    <xf numFmtId="0" fontId="57" fillId="0" borderId="0"/>
    <xf numFmtId="0" fontId="29" fillId="0" borderId="0"/>
    <xf numFmtId="0" fontId="29" fillId="0" borderId="0"/>
    <xf numFmtId="0" fontId="29" fillId="0" borderId="0"/>
    <xf numFmtId="0" fontId="57" fillId="0" borderId="0"/>
    <xf numFmtId="0" fontId="57" fillId="0" borderId="0"/>
    <xf numFmtId="0" fontId="29" fillId="0" borderId="0"/>
    <xf numFmtId="0" fontId="29" fillId="0" borderId="0"/>
    <xf numFmtId="0" fontId="29" fillId="0" borderId="0"/>
    <xf numFmtId="0" fontId="57" fillId="0" borderId="0"/>
    <xf numFmtId="0" fontId="57" fillId="0" borderId="0"/>
    <xf numFmtId="0" fontId="29" fillId="0" borderId="0"/>
    <xf numFmtId="0" fontId="29" fillId="0" borderId="0"/>
    <xf numFmtId="0" fontId="29" fillId="0" borderId="0"/>
    <xf numFmtId="0" fontId="57" fillId="0" borderId="0"/>
    <xf numFmtId="0" fontId="57" fillId="0" borderId="0"/>
    <xf numFmtId="0" fontId="29" fillId="0" borderId="0"/>
    <xf numFmtId="0" fontId="29" fillId="0" borderId="0"/>
    <xf numFmtId="0" fontId="29" fillId="0" borderId="0"/>
    <xf numFmtId="0" fontId="57" fillId="0" borderId="0"/>
    <xf numFmtId="0" fontId="57" fillId="0" borderId="0"/>
    <xf numFmtId="0" fontId="29" fillId="0" borderId="0"/>
    <xf numFmtId="0" fontId="29" fillId="0" borderId="0"/>
    <xf numFmtId="0" fontId="29" fillId="0" borderId="0"/>
    <xf numFmtId="0" fontId="7" fillId="0" borderId="0"/>
    <xf numFmtId="0" fontId="29" fillId="0" borderId="0"/>
    <xf numFmtId="0" fontId="2" fillId="0" borderId="0"/>
    <xf numFmtId="0" fontId="2" fillId="0" borderId="0"/>
    <xf numFmtId="0" fontId="2" fillId="0" borderId="0"/>
    <xf numFmtId="0" fontId="2" fillId="0" borderId="0"/>
    <xf numFmtId="0" fontId="29" fillId="0" borderId="0"/>
    <xf numFmtId="0" fontId="2" fillId="0" borderId="0"/>
    <xf numFmtId="0" fontId="29" fillId="0" borderId="0"/>
    <xf numFmtId="0" fontId="29" fillId="0" borderId="0"/>
    <xf numFmtId="0" fontId="2" fillId="0" borderId="0"/>
    <xf numFmtId="0" fontId="2" fillId="0" borderId="0"/>
    <xf numFmtId="0" fontId="29" fillId="0" borderId="0"/>
    <xf numFmtId="0" fontId="2" fillId="0" borderId="0"/>
    <xf numFmtId="0" fontId="29" fillId="0" borderId="0"/>
    <xf numFmtId="0" fontId="2"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9" fillId="0" borderId="0"/>
    <xf numFmtId="0" fontId="2" fillId="0" borderId="0"/>
    <xf numFmtId="0" fontId="29" fillId="0" borderId="0"/>
    <xf numFmtId="0" fontId="29" fillId="0" borderId="0"/>
    <xf numFmtId="0" fontId="2"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41" fillId="0" borderId="0" applyNumberFormat="0" applyFill="0" applyBorder="0" applyProtection="0">
      <alignment vertical="top" wrapText="1"/>
    </xf>
    <xf numFmtId="0" fontId="29" fillId="0" borderId="0"/>
    <xf numFmtId="0" fontId="29" fillId="0" borderId="0"/>
    <xf numFmtId="0" fontId="29" fillId="0" borderId="0"/>
    <xf numFmtId="0" fontId="141" fillId="0" borderId="0" applyNumberFormat="0" applyFill="0" applyBorder="0" applyProtection="0">
      <alignment vertical="top" wrapText="1"/>
    </xf>
    <xf numFmtId="0" fontId="29" fillId="0" borderId="0"/>
    <xf numFmtId="0" fontId="29" fillId="0" borderId="0"/>
    <xf numFmtId="0" fontId="29" fillId="0" borderId="0"/>
    <xf numFmtId="0" fontId="141" fillId="0" borderId="0" applyNumberFormat="0" applyFill="0" applyBorder="0" applyProtection="0">
      <alignment vertical="top" wrapText="1"/>
    </xf>
    <xf numFmtId="0" fontId="7"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7" fillId="0" borderId="0"/>
    <xf numFmtId="0" fontId="2" fillId="0" borderId="0"/>
    <xf numFmtId="0" fontId="57"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2" fillId="0" borderId="0"/>
    <xf numFmtId="0" fontId="2" fillId="0" borderId="0"/>
    <xf numFmtId="0" fontId="142" fillId="0" borderId="0"/>
    <xf numFmtId="0" fontId="2" fillId="0" borderId="0"/>
    <xf numFmtId="0" fontId="14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2" fillId="0" borderId="0"/>
    <xf numFmtId="0" fontId="2" fillId="0" borderId="0"/>
    <xf numFmtId="0" fontId="2" fillId="0" borderId="0"/>
    <xf numFmtId="0" fontId="142" fillId="0" borderId="0"/>
    <xf numFmtId="0" fontId="2" fillId="0" borderId="0"/>
    <xf numFmtId="0" fontId="2" fillId="0" borderId="0"/>
    <xf numFmtId="0" fontId="14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7" fillId="0" borderId="0"/>
    <xf numFmtId="0" fontId="7" fillId="0" borderId="0"/>
    <xf numFmtId="0" fontId="7" fillId="0" borderId="0"/>
    <xf numFmtId="0" fontId="7" fillId="0" borderId="0"/>
    <xf numFmtId="0" fontId="2" fillId="0" borderId="0"/>
    <xf numFmtId="0" fontId="2" fillId="0" borderId="0"/>
    <xf numFmtId="0" fontId="57" fillId="0" borderId="0"/>
    <xf numFmtId="0" fontId="7" fillId="0" borderId="0" applyNumberFormat="0" applyFill="0" applyBorder="0" applyAlignment="0" applyProtection="0"/>
    <xf numFmtId="0" fontId="7"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7"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7" fillId="0" borderId="0"/>
    <xf numFmtId="0" fontId="2" fillId="0" borderId="0"/>
    <xf numFmtId="0" fontId="7" fillId="0" borderId="0"/>
    <xf numFmtId="0" fontId="2" fillId="0" borderId="0"/>
    <xf numFmtId="0" fontId="29" fillId="0" borderId="0"/>
    <xf numFmtId="0" fontId="2" fillId="0" borderId="0"/>
    <xf numFmtId="0" fontId="29" fillId="0" borderId="0"/>
    <xf numFmtId="0" fontId="29" fillId="0" borderId="0"/>
    <xf numFmtId="0" fontId="29" fillId="0" borderId="0"/>
    <xf numFmtId="0" fontId="29" fillId="0" borderId="0"/>
    <xf numFmtId="0" fontId="141" fillId="0" borderId="0" applyNumberFormat="0" applyFill="0" applyBorder="0" applyProtection="0">
      <alignment vertical="top" wrapText="1"/>
    </xf>
    <xf numFmtId="0" fontId="29" fillId="0" borderId="0"/>
    <xf numFmtId="0" fontId="29" fillId="0" borderId="0"/>
    <xf numFmtId="0" fontId="29" fillId="0" borderId="0"/>
    <xf numFmtId="0" fontId="141" fillId="0" borderId="0" applyNumberFormat="0" applyFill="0" applyBorder="0" applyProtection="0">
      <alignment vertical="top" wrapText="1"/>
    </xf>
    <xf numFmtId="0" fontId="29" fillId="0" borderId="0"/>
    <xf numFmtId="0" fontId="29" fillId="0" borderId="0"/>
    <xf numFmtId="0" fontId="29" fillId="0" borderId="0"/>
    <xf numFmtId="0" fontId="141" fillId="0" borderId="0" applyNumberFormat="0" applyFill="0" applyBorder="0" applyProtection="0">
      <alignment vertical="top" wrapText="1"/>
    </xf>
    <xf numFmtId="0" fontId="29" fillId="0" borderId="0"/>
    <xf numFmtId="0" fontId="29" fillId="0" borderId="0"/>
    <xf numFmtId="0" fontId="29" fillId="0" borderId="0"/>
    <xf numFmtId="0" fontId="141" fillId="0" borderId="0" applyNumberFormat="0" applyFill="0" applyBorder="0" applyProtection="0">
      <alignment vertical="top" wrapText="1"/>
    </xf>
    <xf numFmtId="0" fontId="29" fillId="0" borderId="0"/>
    <xf numFmtId="0" fontId="29" fillId="0" borderId="0"/>
    <xf numFmtId="0" fontId="29" fillId="0" borderId="0"/>
    <xf numFmtId="0" fontId="141" fillId="0" borderId="0" applyNumberFormat="0" applyFill="0" applyBorder="0" applyProtection="0">
      <alignment vertical="top" wrapText="1"/>
    </xf>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29" fillId="0" borderId="0"/>
    <xf numFmtId="0" fontId="29" fillId="0" borderId="0"/>
    <xf numFmtId="0" fontId="29"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143" fillId="0" borderId="0"/>
    <xf numFmtId="0" fontId="7" fillId="0" borderId="0"/>
    <xf numFmtId="0" fontId="2" fillId="0" borderId="0"/>
    <xf numFmtId="0" fontId="29" fillId="0" borderId="0"/>
    <xf numFmtId="0" fontId="2" fillId="0" borderId="0"/>
    <xf numFmtId="0" fontId="2" fillId="0" borderId="0"/>
    <xf numFmtId="0" fontId="2" fillId="0" borderId="0"/>
    <xf numFmtId="0" fontId="2" fillId="0" borderId="0"/>
    <xf numFmtId="0" fontId="29" fillId="0" borderId="0"/>
    <xf numFmtId="0" fontId="2" fillId="0" borderId="0"/>
    <xf numFmtId="0" fontId="29" fillId="0" borderId="0"/>
    <xf numFmtId="0" fontId="29" fillId="0" borderId="0"/>
    <xf numFmtId="0" fontId="2" fillId="0" borderId="0"/>
    <xf numFmtId="0" fontId="2" fillId="0" borderId="0"/>
    <xf numFmtId="0" fontId="29" fillId="0" borderId="0"/>
    <xf numFmtId="0" fontId="2" fillId="0" borderId="0"/>
    <xf numFmtId="0" fontId="29" fillId="0" borderId="0"/>
    <xf numFmtId="0" fontId="2"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9" fillId="0" borderId="0"/>
    <xf numFmtId="0" fontId="2" fillId="0" borderId="0"/>
    <xf numFmtId="0" fontId="29" fillId="0" borderId="0"/>
    <xf numFmtId="0" fontId="29" fillId="0" borderId="0"/>
    <xf numFmtId="0" fontId="2"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2" fillId="0" borderId="0"/>
    <xf numFmtId="0" fontId="7"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7"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6" fillId="0" borderId="0"/>
    <xf numFmtId="0" fontId="2" fillId="0" borderId="0"/>
    <xf numFmtId="0" fontId="36"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36" fillId="0" borderId="0"/>
    <xf numFmtId="0" fontId="3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36"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57" fillId="0" borderId="0"/>
    <xf numFmtId="0" fontId="57"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57" fillId="0" borderId="0"/>
    <xf numFmtId="0" fontId="57"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57" fillId="0" borderId="0"/>
    <xf numFmtId="0" fontId="2" fillId="0" borderId="0"/>
    <xf numFmtId="0" fontId="57" fillId="0" borderId="0"/>
    <xf numFmtId="0" fontId="2" fillId="0" borderId="0"/>
    <xf numFmtId="0" fontId="2" fillId="0" borderId="0"/>
    <xf numFmtId="0" fontId="139" fillId="0" borderId="0"/>
    <xf numFmtId="0" fontId="139" fillId="0" borderId="0"/>
    <xf numFmtId="0" fontId="57" fillId="0" borderId="0"/>
    <xf numFmtId="0" fontId="5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 fillId="0" borderId="0"/>
    <xf numFmtId="0" fontId="2" fillId="0" borderId="0"/>
    <xf numFmtId="0" fontId="7" fillId="0" borderId="0"/>
    <xf numFmtId="199" fontId="7" fillId="0" borderId="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9" fontId="7" fillId="0" borderId="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41" fillId="0" borderId="0"/>
    <xf numFmtId="0" fontId="2" fillId="0" borderId="0"/>
    <xf numFmtId="0" fontId="2" fillId="0" borderId="0"/>
    <xf numFmtId="0" fontId="2" fillId="0" borderId="0"/>
    <xf numFmtId="0" fontId="41" fillId="0" borderId="0"/>
    <xf numFmtId="0" fontId="2" fillId="0" borderId="0"/>
    <xf numFmtId="0" fontId="2" fillId="0" borderId="0"/>
    <xf numFmtId="0" fontId="41" fillId="0" borderId="0"/>
    <xf numFmtId="0" fontId="2" fillId="0" borderId="0"/>
    <xf numFmtId="0" fontId="2" fillId="0" borderId="0"/>
    <xf numFmtId="0" fontId="41" fillId="0" borderId="0"/>
    <xf numFmtId="0" fontId="2" fillId="0" borderId="0"/>
    <xf numFmtId="0" fontId="2" fillId="0" borderId="0"/>
    <xf numFmtId="0" fontId="41" fillId="0" borderId="0"/>
    <xf numFmtId="0" fontId="2" fillId="0" borderId="0"/>
    <xf numFmtId="0" fontId="2" fillId="0" borderId="0"/>
    <xf numFmtId="170" fontId="7" fillId="0" borderId="0">
      <alignment horizontal="left" wrapText="1"/>
    </xf>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2" fillId="0"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44" fillId="0" borderId="0"/>
    <xf numFmtId="0" fontId="2" fillId="0" borderId="0"/>
    <xf numFmtId="0" fontId="2" fillId="0" borderId="0"/>
    <xf numFmtId="0" fontId="2" fillId="0" borderId="0"/>
    <xf numFmtId="0" fontId="2" fillId="0" borderId="0"/>
    <xf numFmtId="0" fontId="2" fillId="0" borderId="0"/>
    <xf numFmtId="0" fontId="2" fillId="0" borderId="0"/>
    <xf numFmtId="0" fontId="1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6" fillId="0" borderId="0"/>
    <xf numFmtId="0" fontId="3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85" fillId="0" borderId="0"/>
    <xf numFmtId="0" fontId="2"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7" fillId="0" borderId="0"/>
    <xf numFmtId="0" fontId="7" fillId="0" borderId="0"/>
    <xf numFmtId="0" fontId="7"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7" fillId="0" borderId="0"/>
    <xf numFmtId="0" fontId="7" fillId="0" borderId="0"/>
    <xf numFmtId="0" fontId="7"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139"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9" fillId="0" borderId="0"/>
    <xf numFmtId="0" fontId="2" fillId="0" borderId="0"/>
    <xf numFmtId="0" fontId="46"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29" fillId="0" borderId="0"/>
    <xf numFmtId="0" fontId="29" fillId="0" borderId="0"/>
    <xf numFmtId="0" fontId="29" fillId="0" borderId="0"/>
    <xf numFmtId="0" fontId="139" fillId="0" borderId="0"/>
    <xf numFmtId="0" fontId="2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 fillId="0" borderId="0"/>
    <xf numFmtId="0" fontId="2" fillId="0" borderId="0"/>
    <xf numFmtId="0" fontId="2" fillId="0" borderId="0"/>
    <xf numFmtId="0" fontId="29" fillId="0" borderId="0"/>
    <xf numFmtId="0" fontId="2" fillId="0" borderId="0"/>
    <xf numFmtId="0" fontId="29" fillId="0" borderId="0"/>
    <xf numFmtId="0" fontId="29" fillId="0" borderId="0"/>
    <xf numFmtId="0" fontId="29" fillId="0" borderId="0"/>
    <xf numFmtId="0" fontId="2" fillId="0" borderId="0"/>
    <xf numFmtId="0" fontId="139"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9" fillId="0" borderId="0"/>
    <xf numFmtId="0" fontId="29" fillId="0" borderId="0"/>
    <xf numFmtId="0" fontId="29" fillId="0" borderId="0"/>
    <xf numFmtId="0" fontId="2" fillId="0" borderId="0"/>
    <xf numFmtId="0" fontId="139" fillId="0" borderId="0"/>
    <xf numFmtId="0" fontId="2" fillId="0" borderId="0"/>
    <xf numFmtId="0" fontId="29" fillId="0" borderId="0"/>
    <xf numFmtId="0" fontId="7"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3"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9"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9"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3" fillId="0" borderId="0"/>
    <xf numFmtId="0" fontId="2" fillId="0" borderId="0"/>
    <xf numFmtId="0" fontId="2" fillId="0" borderId="0"/>
    <xf numFmtId="0" fontId="139"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29" fillId="0" borderId="0"/>
    <xf numFmtId="0" fontId="29" fillId="0" borderId="0"/>
    <xf numFmtId="0" fontId="29"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7" fillId="0" borderId="0"/>
    <xf numFmtId="0" fontId="29" fillId="0" borderId="0"/>
    <xf numFmtId="0" fontId="29"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7" fillId="0" borderId="0"/>
    <xf numFmtId="0" fontId="29" fillId="0" borderId="0"/>
    <xf numFmtId="0" fontId="29" fillId="0" borderId="0"/>
    <xf numFmtId="0" fontId="57" fillId="0" borderId="0"/>
    <xf numFmtId="0" fontId="5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29" fillId="0" borderId="0"/>
    <xf numFmtId="0" fontId="29" fillId="0" borderId="0"/>
    <xf numFmtId="0" fontId="29" fillId="0" borderId="0"/>
    <xf numFmtId="0" fontId="57" fillId="0" borderId="0"/>
    <xf numFmtId="0" fontId="57" fillId="0" borderId="0"/>
    <xf numFmtId="0" fontId="57" fillId="0" borderId="0"/>
    <xf numFmtId="0" fontId="57" fillId="0" borderId="0"/>
    <xf numFmtId="0" fontId="57" fillId="0" borderId="0"/>
    <xf numFmtId="0" fontId="57"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7" fillId="0" borderId="0"/>
    <xf numFmtId="0" fontId="2" fillId="0" borderId="0"/>
    <xf numFmtId="0" fontId="57" fillId="0" borderId="0"/>
    <xf numFmtId="0" fontId="7" fillId="0" borderId="0"/>
    <xf numFmtId="0" fontId="85"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5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29" fillId="0" borderId="0"/>
    <xf numFmtId="0" fontId="29" fillId="0" borderId="0"/>
    <xf numFmtId="0" fontId="29" fillId="0" borderId="0"/>
    <xf numFmtId="0" fontId="2" fillId="0" borderId="0"/>
    <xf numFmtId="0" fontId="139" fillId="0" borderId="0"/>
    <xf numFmtId="0" fontId="2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 fillId="0" borderId="0"/>
    <xf numFmtId="0" fontId="29" fillId="0" borderId="0"/>
    <xf numFmtId="0" fontId="2" fillId="0" borderId="0"/>
    <xf numFmtId="0" fontId="29" fillId="0" borderId="0"/>
    <xf numFmtId="0" fontId="29" fillId="0" borderId="0"/>
    <xf numFmtId="0" fontId="2" fillId="0" borderId="0"/>
    <xf numFmtId="0" fontId="2" fillId="0" borderId="0"/>
    <xf numFmtId="0" fontId="2" fillId="0" borderId="0"/>
    <xf numFmtId="0" fontId="29" fillId="0" borderId="0"/>
    <xf numFmtId="0" fontId="2" fillId="0" borderId="0"/>
    <xf numFmtId="0" fontId="29" fillId="0" borderId="0"/>
    <xf numFmtId="0" fontId="29" fillId="0" borderId="0"/>
    <xf numFmtId="0" fontId="29" fillId="0" borderId="0"/>
    <xf numFmtId="0" fontId="2" fillId="0" borderId="0"/>
    <xf numFmtId="0" fontId="139"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7"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29" fillId="0" borderId="0"/>
    <xf numFmtId="0" fontId="29" fillId="0" borderId="0"/>
    <xf numFmtId="0" fontId="29" fillId="0" borderId="0"/>
    <xf numFmtId="0" fontId="13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 fillId="0" borderId="0"/>
    <xf numFmtId="0" fontId="139" fillId="0" borderId="0"/>
    <xf numFmtId="0" fontId="2" fillId="0" borderId="0"/>
    <xf numFmtId="0" fontId="139" fillId="0" borderId="0"/>
    <xf numFmtId="0" fontId="2" fillId="0" borderId="0"/>
    <xf numFmtId="0" fontId="29"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57" fillId="0" borderId="0"/>
    <xf numFmtId="0" fontId="7" fillId="0" borderId="0"/>
    <xf numFmtId="0" fontId="29" fillId="0" borderId="0"/>
    <xf numFmtId="0" fontId="57" fillId="0" borderId="0"/>
    <xf numFmtId="0" fontId="57" fillId="0" borderId="0"/>
    <xf numFmtId="0" fontId="7" fillId="0" borderId="0"/>
    <xf numFmtId="0" fontId="7" fillId="0" borderId="0"/>
    <xf numFmtId="0" fontId="2" fillId="0" borderId="0"/>
    <xf numFmtId="0" fontId="140" fillId="0" borderId="0"/>
    <xf numFmtId="0" fontId="140" fillId="0" borderId="0"/>
    <xf numFmtId="0" fontId="14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7" fillId="0" borderId="0"/>
    <xf numFmtId="0" fontId="5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57" fillId="0" borderId="0"/>
    <xf numFmtId="0" fontId="57" fillId="0" borderId="0"/>
    <xf numFmtId="0" fontId="57" fillId="0" borderId="0"/>
    <xf numFmtId="0" fontId="57" fillId="0" borderId="0"/>
    <xf numFmtId="0" fontId="85" fillId="0" borderId="0"/>
    <xf numFmtId="0" fontId="57" fillId="0" borderId="0"/>
    <xf numFmtId="0" fontId="57" fillId="0" borderId="0"/>
    <xf numFmtId="0" fontId="57" fillId="0" borderId="0"/>
    <xf numFmtId="0" fontId="57" fillId="0" borderId="0"/>
    <xf numFmtId="0" fontId="57"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xf numFmtId="0" fontId="41" fillId="0" borderId="0"/>
    <xf numFmtId="0" fontId="29" fillId="0" borderId="0"/>
    <xf numFmtId="0" fontId="41" fillId="0" borderId="0"/>
    <xf numFmtId="0" fontId="41" fillId="0" borderId="0"/>
    <xf numFmtId="0" fontId="41" fillId="0" borderId="0"/>
    <xf numFmtId="0" fontId="41" fillId="0" borderId="0"/>
    <xf numFmtId="0" fontId="41" fillId="0" borderId="0"/>
    <xf numFmtId="0" fontId="2" fillId="0" borderId="0"/>
    <xf numFmtId="0" fontId="2" fillId="0" borderId="0"/>
    <xf numFmtId="0" fontId="41"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41"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41"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xf numFmtId="0" fontId="2" fillId="0" borderId="0"/>
    <xf numFmtId="0" fontId="2" fillId="0" borderId="0"/>
    <xf numFmtId="0" fontId="2" fillId="0" borderId="0"/>
    <xf numFmtId="0" fontId="41" fillId="0" borderId="0"/>
    <xf numFmtId="0" fontId="2" fillId="0" borderId="0"/>
    <xf numFmtId="0" fontId="2" fillId="0" borderId="0"/>
    <xf numFmtId="0" fontId="139" fillId="0" borderId="0"/>
    <xf numFmtId="0" fontId="41" fillId="0" borderId="0"/>
    <xf numFmtId="0" fontId="2" fillId="0" borderId="0"/>
    <xf numFmtId="0" fontId="29" fillId="0" borderId="0"/>
    <xf numFmtId="0" fontId="2" fillId="0" borderId="0"/>
    <xf numFmtId="0" fontId="29" fillId="0" borderId="0"/>
    <xf numFmtId="0" fontId="29" fillId="0" borderId="0"/>
    <xf numFmtId="0" fontId="41"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 fillId="0" borderId="0"/>
    <xf numFmtId="0" fontId="29" fillId="0" borderId="0"/>
    <xf numFmtId="0" fontId="2" fillId="0" borderId="0"/>
    <xf numFmtId="0" fontId="29" fillId="0" borderId="0"/>
    <xf numFmtId="0" fontId="29" fillId="0" borderId="0"/>
    <xf numFmtId="0" fontId="2" fillId="0" borderId="0"/>
    <xf numFmtId="0" fontId="2" fillId="0" borderId="0"/>
    <xf numFmtId="0" fontId="2" fillId="0" borderId="0"/>
    <xf numFmtId="0" fontId="2" fillId="0" borderId="0"/>
    <xf numFmtId="0" fontId="29" fillId="0" borderId="0"/>
    <xf numFmtId="0" fontId="2"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 fillId="0" borderId="0"/>
    <xf numFmtId="0" fontId="29" fillId="0" borderId="0"/>
    <xf numFmtId="0" fontId="2" fillId="0" borderId="0"/>
    <xf numFmtId="0" fontId="29"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7" fillId="0" borderId="0"/>
    <xf numFmtId="0" fontId="2" fillId="0" borderId="0"/>
    <xf numFmtId="0" fontId="2" fillId="0" borderId="0"/>
    <xf numFmtId="0" fontId="7" fillId="0" borderId="0"/>
    <xf numFmtId="0" fontId="2" fillId="0" borderId="0"/>
    <xf numFmtId="0" fontId="2" fillId="0" borderId="0"/>
    <xf numFmtId="0" fontId="44" fillId="0" borderId="0"/>
    <xf numFmtId="0" fontId="2" fillId="0" borderId="0"/>
    <xf numFmtId="0" fontId="2" fillId="0" borderId="0"/>
    <xf numFmtId="0" fontId="44" fillId="0" borderId="0"/>
    <xf numFmtId="0" fontId="2" fillId="0" borderId="0"/>
    <xf numFmtId="0" fontId="2" fillId="0" borderId="0"/>
    <xf numFmtId="0" fontId="44" fillId="0" borderId="0"/>
    <xf numFmtId="0" fontId="2" fillId="0" borderId="0"/>
    <xf numFmtId="0" fontId="2" fillId="0" borderId="0"/>
    <xf numFmtId="0" fontId="44" fillId="0" borderId="0"/>
    <xf numFmtId="0" fontId="2" fillId="0" borderId="0"/>
    <xf numFmtId="0" fontId="2" fillId="0" borderId="0"/>
    <xf numFmtId="0" fontId="44" fillId="0" borderId="0"/>
    <xf numFmtId="0" fontId="2" fillId="0" borderId="0"/>
    <xf numFmtId="0" fontId="2" fillId="0" borderId="0"/>
    <xf numFmtId="0" fontId="44" fillId="0" borderId="0"/>
    <xf numFmtId="0" fontId="2" fillId="0" borderId="0"/>
    <xf numFmtId="0" fontId="2" fillId="0" borderId="0"/>
    <xf numFmtId="0" fontId="44" fillId="0" borderId="0"/>
    <xf numFmtId="0" fontId="2" fillId="0" borderId="0"/>
    <xf numFmtId="0" fontId="2" fillId="0" borderId="0"/>
    <xf numFmtId="0" fontId="44"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139" fillId="0" borderId="0"/>
    <xf numFmtId="0" fontId="2" fillId="0" borderId="0"/>
    <xf numFmtId="0" fontId="29" fillId="0" borderId="0"/>
    <xf numFmtId="0" fontId="13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139"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9" fillId="0" borderId="0"/>
    <xf numFmtId="0" fontId="2" fillId="0" borderId="0"/>
    <xf numFmtId="0" fontId="29" fillId="0" borderId="0"/>
    <xf numFmtId="0" fontId="2" fillId="0" borderId="0"/>
    <xf numFmtId="0" fontId="2" fillId="0" borderId="0"/>
    <xf numFmtId="0" fontId="29"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57" fillId="0" borderId="0"/>
    <xf numFmtId="0" fontId="2" fillId="0" borderId="0"/>
    <xf numFmtId="0" fontId="5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45" fillId="13" borderId="24" applyNumberFormat="0" applyFont="0" applyAlignment="0" applyProtection="0"/>
    <xf numFmtId="0" fontId="29" fillId="13" borderId="24" applyNumberFormat="0" applyFont="0" applyAlignment="0" applyProtection="0"/>
    <xf numFmtId="0" fontId="46" fillId="47" borderId="45" applyNumberFormat="0" applyFont="0" applyAlignment="0" applyProtection="0"/>
    <xf numFmtId="0" fontId="2" fillId="0" borderId="0"/>
    <xf numFmtId="0" fontId="2" fillId="0" borderId="0"/>
    <xf numFmtId="0" fontId="2" fillId="0" borderId="0"/>
    <xf numFmtId="0" fontId="2" fillId="0" borderId="0"/>
    <xf numFmtId="0" fontId="2" fillId="0" borderId="0"/>
    <xf numFmtId="0" fontId="41" fillId="47" borderId="45" applyNumberFormat="0" applyFont="0" applyAlignment="0" applyProtection="0"/>
    <xf numFmtId="0" fontId="29" fillId="13" borderId="24" applyNumberFormat="0" applyFont="0" applyAlignment="0" applyProtection="0"/>
    <xf numFmtId="0" fontId="46" fillId="47" borderId="45" applyNumberFormat="0" applyFont="0" applyAlignment="0" applyProtection="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29" fillId="13" borderId="24" applyNumberFormat="0" applyFont="0" applyAlignment="0" applyProtection="0"/>
    <xf numFmtId="0" fontId="29" fillId="13" borderId="24" applyNumberFormat="0" applyFont="0" applyAlignment="0" applyProtection="0"/>
    <xf numFmtId="0" fontId="29" fillId="13" borderId="24" applyNumberFormat="0" applyFont="0" applyAlignment="0" applyProtection="0"/>
    <xf numFmtId="0" fontId="29" fillId="13" borderId="24" applyNumberFormat="0" applyFont="0" applyAlignment="0" applyProtection="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47" borderId="45" applyNumberFormat="0" applyFont="0" applyAlignment="0" applyProtection="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29" fillId="13" borderId="24" applyNumberFormat="0" applyFont="0" applyAlignment="0" applyProtection="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 fillId="0" borderId="0"/>
    <xf numFmtId="0" fontId="29" fillId="13" borderId="24" applyNumberFormat="0" applyFont="0" applyAlignment="0" applyProtection="0"/>
    <xf numFmtId="0" fontId="29" fillId="13" borderId="24" applyNumberFormat="0" applyFont="0" applyAlignment="0" applyProtection="0"/>
    <xf numFmtId="0" fontId="29" fillId="13" borderId="24" applyNumberFormat="0" applyFont="0" applyAlignment="0" applyProtection="0"/>
    <xf numFmtId="0" fontId="29" fillId="13" borderId="24" applyNumberFormat="0" applyFont="0" applyAlignment="0" applyProtection="0"/>
    <xf numFmtId="0" fontId="29" fillId="13" borderId="24" applyNumberFormat="0" applyFont="0" applyAlignment="0" applyProtection="0"/>
    <xf numFmtId="0" fontId="29" fillId="13" borderId="24" applyNumberFormat="0" applyFont="0" applyAlignment="0" applyProtection="0"/>
    <xf numFmtId="0" fontId="2" fillId="0" borderId="0"/>
    <xf numFmtId="0" fontId="2" fillId="0" borderId="0"/>
    <xf numFmtId="0" fontId="46" fillId="47" borderId="45" applyNumberFormat="0" applyFont="0" applyAlignment="0" applyProtection="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9" fillId="13" borderId="24" applyNumberFormat="0" applyFont="0" applyAlignment="0" applyProtection="0"/>
    <xf numFmtId="0" fontId="2" fillId="0" borderId="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46" fillId="47" borderId="45" applyNumberFormat="0" applyFont="0" applyAlignment="0" applyProtection="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9" fillId="13" borderId="24" applyNumberFormat="0" applyFont="0" applyAlignment="0" applyProtection="0"/>
    <xf numFmtId="0" fontId="2" fillId="0" borderId="0"/>
    <xf numFmtId="0" fontId="2" fillId="0" borderId="0"/>
    <xf numFmtId="0" fontId="29" fillId="13" borderId="24" applyNumberFormat="0" applyFont="0" applyAlignment="0" applyProtection="0"/>
    <xf numFmtId="0" fontId="2" fillId="0" borderId="0"/>
    <xf numFmtId="0" fontId="29"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5" fillId="11" borderId="21" applyNumberFormat="0" applyAlignment="0" applyProtection="0"/>
    <xf numFmtId="0" fontId="146" fillId="11" borderId="21" applyNumberFormat="0" applyAlignment="0" applyProtection="0"/>
    <xf numFmtId="0" fontId="147" fillId="55" borderId="46"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7" fillId="55" borderId="46" applyNumberFormat="0" applyAlignment="0" applyProtection="0"/>
    <xf numFmtId="0" fontId="2" fillId="0" borderId="0"/>
    <xf numFmtId="0" fontId="2" fillId="0" borderId="0"/>
    <xf numFmtId="0" fontId="2" fillId="0" borderId="0"/>
    <xf numFmtId="0" fontId="2" fillId="0" borderId="0"/>
    <xf numFmtId="0" fontId="147" fillId="55" borderId="46" applyNumberFormat="0" applyAlignment="0" applyProtection="0"/>
    <xf numFmtId="0" fontId="2" fillId="0" borderId="0"/>
    <xf numFmtId="0" fontId="2" fillId="0" borderId="0"/>
    <xf numFmtId="0" fontId="146" fillId="11" borderId="21" applyNumberFormat="0" applyAlignment="0" applyProtection="0"/>
    <xf numFmtId="0" fontId="2" fillId="0" borderId="0"/>
    <xf numFmtId="0" fontId="2" fillId="0" borderId="0"/>
    <xf numFmtId="0" fontId="2" fillId="0" borderId="0"/>
    <xf numFmtId="0" fontId="2" fillId="0" borderId="0"/>
    <xf numFmtId="192" fontId="148" fillId="0" borderId="5">
      <alignment vertical="center"/>
    </xf>
    <xf numFmtId="0" fontId="2" fillId="0" borderId="0"/>
    <xf numFmtId="164" fontId="7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9" fillId="0" borderId="0" applyFont="0" applyFill="0" applyBorder="0" applyAlignment="0" applyProtection="0"/>
    <xf numFmtId="10" fontId="9" fillId="0" borderId="0" applyFont="0" applyFill="0" applyBorder="0" applyAlignment="0" applyProtection="0"/>
    <xf numFmtId="10"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alignment vertical="top"/>
    </xf>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9" fontId="7"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0" fontId="2" fillId="0" borderId="0"/>
    <xf numFmtId="0" fontId="2" fillId="0" borderId="0"/>
    <xf numFmtId="200" fontId="46" fillId="0" borderId="0" applyFont="0" applyFill="0" applyBorder="0" applyAlignment="0" applyProtection="0"/>
    <xf numFmtId="0" fontId="2" fillId="0" borderId="0"/>
    <xf numFmtId="0" fontId="2" fillId="0" borderId="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0" fontId="2" fillId="0" borderId="0"/>
    <xf numFmtId="0" fontId="2" fillId="0" borderId="0"/>
    <xf numFmtId="200" fontId="46" fillId="0" borderId="0" applyFont="0" applyFill="0" applyBorder="0" applyAlignment="0" applyProtection="0"/>
    <xf numFmtId="0" fontId="2" fillId="0" borderId="0"/>
    <xf numFmtId="0" fontId="2" fillId="0" borderId="0"/>
    <xf numFmtId="200" fontId="46" fillId="0" borderId="0" applyFont="0" applyFill="0" applyBorder="0" applyAlignment="0" applyProtection="0"/>
    <xf numFmtId="0" fontId="2" fillId="0" borderId="0"/>
    <xf numFmtId="0" fontId="2" fillId="0" borderId="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200" fontId="46"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3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3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3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3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3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3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3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0" fontId="2" fillId="0" borderId="0"/>
    <xf numFmtId="0" fontId="2" fillId="0" borderId="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1" fillId="0" borderId="0" applyFont="0" applyFill="0" applyBorder="0" applyAlignment="0" applyProtection="0"/>
    <xf numFmtId="9" fontId="4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1" fillId="0" borderId="0" applyFont="0" applyFill="0" applyBorder="0" applyAlignment="0" applyProtection="0"/>
    <xf numFmtId="9" fontId="4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1" fillId="0" borderId="0" applyFont="0" applyFill="0" applyBorder="0" applyAlignment="0" applyProtection="0"/>
    <xf numFmtId="9" fontId="4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1" fillId="0" borderId="0" applyFont="0" applyFill="0" applyBorder="0" applyAlignment="0" applyProtection="0"/>
    <xf numFmtId="9" fontId="4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1" fillId="0" borderId="0" applyFont="0" applyFill="0" applyBorder="0" applyAlignment="0" applyProtection="0"/>
    <xf numFmtId="9" fontId="4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1" fillId="0" borderId="0" applyFont="0" applyFill="0" applyBorder="0" applyAlignment="0" applyProtection="0"/>
    <xf numFmtId="9" fontId="4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1" fillId="0" borderId="0" applyFont="0" applyFill="0" applyBorder="0" applyAlignment="0" applyProtection="0"/>
    <xf numFmtId="9" fontId="4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1" fillId="0" borderId="0" applyFont="0" applyFill="0" applyBorder="0" applyAlignment="0" applyProtection="0"/>
    <xf numFmtId="9" fontId="4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6" fillId="102" borderId="0" applyNumberFormat="0" applyBorder="0" applyAlignment="0" applyProtection="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6" fillId="103" borderId="0" applyNumberFormat="0" applyFont="0" applyBorder="0" applyAlignment="0" applyProtection="0">
      <alignment vertical="top"/>
    </xf>
    <xf numFmtId="0" fontId="149" fillId="0" borderId="0" applyNumberFormat="0" applyFill="0" applyBorder="0" applyAlignment="0"/>
    <xf numFmtId="0" fontId="2" fillId="0" borderId="0"/>
    <xf numFmtId="0" fontId="2" fillId="0" borderId="0"/>
    <xf numFmtId="201" fontId="68" fillId="0" borderId="0" applyFill="0" applyBorder="0" applyProtection="0">
      <alignment horizontal="right"/>
    </xf>
    <xf numFmtId="0" fontId="2" fillId="0" borderId="0"/>
    <xf numFmtId="0" fontId="2" fillId="0" borderId="0"/>
    <xf numFmtId="14" fontId="150" fillId="0" borderId="0" applyNumberFormat="0" applyFill="0" applyBorder="0" applyAlignment="0" applyProtection="0">
      <alignment horizontal="left"/>
    </xf>
    <xf numFmtId="0" fontId="2" fillId="0" borderId="0"/>
    <xf numFmtId="0" fontId="2" fillId="0" borderId="0"/>
    <xf numFmtId="164" fontId="36" fillId="0" borderId="0" applyFont="0" applyFill="0" applyBorder="0" applyAlignment="0" applyProtection="0">
      <alignment vertical="top"/>
    </xf>
    <xf numFmtId="164" fontId="36" fillId="0" borderId="0" applyFont="0" applyFill="0" applyBorder="0" applyAlignment="0" applyProtection="0"/>
    <xf numFmtId="164" fontId="36" fillId="0" borderId="0" applyFont="0" applyFill="0" applyBorder="0" applyAlignment="0" applyProtection="0"/>
    <xf numFmtId="0" fontId="2" fillId="0" borderId="0"/>
    <xf numFmtId="4" fontId="151" fillId="104" borderId="1" applyNumberFormat="0" applyProtection="0">
      <alignment horizontal="right" vertical="center" wrapText="1"/>
    </xf>
    <xf numFmtId="0" fontId="2" fillId="0" borderId="0"/>
    <xf numFmtId="0" fontId="2" fillId="0" borderId="0"/>
    <xf numFmtId="192" fontId="152" fillId="0" borderId="13">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2" fontId="22" fillId="0" borderId="0" applyFill="0" applyBorder="0" applyAlignment="0" applyProtection="0">
      <alignment horizontal="center"/>
    </xf>
    <xf numFmtId="0" fontId="7" fillId="105"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3"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1" fillId="0" borderId="0" applyNumberFormat="0" applyFill="0" applyBorder="0" applyAlignment="0" applyProtection="0"/>
    <xf numFmtId="0" fontId="99" fillId="0" borderId="0" applyNumberFormat="0" applyFill="0" applyBorder="0" applyProtection="0">
      <alignmen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4"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3" fontId="7" fillId="0" borderId="0" applyFont="0" applyFill="0" applyBorder="0" applyProtection="0"/>
    <xf numFmtId="0" fontId="35"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7" fillId="0" borderId="0" applyFont="0" applyFill="0" applyBorder="0" applyProtection="0"/>
    <xf numFmtId="0" fontId="22"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5"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5" fillId="107" borderId="0" applyNumberFormat="0" applyBorder="0" applyProtection="0">
      <alignment horizontal="center"/>
    </xf>
    <xf numFmtId="0" fontId="2" fillId="0" borderId="0"/>
    <xf numFmtId="0" fontId="2" fillId="0" borderId="0"/>
    <xf numFmtId="0" fontId="2" fillId="0" borderId="0"/>
    <xf numFmtId="0" fontId="2" fillId="0" borderId="0"/>
    <xf numFmtId="0" fontId="2" fillId="0" borderId="0"/>
    <xf numFmtId="0" fontId="156"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left"/>
    </xf>
    <xf numFmtId="0" fontId="2" fillId="0" borderId="0"/>
    <xf numFmtId="0" fontId="2" fillId="0" borderId="0"/>
    <xf numFmtId="0" fontId="2" fillId="0" borderId="0"/>
    <xf numFmtId="0" fontId="2" fillId="0" borderId="0"/>
    <xf numFmtId="0" fontId="2" fillId="0" borderId="0"/>
    <xf numFmtId="0" fontId="99"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5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7" fillId="10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204"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2"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6"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47" applyNumberFormat="0" applyFon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applyNumberFormat="0" applyBorder="0" applyAlignment="0"/>
    <xf numFmtId="0" fontId="77" fillId="0" borderId="0" applyNumberFormat="0" applyBorder="0" applyAlignment="0"/>
    <xf numFmtId="40" fontId="158" fillId="0" borderId="0" applyBorder="0">
      <alignment horizontal="right"/>
    </xf>
    <xf numFmtId="0" fontId="2" fillId="0" borderId="0"/>
    <xf numFmtId="0" fontId="2" fillId="0" borderId="0"/>
    <xf numFmtId="0" fontId="2" fillId="0" borderId="0"/>
    <xf numFmtId="0" fontId="2" fillId="0" borderId="0"/>
    <xf numFmtId="49" fontId="159" fillId="0" borderId="5">
      <alignment vertical="center"/>
    </xf>
    <xf numFmtId="0" fontId="2" fillId="0" borderId="0"/>
    <xf numFmtId="0" fontId="2" fillId="0" borderId="0"/>
    <xf numFmtId="0" fontId="2" fillId="0" borderId="0"/>
    <xf numFmtId="40" fontId="160" fillId="0" borderId="0"/>
    <xf numFmtId="0" fontId="2" fillId="0" borderId="0"/>
    <xf numFmtId="0" fontId="2" fillId="0" borderId="0"/>
    <xf numFmtId="0" fontId="2" fillId="0" borderId="0"/>
    <xf numFmtId="0" fontId="161" fillId="0" borderId="0" applyNumberFormat="0" applyFill="0" applyBorder="0" applyAlignment="0" applyProtection="0"/>
    <xf numFmtId="0" fontId="162" fillId="0" borderId="0" applyNumberFormat="0" applyFill="0" applyBorder="0" applyAlignment="0" applyProtection="0"/>
    <xf numFmtId="0" fontId="2" fillId="0" borderId="0"/>
    <xf numFmtId="0" fontId="2" fillId="0" borderId="0"/>
    <xf numFmtId="0" fontId="16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2" fillId="0" borderId="4">
      <alignment horizontal="centerContinuous"/>
    </xf>
    <xf numFmtId="0" fontId="2" fillId="0" borderId="0"/>
    <xf numFmtId="0" fontId="2" fillId="0" borderId="0"/>
    <xf numFmtId="0" fontId="2" fillId="0" borderId="0"/>
    <xf numFmtId="0" fontId="162" fillId="0" borderId="0" applyNumberFormat="0" applyFill="0" applyBorder="0" applyAlignment="0" applyProtection="0"/>
    <xf numFmtId="0" fontId="2" fillId="0" borderId="0"/>
    <xf numFmtId="0" fontId="2" fillId="0" borderId="0"/>
    <xf numFmtId="0" fontId="2" fillId="0" borderId="0"/>
    <xf numFmtId="0" fontId="22" fillId="0" borderId="4">
      <alignment horizontal="centerContinuous"/>
    </xf>
    <xf numFmtId="0" fontId="2" fillId="0" borderId="0"/>
    <xf numFmtId="0" fontId="2" fillId="0" borderId="0"/>
    <xf numFmtId="0" fontId="2" fillId="0" borderId="0"/>
    <xf numFmtId="0" fontId="2" fillId="0" borderId="0"/>
    <xf numFmtId="0" fontId="2" fillId="0" borderId="0"/>
    <xf numFmtId="0" fontId="16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3" fillId="0" borderId="25" applyNumberFormat="0" applyFill="0" applyAlignment="0" applyProtection="0"/>
    <xf numFmtId="0" fontId="30" fillId="0" borderId="25" applyNumberFormat="0" applyFill="0" applyAlignment="0" applyProtection="0"/>
    <xf numFmtId="0" fontId="164"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4"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4"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4"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2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99" fillId="10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9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165" fillId="0" borderId="43" applyProtection="0"/>
    <xf numFmtId="0" fontId="2" fillId="0" borderId="0"/>
    <xf numFmtId="0" fontId="2" fillId="0" borderId="0"/>
    <xf numFmtId="0" fontId="2" fillId="0" borderId="0"/>
    <xf numFmtId="0" fontId="2" fillId="0" borderId="0"/>
    <xf numFmtId="3" fontId="7" fillId="0" borderId="0">
      <protection locked="0"/>
    </xf>
    <xf numFmtId="0" fontId="16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7" fillId="0" borderId="0" applyFill="0" applyBorder="0" applyAlignment="0"/>
    <xf numFmtId="0" fontId="2" fillId="0" borderId="0"/>
    <xf numFmtId="0" fontId="2" fillId="0" borderId="0"/>
    <xf numFmtId="0" fontId="2" fillId="0" borderId="0"/>
    <xf numFmtId="0" fontId="2" fillId="0" borderId="0"/>
    <xf numFmtId="0" fontId="2" fillId="0" borderId="0"/>
    <xf numFmtId="205" fontId="7" fillId="0" borderId="0" applyFont="0" applyFill="0" applyBorder="0" applyAlignment="0" applyProtection="0"/>
    <xf numFmtId="206" fontId="7" fillId="0" borderId="0" applyFont="0" applyFill="0" applyBorder="0" applyAlignment="0" applyProtection="0"/>
    <xf numFmtId="0" fontId="2" fillId="0" borderId="0"/>
    <xf numFmtId="0" fontId="168" fillId="0" borderId="0" applyNumberFormat="0" applyFill="0" applyBorder="0" applyAlignment="0" applyProtection="0"/>
    <xf numFmtId="0" fontId="169" fillId="0" borderId="0" applyNumberFormat="0" applyFill="0" applyBorder="0" applyAlignment="0" applyProtection="0"/>
    <xf numFmtId="0" fontId="17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0" fillId="0" borderId="0" applyNumberFormat="0" applyFill="0" applyBorder="0" applyAlignment="0" applyProtection="0"/>
    <xf numFmtId="0" fontId="2" fillId="0" borderId="0"/>
    <xf numFmtId="0" fontId="2" fillId="0" borderId="0"/>
    <xf numFmtId="0" fontId="2" fillId="0" borderId="0"/>
    <xf numFmtId="0" fontId="2" fillId="0" borderId="0"/>
    <xf numFmtId="0" fontId="170" fillId="0" borderId="0" applyNumberFormat="0" applyFill="0" applyBorder="0" applyAlignment="0" applyProtection="0"/>
    <xf numFmtId="0" fontId="2" fillId="0" borderId="0"/>
    <xf numFmtId="0" fontId="169"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1" fontId="7" fillId="0" borderId="0">
      <alignment horizontal="center"/>
    </xf>
    <xf numFmtId="14" fontId="7" fillId="93" borderId="1" applyNumberFormat="0" applyFont="0" applyAlignment="0" applyProtection="0">
      <alignment horizontal="centerContinuous"/>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0" borderId="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5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59"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5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4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09">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Border="1" applyAlignment="1">
      <alignment vertical="center"/>
    </xf>
    <xf numFmtId="3" fontId="0" fillId="0" borderId="0" xfId="0" applyNumberFormat="1" applyFill="1" applyBorder="1" applyAlignment="1">
      <alignment horizontal="left" vertical="center"/>
    </xf>
    <xf numFmtId="9" fontId="6" fillId="0" borderId="0" xfId="0" applyNumberFormat="1" applyFont="1" applyFill="1" applyBorder="1" applyAlignment="1">
      <alignment vertical="center"/>
    </xf>
    <xf numFmtId="0" fontId="3" fillId="0" borderId="0" xfId="0" applyFont="1" applyAlignment="1">
      <alignment horizontal="left" vertical="center" wrapText="1" indent="1"/>
    </xf>
    <xf numFmtId="38" fontId="5" fillId="0" borderId="0" xfId="0" applyNumberFormat="1" applyFont="1" applyFill="1" applyBorder="1" applyAlignment="1">
      <alignment horizontal="left" vertical="center" indent="1"/>
    </xf>
    <xf numFmtId="0" fontId="3"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3" fillId="0" borderId="3" xfId="0" applyFont="1" applyBorder="1" applyAlignment="1">
      <alignment horizontal="left" vertical="center" wrapText="1" indent="1"/>
    </xf>
    <xf numFmtId="0" fontId="9" fillId="0" borderId="0" xfId="0" applyFont="1" applyAlignment="1">
      <alignment horizontal="left" vertical="center" wrapText="1" indent="1"/>
    </xf>
    <xf numFmtId="0" fontId="5" fillId="0" borderId="0" xfId="0" applyFont="1" applyBorder="1" applyAlignment="1">
      <alignment horizontal="left" vertical="center" indent="2"/>
    </xf>
    <xf numFmtId="0" fontId="5" fillId="0" borderId="0" xfId="0" applyFont="1" applyBorder="1" applyAlignment="1">
      <alignment horizontal="left" vertical="center" indent="1"/>
    </xf>
    <xf numFmtId="0" fontId="9" fillId="0" borderId="0" xfId="1" applyFont="1" applyFill="1" applyBorder="1" applyAlignment="1">
      <alignment horizontal="left" vertical="center" wrapText="1" indent="1"/>
    </xf>
    <xf numFmtId="0" fontId="10" fillId="0" borderId="0" xfId="0" applyFont="1" applyAlignment="1">
      <alignment horizontal="left" vertical="center" wrapText="1" indent="1"/>
    </xf>
    <xf numFmtId="0" fontId="3" fillId="0" borderId="0" xfId="0" applyFont="1" applyAlignment="1">
      <alignment horizontal="left" vertical="center" wrapText="1" indent="1"/>
    </xf>
    <xf numFmtId="0" fontId="11" fillId="0" borderId="0" xfId="0" applyFont="1" applyBorder="1" applyAlignment="1">
      <alignment horizontal="left" vertical="center" wrapText="1" indent="1"/>
    </xf>
    <xf numFmtId="0" fontId="11" fillId="0" borderId="0" xfId="0" applyFont="1" applyBorder="1" applyAlignment="1">
      <alignment horizontal="center" vertical="center" wrapText="1"/>
    </xf>
    <xf numFmtId="0" fontId="12" fillId="0" borderId="0" xfId="0" applyFont="1" applyBorder="1" applyAlignment="1">
      <alignment horizontal="center" wrapText="1"/>
    </xf>
    <xf numFmtId="14" fontId="11" fillId="0" borderId="0" xfId="0" quotePrefix="1" applyNumberFormat="1" applyFont="1" applyBorder="1" applyAlignment="1">
      <alignment horizontal="left" vertical="center" wrapText="1" indent="1"/>
    </xf>
    <xf numFmtId="0" fontId="11" fillId="0" borderId="0" xfId="0" quotePrefix="1" applyFont="1" applyBorder="1" applyAlignment="1">
      <alignment horizontal="left" vertical="center" wrapText="1" indent="1"/>
    </xf>
    <xf numFmtId="0" fontId="12" fillId="0" borderId="0" xfId="0" applyFont="1" applyBorder="1" applyAlignment="1">
      <alignment vertical="center" wrapText="1"/>
    </xf>
    <xf numFmtId="0" fontId="12" fillId="0" borderId="0" xfId="0" applyFont="1" applyBorder="1" applyAlignment="1">
      <alignment horizontal="left" vertical="center" wrapText="1" indent="1"/>
    </xf>
    <xf numFmtId="0" fontId="0" fillId="5" borderId="3" xfId="0" applyFill="1" applyBorder="1" applyAlignment="1">
      <alignment vertical="center"/>
    </xf>
    <xf numFmtId="0" fontId="5" fillId="5" borderId="4" xfId="0" applyFont="1" applyFill="1" applyBorder="1" applyAlignment="1">
      <alignment horizontal="left" vertical="center" wrapText="1" indent="1"/>
    </xf>
    <xf numFmtId="0" fontId="12" fillId="0" borderId="0" xfId="0" applyFont="1" applyFill="1" applyBorder="1" applyAlignment="1">
      <alignment horizontal="center" wrapText="1"/>
    </xf>
    <xf numFmtId="0" fontId="5" fillId="5" borderId="2"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5" fillId="0" borderId="0" xfId="0" applyFont="1" applyBorder="1" applyAlignment="1">
      <alignment horizontal="left" vertical="center" wrapText="1" indent="1"/>
    </xf>
    <xf numFmtId="0" fontId="11" fillId="0" borderId="5" xfId="0" applyFont="1" applyBorder="1" applyAlignment="1">
      <alignment horizontal="left" vertical="center" wrapText="1" indent="1"/>
    </xf>
    <xf numFmtId="0" fontId="3" fillId="0" borderId="0" xfId="0" applyFont="1" applyAlignment="1">
      <alignment horizontal="left" vertical="center" wrapText="1" indent="1"/>
    </xf>
    <xf numFmtId="0" fontId="5" fillId="0" borderId="3" xfId="0" applyFont="1" applyBorder="1" applyAlignment="1">
      <alignment horizontal="left" vertical="center" wrapText="1" indent="1"/>
    </xf>
    <xf numFmtId="0" fontId="5" fillId="0" borderId="7"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4" xfId="0" applyFont="1" applyBorder="1" applyAlignment="1">
      <alignment horizontal="left" vertical="center" wrapText="1" indent="1"/>
    </xf>
    <xf numFmtId="0" fontId="5" fillId="0" borderId="5"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1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0" fillId="0" borderId="0" xfId="0" applyFill="1" applyAlignment="1">
      <alignment vertical="center"/>
    </xf>
    <xf numFmtId="0" fontId="12" fillId="0" borderId="3" xfId="0" applyFont="1" applyFill="1" applyBorder="1" applyAlignment="1">
      <alignment horizontal="left" vertical="center" wrapText="1" indent="1"/>
    </xf>
    <xf numFmtId="0" fontId="12" fillId="0" borderId="3" xfId="0" applyFont="1" applyFill="1" applyBorder="1" applyAlignment="1">
      <alignment horizontal="left" vertical="center" indent="1"/>
    </xf>
    <xf numFmtId="0" fontId="12" fillId="0" borderId="4" xfId="0" quotePrefix="1" applyFont="1" applyFill="1" applyBorder="1" applyAlignment="1">
      <alignment horizontal="left" vertical="center" wrapText="1" indent="1"/>
    </xf>
    <xf numFmtId="0" fontId="12" fillId="0" borderId="3" xfId="0" applyFont="1" applyBorder="1" applyAlignment="1">
      <alignment horizontal="left" vertical="center" wrapText="1" indent="1"/>
    </xf>
    <xf numFmtId="0" fontId="11" fillId="0" borderId="3" xfId="0" applyFont="1" applyBorder="1" applyAlignment="1">
      <alignment horizontal="left" vertical="center" wrapText="1" indent="1"/>
    </xf>
    <xf numFmtId="0" fontId="14" fillId="0" borderId="3" xfId="0" applyFont="1" applyBorder="1" applyAlignment="1">
      <alignment horizontal="left" vertical="center" wrapText="1" indent="1"/>
    </xf>
    <xf numFmtId="164" fontId="11" fillId="0" borderId="0" xfId="0" applyNumberFormat="1" applyFont="1" applyFill="1" applyBorder="1" applyAlignment="1">
      <alignment horizontal="left" vertical="center"/>
    </xf>
    <xf numFmtId="0" fontId="11" fillId="4" borderId="0" xfId="0" applyFont="1" applyFill="1" applyBorder="1" applyAlignment="1">
      <alignment horizontal="left" vertical="center"/>
    </xf>
    <xf numFmtId="3" fontId="11" fillId="4" borderId="0" xfId="0" applyNumberFormat="1" applyFont="1" applyFill="1" applyBorder="1" applyAlignment="1">
      <alignment horizontal="left" vertical="center"/>
    </xf>
    <xf numFmtId="3" fontId="11" fillId="0" borderId="0" xfId="0" applyNumberFormat="1" applyFont="1" applyBorder="1" applyAlignment="1">
      <alignment horizontal="left" vertical="center"/>
    </xf>
    <xf numFmtId="0" fontId="11" fillId="0" borderId="0" xfId="0" applyFont="1" applyBorder="1" applyAlignment="1">
      <alignment horizontal="left" vertical="center"/>
    </xf>
    <xf numFmtId="164" fontId="11" fillId="0" borderId="0" xfId="0" applyNumberFormat="1" applyFont="1" applyFill="1" applyBorder="1" applyAlignment="1">
      <alignment horizontal="left" vertical="center" indent="1"/>
    </xf>
    <xf numFmtId="0" fontId="15" fillId="0" borderId="0" xfId="0" applyFont="1" applyFill="1" applyBorder="1" applyAlignment="1">
      <alignment horizontal="left" vertical="center" indent="1"/>
    </xf>
    <xf numFmtId="0" fontId="15" fillId="0" borderId="0" xfId="0" applyFont="1" applyFill="1" applyBorder="1" applyAlignment="1">
      <alignment horizontal="left" vertical="center"/>
    </xf>
    <xf numFmtId="3" fontId="11" fillId="0" borderId="0" xfId="0" applyNumberFormat="1" applyFont="1" applyFill="1" applyBorder="1" applyAlignment="1">
      <alignment horizontal="left" vertical="center"/>
    </xf>
    <xf numFmtId="49" fontId="12" fillId="2" borderId="1" xfId="0" applyNumberFormat="1" applyFont="1" applyFill="1" applyBorder="1" applyAlignment="1">
      <alignment horizontal="center" vertical="center"/>
    </xf>
    <xf numFmtId="0" fontId="11" fillId="0" borderId="8" xfId="0" applyFont="1" applyBorder="1" applyAlignment="1">
      <alignment horizontal="left" vertical="center" wrapText="1" indent="1"/>
    </xf>
    <xf numFmtId="38" fontId="15" fillId="0" borderId="1" xfId="0" applyNumberFormat="1" applyFont="1" applyFill="1" applyBorder="1" applyAlignment="1">
      <alignment horizontal="right"/>
    </xf>
    <xf numFmtId="0" fontId="11" fillId="0" borderId="1" xfId="0" applyFont="1" applyBorder="1" applyAlignment="1">
      <alignment vertical="center"/>
    </xf>
    <xf numFmtId="0" fontId="12" fillId="0" borderId="8" xfId="0" applyFont="1" applyBorder="1" applyAlignment="1">
      <alignment horizontal="left" vertical="center" wrapText="1" indent="1"/>
    </xf>
    <xf numFmtId="38" fontId="12" fillId="0" borderId="7" xfId="0" applyNumberFormat="1" applyFont="1" applyFill="1" applyBorder="1" applyAlignment="1">
      <alignment horizontal="right"/>
    </xf>
    <xf numFmtId="38" fontId="12" fillId="0" borderId="9" xfId="0" applyNumberFormat="1" applyFont="1" applyFill="1" applyBorder="1" applyAlignment="1">
      <alignment horizontal="right"/>
    </xf>
    <xf numFmtId="0" fontId="12" fillId="5" borderId="2" xfId="0" applyFont="1" applyFill="1" applyBorder="1" applyAlignment="1">
      <alignment horizontal="left" vertical="center" wrapText="1" indent="1"/>
    </xf>
    <xf numFmtId="38" fontId="12" fillId="5" borderId="2" xfId="0" applyNumberFormat="1" applyFont="1" applyFill="1" applyBorder="1" applyAlignment="1">
      <alignment horizontal="right"/>
    </xf>
    <xf numFmtId="0" fontId="11" fillId="5" borderId="2" xfId="0" applyFont="1" applyFill="1" applyBorder="1" applyAlignment="1">
      <alignment vertical="center"/>
    </xf>
    <xf numFmtId="0" fontId="11" fillId="5" borderId="9" xfId="0" applyFont="1" applyFill="1" applyBorder="1" applyAlignment="1">
      <alignment vertical="center"/>
    </xf>
    <xf numFmtId="0" fontId="11" fillId="0" borderId="0" xfId="0" applyFont="1" applyFill="1" applyBorder="1" applyAlignment="1">
      <alignment horizontal="center" vertical="center" wrapText="1"/>
    </xf>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left" vertical="center" wrapText="1" indent="1"/>
    </xf>
    <xf numFmtId="38" fontId="12" fillId="0" borderId="0" xfId="0" applyNumberFormat="1" applyFont="1" applyFill="1" applyBorder="1" applyAlignment="1">
      <alignment horizontal="right"/>
    </xf>
    <xf numFmtId="0" fontId="11" fillId="0" borderId="0" xfId="0" applyFont="1" applyFill="1" applyBorder="1" applyAlignment="1">
      <alignment vertical="center"/>
    </xf>
    <xf numFmtId="0" fontId="11" fillId="3" borderId="1" xfId="0" applyFont="1" applyFill="1" applyBorder="1" applyAlignment="1">
      <alignment horizontal="center" vertical="center" wrapText="1"/>
    </xf>
    <xf numFmtId="0" fontId="11" fillId="0" borderId="7" xfId="0" applyFont="1" applyBorder="1" applyAlignment="1">
      <alignment horizontal="left" vertical="center" wrapText="1" indent="1"/>
    </xf>
    <xf numFmtId="38" fontId="12" fillId="0" borderId="1" xfId="0" applyNumberFormat="1" applyFont="1" applyFill="1" applyBorder="1" applyAlignment="1">
      <alignment horizontal="right"/>
    </xf>
    <xf numFmtId="0" fontId="11" fillId="0" borderId="0" xfId="0" applyFont="1" applyBorder="1" applyAlignment="1">
      <alignment vertical="center"/>
    </xf>
    <xf numFmtId="0" fontId="12" fillId="0" borderId="7" xfId="0" applyFont="1" applyBorder="1" applyAlignment="1">
      <alignment horizontal="left" vertical="center" wrapText="1" indent="1"/>
    </xf>
    <xf numFmtId="38" fontId="15" fillId="0" borderId="11" xfId="0" applyNumberFormat="1" applyFont="1" applyFill="1" applyBorder="1" applyAlignment="1">
      <alignment horizontal="right"/>
    </xf>
    <xf numFmtId="0" fontId="11" fillId="0" borderId="11" xfId="0" applyFont="1" applyBorder="1" applyAlignment="1">
      <alignment vertical="center"/>
    </xf>
    <xf numFmtId="0" fontId="11" fillId="0" borderId="2" xfId="0" applyFont="1" applyBorder="1" applyAlignment="1">
      <alignment horizontal="left" vertical="center" wrapText="1" indent="1"/>
    </xf>
    <xf numFmtId="0" fontId="11" fillId="0" borderId="7" xfId="0" applyFont="1" applyFill="1" applyBorder="1" applyAlignment="1">
      <alignment horizontal="left" vertical="center" wrapText="1" indent="1"/>
    </xf>
    <xf numFmtId="0" fontId="12" fillId="0" borderId="7" xfId="0" applyFont="1" applyFill="1" applyBorder="1" applyAlignment="1">
      <alignment horizontal="left" vertical="center" wrapText="1" indent="1"/>
    </xf>
    <xf numFmtId="0" fontId="11" fillId="0" borderId="0" xfId="0" applyFont="1" applyFill="1" applyBorder="1" applyAlignment="1">
      <alignment horizontal="left" vertical="center" wrapText="1" indent="1"/>
    </xf>
    <xf numFmtId="0" fontId="11" fillId="0" borderId="0" xfId="0"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vertical="center"/>
    </xf>
    <xf numFmtId="38" fontId="12" fillId="0" borderId="11" xfId="0" applyNumberFormat="1" applyFont="1" applyFill="1" applyBorder="1" applyAlignment="1">
      <alignment horizontal="right"/>
    </xf>
    <xf numFmtId="0" fontId="11" fillId="0" borderId="1" xfId="0" applyFont="1" applyBorder="1" applyAlignment="1">
      <alignment horizontal="left" vertical="center" wrapText="1" indent="1"/>
    </xf>
    <xf numFmtId="38" fontId="15" fillId="3" borderId="13" xfId="0" applyNumberFormat="1" applyFont="1" applyFill="1" applyBorder="1" applyAlignment="1">
      <alignment horizontal="right"/>
    </xf>
    <xf numFmtId="38" fontId="15" fillId="3" borderId="2" xfId="0" applyNumberFormat="1" applyFont="1" applyFill="1" applyBorder="1" applyAlignment="1">
      <alignment horizontal="right"/>
    </xf>
    <xf numFmtId="0" fontId="11" fillId="3" borderId="2" xfId="0" applyFont="1" applyFill="1" applyBorder="1" applyAlignment="1">
      <alignment vertical="center"/>
    </xf>
    <xf numFmtId="0" fontId="11" fillId="3" borderId="9" xfId="0" applyFont="1" applyFill="1" applyBorder="1" applyAlignment="1">
      <alignment vertical="center"/>
    </xf>
    <xf numFmtId="38" fontId="15" fillId="3" borderId="6" xfId="0" applyNumberFormat="1" applyFont="1" applyFill="1" applyBorder="1" applyAlignment="1">
      <alignment horizontal="right"/>
    </xf>
    <xf numFmtId="38" fontId="15" fillId="3" borderId="0" xfId="0" applyNumberFormat="1" applyFont="1" applyFill="1" applyBorder="1" applyAlignment="1">
      <alignment horizontal="right"/>
    </xf>
    <xf numFmtId="0" fontId="11" fillId="3" borderId="0" xfId="0" applyFont="1" applyFill="1" applyBorder="1" applyAlignment="1">
      <alignment vertical="center"/>
    </xf>
    <xf numFmtId="0" fontId="11" fillId="3" borderId="8" xfId="0" applyFont="1" applyFill="1" applyBorder="1" applyAlignment="1">
      <alignment vertical="center"/>
    </xf>
    <xf numFmtId="38" fontId="12" fillId="3" borderId="6" xfId="0" applyNumberFormat="1" applyFont="1" applyFill="1" applyBorder="1" applyAlignment="1">
      <alignment horizontal="right"/>
    </xf>
    <xf numFmtId="38" fontId="12" fillId="3" borderId="0" xfId="0" applyNumberFormat="1" applyFont="1" applyFill="1" applyBorder="1" applyAlignment="1">
      <alignment horizontal="right"/>
    </xf>
    <xf numFmtId="38" fontId="12" fillId="3" borderId="13" xfId="0" applyNumberFormat="1" applyFont="1" applyFill="1" applyBorder="1" applyAlignment="1">
      <alignment horizontal="right"/>
    </xf>
    <xf numFmtId="38" fontId="12" fillId="3" borderId="2" xfId="0" applyNumberFormat="1" applyFont="1" applyFill="1" applyBorder="1" applyAlignment="1">
      <alignment horizontal="right"/>
    </xf>
    <xf numFmtId="38" fontId="16" fillId="0" borderId="7" xfId="0" applyNumberFormat="1" applyFont="1" applyFill="1" applyBorder="1" applyAlignment="1">
      <alignment horizontal="right"/>
    </xf>
    <xf numFmtId="38" fontId="16" fillId="0" borderId="1" xfId="0" applyNumberFormat="1" applyFont="1" applyFill="1" applyBorder="1" applyAlignment="1">
      <alignment horizontal="right"/>
    </xf>
    <xf numFmtId="0" fontId="16" fillId="0" borderId="1" xfId="0" applyFont="1" applyBorder="1" applyAlignment="1">
      <alignment vertical="center"/>
    </xf>
    <xf numFmtId="3" fontId="16" fillId="0" borderId="7" xfId="0" applyNumberFormat="1" applyFont="1" applyFill="1" applyBorder="1" applyAlignment="1">
      <alignment horizontal="right"/>
    </xf>
    <xf numFmtId="3" fontId="16" fillId="0" borderId="1" xfId="0" applyNumberFormat="1" applyFont="1" applyFill="1" applyBorder="1" applyAlignment="1">
      <alignment horizontal="right"/>
    </xf>
    <xf numFmtId="38" fontId="17" fillId="0" borderId="1" xfId="0" applyNumberFormat="1" applyFont="1" applyFill="1" applyBorder="1" applyAlignment="1">
      <alignment horizontal="right"/>
    </xf>
    <xf numFmtId="38" fontId="16" fillId="0" borderId="11" xfId="0" applyNumberFormat="1" applyFont="1" applyFill="1" applyBorder="1" applyAlignment="1">
      <alignment horizontal="right"/>
    </xf>
    <xf numFmtId="0" fontId="16" fillId="0" borderId="11" xfId="0" applyFont="1" applyBorder="1" applyAlignment="1">
      <alignment vertical="center"/>
    </xf>
    <xf numFmtId="38" fontId="16" fillId="0" borderId="10" xfId="0" applyNumberFormat="1" applyFont="1" applyFill="1" applyBorder="1" applyAlignment="1">
      <alignment horizontal="right"/>
    </xf>
    <xf numFmtId="0" fontId="16" fillId="0" borderId="10" xfId="0" applyFont="1" applyBorder="1" applyAlignment="1">
      <alignment vertical="center"/>
    </xf>
    <xf numFmtId="38" fontId="16" fillId="0" borderId="12" xfId="0" applyNumberFormat="1" applyFont="1" applyFill="1" applyBorder="1" applyAlignment="1">
      <alignment horizontal="right"/>
    </xf>
    <xf numFmtId="38" fontId="16" fillId="0" borderId="3" xfId="0" applyNumberFormat="1" applyFont="1" applyFill="1" applyBorder="1" applyAlignment="1">
      <alignment horizontal="right"/>
    </xf>
    <xf numFmtId="0" fontId="12" fillId="0" borderId="0" xfId="0" applyFont="1" applyFill="1" applyBorder="1" applyAlignment="1">
      <alignment horizontal="left" vertical="center" indent="1"/>
    </xf>
    <xf numFmtId="0" fontId="12" fillId="0" borderId="0" xfId="0" quotePrefix="1" applyFont="1" applyFill="1" applyBorder="1" applyAlignment="1">
      <alignment horizontal="left" vertical="center" wrapText="1" indent="1"/>
    </xf>
    <xf numFmtId="0" fontId="3" fillId="0" borderId="3" xfId="0" applyFont="1" applyBorder="1" applyAlignment="1">
      <alignment vertical="center"/>
    </xf>
    <xf numFmtId="0" fontId="3" fillId="0" borderId="7" xfId="0" applyFont="1" applyBorder="1" applyAlignment="1">
      <alignment vertical="center"/>
    </xf>
    <xf numFmtId="38" fontId="12" fillId="3" borderId="9" xfId="0" applyNumberFormat="1" applyFont="1" applyFill="1" applyBorder="1" applyAlignment="1">
      <alignment horizontal="right"/>
    </xf>
    <xf numFmtId="3" fontId="16" fillId="0" borderId="9" xfId="0" applyNumberFormat="1" applyFont="1" applyFill="1" applyBorder="1" applyAlignment="1">
      <alignment horizontal="right"/>
    </xf>
    <xf numFmtId="38" fontId="16" fillId="0" borderId="13" xfId="0" applyNumberFormat="1" applyFont="1" applyFill="1" applyBorder="1" applyAlignment="1">
      <alignment horizontal="right"/>
    </xf>
    <xf numFmtId="164" fontId="12" fillId="0" borderId="0" xfId="0" applyNumberFormat="1" applyFont="1" applyFill="1" applyBorder="1" applyAlignment="1">
      <alignment horizontal="left" vertical="center" indent="1"/>
    </xf>
    <xf numFmtId="0" fontId="3" fillId="0" borderId="0" xfId="0" applyFont="1" applyAlignment="1">
      <alignment horizontal="left" vertical="center" wrapText="1" indent="1"/>
    </xf>
    <xf numFmtId="0" fontId="11" fillId="0" borderId="0" xfId="0" applyFont="1" applyAlignment="1">
      <alignment horizontal="left" vertical="center" wrapText="1" indent="1"/>
    </xf>
    <xf numFmtId="0" fontId="18" fillId="0" borderId="0" xfId="0" applyFont="1" applyAlignment="1">
      <alignment horizontal="left" vertical="center" wrapText="1" indent="1"/>
    </xf>
    <xf numFmtId="0" fontId="19" fillId="0" borderId="0" xfId="1" applyFont="1" applyFill="1" applyBorder="1" applyAlignment="1">
      <alignment horizontal="left" vertical="center" wrapText="1" indent="1"/>
    </xf>
    <xf numFmtId="0" fontId="12" fillId="0" borderId="0" xfId="0" applyFont="1" applyBorder="1" applyAlignment="1">
      <alignment horizontal="left" vertical="center" indent="1"/>
    </xf>
    <xf numFmtId="0" fontId="12" fillId="0" borderId="0" xfId="1" applyFont="1" applyFill="1" applyBorder="1" applyAlignment="1">
      <alignment horizontal="left" vertical="center" indent="2"/>
    </xf>
    <xf numFmtId="0" fontId="18" fillId="0" borderId="0" xfId="1" applyFont="1" applyFill="1" applyBorder="1" applyAlignment="1">
      <alignment horizontal="left" vertical="center" wrapText="1" indent="1"/>
    </xf>
    <xf numFmtId="0" fontId="18" fillId="0" borderId="1" xfId="1" applyFont="1" applyFill="1" applyBorder="1" applyAlignment="1">
      <alignment horizontal="left" vertical="center" wrapText="1" indent="1"/>
    </xf>
    <xf numFmtId="0" fontId="19" fillId="0" borderId="0" xfId="1" applyFont="1" applyAlignment="1">
      <alignment horizontal="left" vertical="center" wrapText="1" indent="1"/>
    </xf>
    <xf numFmtId="0" fontId="19" fillId="0" borderId="0" xfId="1"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left" vertical="center" wrapText="1" indent="1"/>
    </xf>
    <xf numFmtId="14" fontId="18" fillId="0" borderId="1" xfId="1" applyNumberFormat="1" applyFont="1" applyFill="1" applyBorder="1" applyAlignment="1">
      <alignment horizontal="left" vertical="center" wrapText="1" indent="1"/>
    </xf>
    <xf numFmtId="14" fontId="18" fillId="0" borderId="0" xfId="1" applyNumberFormat="1" applyFont="1" applyFill="1" applyBorder="1" applyAlignment="1">
      <alignment horizontal="left" vertical="center" wrapText="1" indent="1"/>
    </xf>
    <xf numFmtId="0" fontId="11" fillId="0" borderId="0" xfId="0" applyFont="1" applyAlignment="1">
      <alignment horizontal="center" vertical="center"/>
    </xf>
    <xf numFmtId="0" fontId="11" fillId="0" borderId="0" xfId="0" applyFont="1" applyFill="1" applyAlignment="1">
      <alignment horizontal="center" vertical="center"/>
    </xf>
    <xf numFmtId="0" fontId="11" fillId="0" borderId="0" xfId="0" applyFont="1" applyBorder="1" applyAlignment="1">
      <alignment horizontal="center" vertical="center"/>
    </xf>
    <xf numFmtId="0" fontId="18" fillId="0" borderId="11" xfId="1" applyFont="1" applyFill="1" applyBorder="1" applyAlignment="1">
      <alignment horizontal="left" vertical="center" wrapText="1" indent="1"/>
    </xf>
    <xf numFmtId="0" fontId="19" fillId="0" borderId="1" xfId="1" applyFont="1" applyFill="1" applyBorder="1" applyAlignment="1">
      <alignment horizontal="left" vertical="center" wrapText="1" indent="1"/>
    </xf>
    <xf numFmtId="0" fontId="12" fillId="0" borderId="0" xfId="0" applyFont="1" applyBorder="1" applyAlignment="1">
      <alignment horizontal="left" vertical="center" indent="2"/>
    </xf>
    <xf numFmtId="0" fontId="0" fillId="0" borderId="0" xfId="0" applyBorder="1" applyAlignment="1">
      <alignment horizontal="center" vertical="center"/>
    </xf>
    <xf numFmtId="164" fontId="0" fillId="0" borderId="0" xfId="0" applyNumberFormat="1" applyBorder="1" applyAlignment="1">
      <alignment horizontal="center" vertical="center"/>
    </xf>
    <xf numFmtId="0" fontId="0" fillId="5" borderId="3" xfId="0" applyFill="1" applyBorder="1" applyAlignment="1">
      <alignment horizontal="center" vertical="center"/>
    </xf>
    <xf numFmtId="0" fontId="0" fillId="0" borderId="0" xfId="0" applyAlignment="1">
      <alignment horizontal="center" vertical="center"/>
    </xf>
    <xf numFmtId="0" fontId="12" fillId="5" borderId="4" xfId="0" applyFont="1" applyFill="1" applyBorder="1" applyAlignment="1">
      <alignment horizontal="left" vertical="center" wrapText="1" indent="1"/>
    </xf>
    <xf numFmtId="38" fontId="12" fillId="5" borderId="4" xfId="0" applyNumberFormat="1" applyFont="1" applyFill="1" applyBorder="1" applyAlignment="1">
      <alignment horizontal="right"/>
    </xf>
    <xf numFmtId="0" fontId="11" fillId="5" borderId="4" xfId="0" applyFont="1" applyFill="1" applyBorder="1" applyAlignment="1">
      <alignment vertical="center"/>
    </xf>
    <xf numFmtId="0" fontId="11" fillId="5" borderId="7" xfId="0" applyFont="1" applyFill="1" applyBorder="1" applyAlignment="1">
      <alignment vertical="center"/>
    </xf>
    <xf numFmtId="38" fontId="15" fillId="6" borderId="1" xfId="0" applyNumberFormat="1" applyFont="1" applyFill="1" applyBorder="1" applyAlignment="1">
      <alignment horizontal="right"/>
    </xf>
    <xf numFmtId="38" fontId="12" fillId="6" borderId="1" xfId="0" applyNumberFormat="1" applyFont="1" applyFill="1" applyBorder="1" applyAlignment="1">
      <alignment horizontal="right"/>
    </xf>
    <xf numFmtId="38" fontId="15" fillId="6" borderId="11" xfId="0" applyNumberFormat="1" applyFont="1" applyFill="1" applyBorder="1" applyAlignment="1">
      <alignment horizontal="right"/>
    </xf>
    <xf numFmtId="38" fontId="15" fillId="6" borderId="10" xfId="0" applyNumberFormat="1" applyFont="1" applyFill="1" applyBorder="1" applyAlignment="1">
      <alignment horizontal="right"/>
    </xf>
    <xf numFmtId="38" fontId="17" fillId="0" borderId="0" xfId="0" applyNumberFormat="1" applyFont="1" applyFill="1" applyBorder="1" applyAlignment="1">
      <alignment horizontal="right"/>
    </xf>
    <xf numFmtId="0" fontId="3" fillId="0" borderId="5" xfId="0" applyFont="1" applyBorder="1" applyAlignment="1">
      <alignment horizontal="left" vertical="center" wrapText="1" indent="1"/>
    </xf>
    <xf numFmtId="0" fontId="5" fillId="0" borderId="4" xfId="0" applyFont="1" applyBorder="1" applyAlignment="1">
      <alignment horizontal="left" vertical="center" wrapText="1" indent="1"/>
    </xf>
    <xf numFmtId="38" fontId="17" fillId="0" borderId="7" xfId="0" applyNumberFormat="1" applyFont="1" applyFill="1" applyBorder="1" applyAlignment="1">
      <alignment horizontal="right"/>
    </xf>
    <xf numFmtId="0" fontId="11" fillId="0" borderId="11" xfId="0" applyFont="1" applyBorder="1" applyAlignment="1">
      <alignment horizontal="left" vertical="center" wrapText="1" indent="1"/>
    </xf>
    <xf numFmtId="38" fontId="17" fillId="3" borderId="6" xfId="0" applyNumberFormat="1" applyFont="1" applyFill="1" applyBorder="1" applyAlignment="1">
      <alignment horizontal="right"/>
    </xf>
    <xf numFmtId="38" fontId="17" fillId="3" borderId="0" xfId="0" applyNumberFormat="1" applyFont="1" applyFill="1" applyBorder="1" applyAlignment="1">
      <alignment horizontal="right"/>
    </xf>
    <xf numFmtId="0" fontId="16" fillId="3" borderId="0" xfId="0" applyFont="1" applyFill="1" applyBorder="1" applyAlignment="1">
      <alignment vertical="center"/>
    </xf>
    <xf numFmtId="0" fontId="16" fillId="3" borderId="8" xfId="0" applyFont="1" applyFill="1" applyBorder="1" applyAlignment="1">
      <alignment vertical="center"/>
    </xf>
    <xf numFmtId="0" fontId="12" fillId="3" borderId="0" xfId="0" applyFont="1" applyFill="1" applyBorder="1" applyAlignment="1">
      <alignment horizontal="left" vertical="center" wrapText="1" indent="1"/>
    </xf>
    <xf numFmtId="0" fontId="5" fillId="3" borderId="0" xfId="0" applyFont="1" applyFill="1" applyBorder="1" applyAlignment="1">
      <alignment horizontal="left" vertical="center" wrapText="1" indent="1"/>
    </xf>
    <xf numFmtId="0" fontId="3" fillId="3" borderId="0" xfId="0" applyFont="1" applyFill="1" applyBorder="1" applyAlignment="1">
      <alignment horizontal="left" vertical="center" wrapText="1" indent="1"/>
    </xf>
    <xf numFmtId="0" fontId="11" fillId="3" borderId="0" xfId="0" applyFont="1" applyFill="1" applyBorder="1" applyAlignment="1">
      <alignment horizontal="left" vertical="center" wrapText="1" indent="1"/>
    </xf>
    <xf numFmtId="0" fontId="12" fillId="3" borderId="6" xfId="0" applyFont="1" applyFill="1" applyBorder="1" applyAlignment="1">
      <alignment horizontal="left" vertical="center" wrapText="1" indent="1"/>
    </xf>
    <xf numFmtId="38" fontId="12" fillId="3" borderId="8" xfId="0" applyNumberFormat="1" applyFont="1" applyFill="1" applyBorder="1" applyAlignment="1">
      <alignment horizontal="right"/>
    </xf>
    <xf numFmtId="38" fontId="16" fillId="6" borderId="7" xfId="0" applyNumberFormat="1" applyFont="1" applyFill="1" applyBorder="1" applyAlignment="1">
      <alignment horizontal="right"/>
    </xf>
    <xf numFmtId="3" fontId="16" fillId="6" borderId="7" xfId="0" applyNumberFormat="1" applyFont="1" applyFill="1" applyBorder="1" applyAlignment="1">
      <alignment horizontal="right"/>
    </xf>
    <xf numFmtId="38" fontId="16" fillId="6" borderId="1" xfId="0" applyNumberFormat="1" applyFont="1" applyFill="1" applyBorder="1" applyAlignment="1">
      <alignment horizontal="right"/>
    </xf>
    <xf numFmtId="38" fontId="16" fillId="6" borderId="10" xfId="0" applyNumberFormat="1" applyFont="1" applyFill="1" applyBorder="1" applyAlignment="1">
      <alignment horizontal="right"/>
    </xf>
    <xf numFmtId="0" fontId="11" fillId="6" borderId="10" xfId="0" applyFont="1" applyFill="1" applyBorder="1" applyAlignment="1">
      <alignment horizontal="left" vertical="center" wrapText="1" indent="1"/>
    </xf>
    <xf numFmtId="0" fontId="20" fillId="0" borderId="0" xfId="0" applyFont="1" applyFill="1" applyBorder="1" applyAlignment="1">
      <alignment horizontal="left" vertical="center" indent="1"/>
    </xf>
    <xf numFmtId="165" fontId="15" fillId="0" borderId="1" xfId="0" applyNumberFormat="1" applyFont="1" applyFill="1" applyBorder="1" applyAlignment="1">
      <alignment horizontal="right"/>
    </xf>
    <xf numFmtId="3" fontId="16" fillId="6" borderId="9" xfId="0" applyNumberFormat="1" applyFont="1" applyFill="1" applyBorder="1" applyAlignment="1">
      <alignment horizontal="right"/>
    </xf>
    <xf numFmtId="38" fontId="16" fillId="6" borderId="11" xfId="0" applyNumberFormat="1" applyFont="1" applyFill="1" applyBorder="1" applyAlignment="1">
      <alignment horizontal="right"/>
    </xf>
    <xf numFmtId="38" fontId="16" fillId="6" borderId="9" xfId="0" applyNumberFormat="1" applyFont="1" applyFill="1" applyBorder="1" applyAlignment="1">
      <alignment horizontal="right"/>
    </xf>
    <xf numFmtId="0" fontId="3" fillId="0" borderId="4" xfId="0" applyFont="1" applyBorder="1" applyAlignment="1">
      <alignment vertical="center"/>
    </xf>
    <xf numFmtId="38" fontId="17" fillId="0" borderId="14" xfId="0" applyNumberFormat="1" applyFont="1" applyFill="1" applyBorder="1" applyAlignment="1">
      <alignment horizontal="right"/>
    </xf>
    <xf numFmtId="49" fontId="12" fillId="2" borderId="7" xfId="0" applyNumberFormat="1" applyFont="1" applyFill="1" applyBorder="1" applyAlignment="1">
      <alignment horizontal="center" vertical="center"/>
    </xf>
    <xf numFmtId="165" fontId="15" fillId="0" borderId="14" xfId="0" applyNumberFormat="1" applyFont="1" applyFill="1" applyBorder="1" applyAlignment="1">
      <alignment horizontal="right"/>
    </xf>
    <xf numFmtId="0" fontId="11" fillId="0" borderId="14" xfId="0" applyFont="1" applyFill="1" applyBorder="1" applyAlignment="1">
      <alignment horizontal="center" vertical="center" wrapText="1"/>
    </xf>
    <xf numFmtId="38" fontId="15" fillId="0" borderId="7" xfId="0" applyNumberFormat="1" applyFont="1" applyFill="1" applyBorder="1" applyAlignment="1">
      <alignment horizontal="right"/>
    </xf>
    <xf numFmtId="0" fontId="3" fillId="3" borderId="3" xfId="0" applyFont="1" applyFill="1" applyBorder="1" applyAlignment="1">
      <alignment horizontal="left" vertical="center" wrapText="1" indent="1"/>
    </xf>
    <xf numFmtId="0" fontId="3" fillId="3" borderId="4" xfId="0" applyFont="1" applyFill="1" applyBorder="1" applyAlignment="1">
      <alignment horizontal="left" vertical="center" wrapText="1" indent="1"/>
    </xf>
    <xf numFmtId="0" fontId="11" fillId="3" borderId="4" xfId="0" applyFont="1" applyFill="1" applyBorder="1" applyAlignment="1">
      <alignment horizontal="left" vertical="center" wrapText="1" indent="1"/>
    </xf>
    <xf numFmtId="38" fontId="16" fillId="3" borderId="4" xfId="0" applyNumberFormat="1" applyFont="1" applyFill="1" applyBorder="1" applyAlignment="1">
      <alignment horizontal="right"/>
    </xf>
    <xf numFmtId="0" fontId="16" fillId="3" borderId="4" xfId="0" applyFont="1" applyFill="1" applyBorder="1" applyAlignment="1">
      <alignment vertical="center"/>
    </xf>
    <xf numFmtId="0" fontId="16" fillId="3" borderId="7" xfId="0" applyFont="1" applyFill="1" applyBorder="1" applyAlignment="1">
      <alignment vertical="center"/>
    </xf>
    <xf numFmtId="0" fontId="3" fillId="3" borderId="13" xfId="0" applyFont="1" applyFill="1" applyBorder="1" applyAlignment="1">
      <alignment horizontal="left" vertical="center" wrapText="1" indent="1"/>
    </xf>
    <xf numFmtId="0" fontId="3" fillId="3" borderId="2" xfId="0" applyFont="1" applyFill="1" applyBorder="1" applyAlignment="1">
      <alignment horizontal="left" vertical="center" wrapText="1" indent="1"/>
    </xf>
    <xf numFmtId="0" fontId="11" fillId="3" borderId="9" xfId="0" applyFont="1" applyFill="1" applyBorder="1" applyAlignment="1">
      <alignment horizontal="left" vertical="center" wrapText="1" indent="1"/>
    </xf>
    <xf numFmtId="38" fontId="16" fillId="3" borderId="7" xfId="0" applyNumberFormat="1" applyFont="1" applyFill="1" applyBorder="1" applyAlignment="1">
      <alignment horizontal="right"/>
    </xf>
    <xf numFmtId="0" fontId="12" fillId="0" borderId="12" xfId="0" applyFont="1" applyFill="1" applyBorder="1" applyAlignment="1">
      <alignment horizontal="left" vertical="center" wrapText="1" indent="1"/>
    </xf>
    <xf numFmtId="0" fontId="5" fillId="0" borderId="5" xfId="0" applyFont="1" applyFill="1" applyBorder="1" applyAlignment="1">
      <alignment horizontal="left" vertical="center" wrapText="1" indent="1"/>
    </xf>
    <xf numFmtId="0" fontId="12" fillId="0" borderId="14" xfId="0" applyFont="1" applyFill="1" applyBorder="1" applyAlignment="1">
      <alignment horizontal="left" vertical="center" wrapText="1" indent="1"/>
    </xf>
    <xf numFmtId="38" fontId="12" fillId="0" borderId="14" xfId="0" applyNumberFormat="1" applyFont="1" applyFill="1" applyBorder="1" applyAlignment="1">
      <alignment horizontal="right"/>
    </xf>
    <xf numFmtId="0" fontId="12" fillId="3" borderId="3"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38" fontId="12" fillId="3" borderId="7" xfId="0" applyNumberFormat="1" applyFont="1" applyFill="1" applyBorder="1" applyAlignment="1">
      <alignment horizontal="right"/>
    </xf>
    <xf numFmtId="0" fontId="12" fillId="0" borderId="6" xfId="0" applyFont="1" applyFill="1" applyBorder="1" applyAlignment="1">
      <alignment horizontal="left" vertical="center" wrapText="1" indent="1"/>
    </xf>
    <xf numFmtId="38" fontId="12" fillId="0" borderId="8" xfId="0" applyNumberFormat="1" applyFont="1" applyFill="1" applyBorder="1" applyAlignment="1">
      <alignment horizontal="right"/>
    </xf>
    <xf numFmtId="0" fontId="12" fillId="0" borderId="12" xfId="0" applyFont="1" applyFill="1" applyBorder="1" applyAlignment="1">
      <alignment horizontal="left" vertical="center" indent="1"/>
    </xf>
    <xf numFmtId="0" fontId="12" fillId="0" borderId="5" xfId="0" quotePrefix="1" applyFont="1" applyFill="1" applyBorder="1" applyAlignment="1">
      <alignment horizontal="left" vertical="center" wrapText="1" indent="1"/>
    </xf>
    <xf numFmtId="0" fontId="11" fillId="0" borderId="14" xfId="0" applyFont="1" applyFill="1" applyBorder="1" applyAlignment="1">
      <alignment horizontal="left" vertical="center" wrapText="1" indent="1"/>
    </xf>
    <xf numFmtId="38" fontId="12" fillId="0" borderId="10" xfId="0" applyNumberFormat="1" applyFont="1" applyFill="1" applyBorder="1" applyAlignment="1">
      <alignment horizontal="right"/>
    </xf>
    <xf numFmtId="0" fontId="12" fillId="3" borderId="4" xfId="0" applyFont="1" applyFill="1" applyBorder="1" applyAlignment="1">
      <alignment horizontal="left" vertical="center" wrapText="1" indent="1"/>
    </xf>
    <xf numFmtId="38" fontId="12" fillId="3" borderId="4" xfId="0" applyNumberFormat="1" applyFont="1" applyFill="1" applyBorder="1" applyAlignment="1">
      <alignment horizontal="right"/>
    </xf>
    <xf numFmtId="3" fontId="16" fillId="6" borderId="8" xfId="0" applyNumberFormat="1" applyFont="1" applyFill="1" applyBorder="1" applyAlignment="1">
      <alignment horizontal="right"/>
    </xf>
    <xf numFmtId="3" fontId="16" fillId="0" borderId="8" xfId="0" applyNumberFormat="1" applyFont="1" applyFill="1" applyBorder="1" applyAlignment="1">
      <alignment horizontal="right"/>
    </xf>
    <xf numFmtId="3" fontId="16" fillId="3" borderId="3" xfId="0" applyNumberFormat="1" applyFont="1" applyFill="1" applyBorder="1" applyAlignment="1">
      <alignment horizontal="right"/>
    </xf>
    <xf numFmtId="3" fontId="16" fillId="3" borderId="4" xfId="0" applyNumberFormat="1" applyFont="1" applyFill="1" applyBorder="1" applyAlignment="1">
      <alignment horizontal="right"/>
    </xf>
    <xf numFmtId="38" fontId="15" fillId="0" borderId="9" xfId="0" applyNumberFormat="1" applyFont="1" applyFill="1" applyBorder="1" applyAlignment="1">
      <alignment horizontal="right"/>
    </xf>
    <xf numFmtId="0" fontId="12" fillId="0" borderId="12" xfId="0" applyFont="1" applyBorder="1" applyAlignment="1">
      <alignment horizontal="left" vertical="center" wrapText="1" indent="1"/>
    </xf>
    <xf numFmtId="0" fontId="12" fillId="0" borderId="13" xfId="0" applyFont="1" applyBorder="1" applyAlignment="1">
      <alignment horizontal="left" vertical="center" wrapText="1" indent="1"/>
    </xf>
    <xf numFmtId="0" fontId="5" fillId="0" borderId="2" xfId="0" applyFont="1" applyFill="1" applyBorder="1" applyAlignment="1">
      <alignment horizontal="left" vertical="center" wrapText="1" indent="1"/>
    </xf>
    <xf numFmtId="0" fontId="12" fillId="0" borderId="9" xfId="0" applyFont="1" applyFill="1" applyBorder="1" applyAlignment="1">
      <alignment horizontal="left" vertical="center" wrapText="1" indent="1"/>
    </xf>
    <xf numFmtId="0" fontId="11" fillId="0" borderId="1" xfId="0" applyFont="1" applyFill="1" applyBorder="1" applyAlignment="1">
      <alignment horizontal="left" vertical="center" wrapText="1" indent="1"/>
    </xf>
    <xf numFmtId="0" fontId="3" fillId="0" borderId="1" xfId="0" applyFont="1" applyBorder="1" applyAlignment="1">
      <alignment vertical="center"/>
    </xf>
    <xf numFmtId="0" fontId="12" fillId="0" borderId="1" xfId="0" applyFont="1" applyFill="1" applyBorder="1" applyAlignment="1">
      <alignment horizontal="left" vertical="center" wrapText="1" indent="1"/>
    </xf>
    <xf numFmtId="0" fontId="11" fillId="0" borderId="0" xfId="0" applyFont="1" applyFill="1" applyBorder="1" applyAlignment="1">
      <alignment horizontal="left" vertical="center"/>
    </xf>
    <xf numFmtId="0" fontId="15" fillId="0" borderId="0" xfId="0" applyFont="1" applyFill="1" applyBorder="1" applyAlignment="1">
      <alignment horizontal="center" vertical="center"/>
    </xf>
    <xf numFmtId="49" fontId="12" fillId="2" borderId="3" xfId="0" applyNumberFormat="1" applyFont="1" applyFill="1" applyBorder="1" applyAlignment="1">
      <alignment horizontal="center" vertical="center"/>
    </xf>
    <xf numFmtId="49" fontId="12" fillId="5" borderId="11" xfId="0" applyNumberFormat="1" applyFont="1" applyFill="1" applyBorder="1" applyAlignment="1">
      <alignment horizontal="center" vertical="center"/>
    </xf>
    <xf numFmtId="38" fontId="11" fillId="5" borderId="16" xfId="0" applyNumberFormat="1" applyFont="1" applyFill="1" applyBorder="1" applyAlignment="1">
      <alignment horizontal="right"/>
    </xf>
    <xf numFmtId="38" fontId="16" fillId="5" borderId="16" xfId="0" applyNumberFormat="1" applyFont="1" applyFill="1" applyBorder="1" applyAlignment="1">
      <alignment horizontal="right"/>
    </xf>
    <xf numFmtId="38" fontId="12" fillId="5" borderId="16" xfId="0" applyNumberFormat="1" applyFont="1" applyFill="1" applyBorder="1" applyAlignment="1">
      <alignment horizontal="right"/>
    </xf>
    <xf numFmtId="0" fontId="11" fillId="5" borderId="13" xfId="0" applyFont="1" applyFill="1" applyBorder="1" applyAlignment="1">
      <alignment horizontal="left" vertical="center" wrapText="1" indent="1"/>
    </xf>
    <xf numFmtId="0" fontId="11" fillId="5" borderId="2" xfId="0" applyFont="1" applyFill="1" applyBorder="1" applyAlignment="1">
      <alignment horizontal="left" vertical="center" wrapText="1" indent="1"/>
    </xf>
    <xf numFmtId="38" fontId="12" fillId="5" borderId="8" xfId="0" applyNumberFormat="1" applyFont="1" applyFill="1" applyBorder="1" applyAlignment="1">
      <alignment horizontal="right"/>
    </xf>
    <xf numFmtId="0" fontId="11" fillId="5" borderId="6" xfId="0" applyFont="1" applyFill="1" applyBorder="1" applyAlignment="1">
      <alignment horizontal="left" vertical="center" wrapText="1" indent="1"/>
    </xf>
    <xf numFmtId="0" fontId="11" fillId="5" borderId="0" xfId="0" applyFont="1" applyFill="1" applyBorder="1" applyAlignment="1">
      <alignment horizontal="left" vertical="center" wrapText="1" indent="1"/>
    </xf>
    <xf numFmtId="38" fontId="12" fillId="5" borderId="0" xfId="0" applyNumberFormat="1" applyFont="1" applyFill="1" applyBorder="1" applyAlignment="1">
      <alignment horizontal="right"/>
    </xf>
    <xf numFmtId="38" fontId="12" fillId="5" borderId="14" xfId="0" applyNumberFormat="1" applyFont="1" applyFill="1" applyBorder="1" applyAlignment="1">
      <alignment horizontal="right"/>
    </xf>
    <xf numFmtId="0" fontId="11" fillId="5" borderId="5" xfId="0" applyFont="1" applyFill="1" applyBorder="1" applyAlignment="1">
      <alignment horizontal="left" vertical="center" wrapText="1" indent="1"/>
    </xf>
    <xf numFmtId="38" fontId="12" fillId="5" borderId="5" xfId="0" applyNumberFormat="1" applyFont="1" applyFill="1" applyBorder="1" applyAlignment="1">
      <alignment horizontal="right"/>
    </xf>
    <xf numFmtId="38" fontId="11" fillId="6" borderId="10" xfId="0" applyNumberFormat="1" applyFont="1" applyFill="1" applyBorder="1" applyAlignment="1">
      <alignment horizontal="left" vertical="center" wrapText="1" indent="1"/>
    </xf>
    <xf numFmtId="38" fontId="11" fillId="6" borderId="1" xfId="0" applyNumberFormat="1" applyFont="1" applyFill="1" applyBorder="1" applyAlignment="1">
      <alignment horizontal="left" vertical="center" wrapText="1" indent="1"/>
    </xf>
    <xf numFmtId="3" fontId="16" fillId="6" borderId="1" xfId="0" applyNumberFormat="1" applyFont="1" applyFill="1" applyBorder="1" applyAlignment="1">
      <alignment horizontal="right"/>
    </xf>
    <xf numFmtId="38" fontId="17" fillId="3" borderId="2" xfId="0" applyNumberFormat="1" applyFont="1" applyFill="1" applyBorder="1" applyAlignment="1">
      <alignment horizontal="right"/>
    </xf>
    <xf numFmtId="38" fontId="17" fillId="3" borderId="13" xfId="0" applyNumberFormat="1" applyFont="1" applyFill="1" applyBorder="1" applyAlignment="1">
      <alignment horizontal="right"/>
    </xf>
    <xf numFmtId="164" fontId="11" fillId="4" borderId="0" xfId="0" applyNumberFormat="1" applyFont="1" applyFill="1" applyBorder="1" applyAlignment="1">
      <alignment horizontal="left" vertical="center"/>
    </xf>
    <xf numFmtId="0" fontId="0" fillId="4" borderId="0" xfId="0" applyFill="1" applyBorder="1" applyAlignment="1">
      <alignment horizontal="left" vertical="center"/>
    </xf>
    <xf numFmtId="0" fontId="11" fillId="0" borderId="10" xfId="0" applyFont="1" applyBorder="1" applyAlignment="1">
      <alignment horizontal="left" vertical="center" wrapText="1" indent="1"/>
    </xf>
    <xf numFmtId="38" fontId="12" fillId="5" borderId="7" xfId="0" applyNumberFormat="1" applyFont="1" applyFill="1" applyBorder="1" applyAlignment="1">
      <alignment horizontal="right"/>
    </xf>
    <xf numFmtId="38" fontId="11" fillId="6" borderId="12" xfId="0" applyNumberFormat="1" applyFont="1" applyFill="1" applyBorder="1" applyAlignment="1">
      <alignment horizontal="left" vertical="center" wrapText="1" indent="1"/>
    </xf>
    <xf numFmtId="38" fontId="12" fillId="5" borderId="9" xfId="0" applyNumberFormat="1" applyFont="1" applyFill="1" applyBorder="1" applyAlignment="1">
      <alignment horizontal="right"/>
    </xf>
    <xf numFmtId="38" fontId="12" fillId="5" borderId="11" xfId="0" applyNumberFormat="1" applyFont="1" applyFill="1" applyBorder="1" applyAlignment="1">
      <alignment horizontal="right"/>
    </xf>
    <xf numFmtId="0" fontId="11" fillId="5" borderId="4" xfId="0" applyFont="1" applyFill="1" applyBorder="1" applyAlignment="1">
      <alignment horizontal="left" vertical="center" wrapText="1" indent="1"/>
    </xf>
    <xf numFmtId="0" fontId="11" fillId="5" borderId="3" xfId="0" applyFont="1" applyFill="1" applyBorder="1" applyAlignment="1">
      <alignment horizontal="left" vertical="center" wrapText="1" indent="1"/>
    </xf>
    <xf numFmtId="38" fontId="12" fillId="5" borderId="12" xfId="0" applyNumberFormat="1" applyFont="1" applyFill="1" applyBorder="1" applyAlignment="1">
      <alignment horizontal="right"/>
    </xf>
    <xf numFmtId="38" fontId="11" fillId="6" borderId="7" xfId="0" applyNumberFormat="1" applyFont="1" applyFill="1" applyBorder="1" applyAlignment="1">
      <alignment horizontal="left" vertical="center" wrapText="1" indent="1"/>
    </xf>
    <xf numFmtId="0" fontId="16" fillId="0" borderId="7" xfId="0" applyFont="1" applyBorder="1" applyAlignment="1">
      <alignment vertical="center"/>
    </xf>
    <xf numFmtId="0" fontId="11" fillId="5" borderId="5" xfId="0" applyFont="1" applyFill="1" applyBorder="1" applyAlignment="1">
      <alignment vertical="center"/>
    </xf>
    <xf numFmtId="0" fontId="16" fillId="5" borderId="16" xfId="0" applyFont="1" applyFill="1" applyBorder="1" applyAlignment="1">
      <alignment vertical="center"/>
    </xf>
    <xf numFmtId="10" fontId="11" fillId="6" borderId="1" xfId="0" applyNumberFormat="1" applyFont="1" applyFill="1" applyBorder="1" applyAlignment="1">
      <alignment horizontal="right" vertical="center" wrapText="1"/>
    </xf>
    <xf numFmtId="10" fontId="11" fillId="6" borderId="1" xfId="0" applyNumberFormat="1" applyFont="1" applyFill="1" applyBorder="1" applyAlignment="1">
      <alignment horizontal="right"/>
    </xf>
    <xf numFmtId="10" fontId="11" fillId="6" borderId="3" xfId="0" applyNumberFormat="1" applyFont="1" applyFill="1" applyBorder="1" applyAlignment="1">
      <alignment horizontal="right"/>
    </xf>
    <xf numFmtId="38" fontId="11" fillId="6" borderId="0" xfId="0" applyNumberFormat="1" applyFont="1" applyFill="1" applyBorder="1" applyAlignment="1">
      <alignment horizontal="right"/>
    </xf>
    <xf numFmtId="10" fontId="11" fillId="6" borderId="7" xfId="0" applyNumberFormat="1" applyFont="1" applyFill="1" applyBorder="1" applyAlignment="1">
      <alignment horizontal="right"/>
    </xf>
    <xf numFmtId="0" fontId="16" fillId="6" borderId="7" xfId="0" applyFont="1" applyFill="1" applyBorder="1" applyAlignment="1">
      <alignment horizontal="left" vertical="center" wrapText="1" indent="1"/>
    </xf>
    <xf numFmtId="0" fontId="16" fillId="6" borderId="11" xfId="0" applyFont="1" applyFill="1" applyBorder="1" applyAlignment="1">
      <alignment horizontal="left" vertical="center" wrapText="1" indent="1"/>
    </xf>
    <xf numFmtId="0" fontId="28" fillId="38" borderId="0" xfId="5" applyNumberFormat="1" applyFont="1" applyFill="1" applyBorder="1" applyAlignment="1" applyProtection="1">
      <alignment horizontal="center" vertical="center" wrapText="1"/>
    </xf>
    <xf numFmtId="0" fontId="29" fillId="38" borderId="0" xfId="5" applyNumberFormat="1" applyFont="1" applyFill="1" applyBorder="1" applyAlignment="1" applyProtection="1"/>
    <xf numFmtId="49" fontId="30" fillId="0" borderId="0" xfId="5" applyNumberFormat="1" applyFont="1" applyFill="1" applyBorder="1" applyAlignment="1" applyProtection="1">
      <alignment horizontal="center" vertical="center"/>
    </xf>
    <xf numFmtId="0" fontId="31" fillId="0" borderId="0" xfId="5" applyFont="1"/>
    <xf numFmtId="0" fontId="33" fillId="0" borderId="26" xfId="5" applyNumberFormat="1" applyFont="1" applyFill="1" applyBorder="1" applyAlignment="1" applyProtection="1">
      <alignment horizontal="left" wrapText="1"/>
    </xf>
    <xf numFmtId="0" fontId="34" fillId="0" borderId="26" xfId="5" applyNumberFormat="1" applyFont="1" applyFill="1" applyBorder="1" applyAlignment="1" applyProtection="1">
      <alignment horizontal="left" wrapText="1"/>
    </xf>
    <xf numFmtId="0" fontId="11" fillId="0" borderId="7" xfId="0" applyFont="1" applyFill="1" applyBorder="1" applyAlignment="1">
      <alignment horizontal="center" vertical="center" wrapText="1"/>
    </xf>
    <xf numFmtId="0" fontId="0" fillId="0" borderId="0" xfId="0" applyAlignment="1">
      <alignment vertical="center"/>
    </xf>
    <xf numFmtId="3" fontId="0" fillId="0" borderId="0" xfId="0" applyNumberFormat="1" applyAlignment="1">
      <alignment vertical="center"/>
    </xf>
    <xf numFmtId="0" fontId="3" fillId="0" borderId="0" xfId="0" applyFont="1" applyAlignment="1">
      <alignment horizontal="left" vertical="center" wrapText="1" indent="1"/>
    </xf>
    <xf numFmtId="0" fontId="3" fillId="0" borderId="0" xfId="0" applyFont="1" applyBorder="1" applyAlignment="1">
      <alignment horizontal="left" vertical="center" wrapText="1" indent="1"/>
    </xf>
    <xf numFmtId="0" fontId="11" fillId="0" borderId="0" xfId="0" applyFont="1" applyBorder="1" applyAlignment="1">
      <alignment horizontal="left" vertical="center" wrapText="1" indent="1"/>
    </xf>
    <xf numFmtId="0" fontId="3" fillId="0" borderId="4" xfId="0" applyFont="1" applyBorder="1" applyAlignment="1">
      <alignment horizontal="left" vertical="center" wrapText="1" indent="1"/>
    </xf>
    <xf numFmtId="0" fontId="12" fillId="0" borderId="3" xfId="0" applyFont="1" applyBorder="1" applyAlignment="1">
      <alignment horizontal="left" vertical="center" wrapText="1" indent="1"/>
    </xf>
    <xf numFmtId="49" fontId="12" fillId="2" borderId="1" xfId="0" applyNumberFormat="1" applyFont="1" applyFill="1" applyBorder="1" applyAlignment="1">
      <alignment horizontal="center" vertical="center"/>
    </xf>
    <xf numFmtId="38" fontId="12" fillId="0" borderId="1" xfId="0" applyNumberFormat="1"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horizontal="center" vertical="center"/>
    </xf>
    <xf numFmtId="0" fontId="11" fillId="0" borderId="0" xfId="0" applyFont="1" applyBorder="1" applyAlignment="1">
      <alignment horizontal="center" vertical="center"/>
    </xf>
    <xf numFmtId="38" fontId="12" fillId="6" borderId="1" xfId="0" applyNumberFormat="1" applyFont="1" applyFill="1" applyBorder="1" applyAlignment="1">
      <alignment horizontal="right"/>
    </xf>
    <xf numFmtId="0" fontId="171" fillId="0" borderId="0" xfId="1" applyFont="1" applyFill="1" applyBorder="1" applyAlignment="1">
      <alignment horizontal="left" vertical="center" indent="2"/>
    </xf>
    <xf numFmtId="38" fontId="16" fillId="0" borderId="4" xfId="0" applyNumberFormat="1" applyFont="1" applyFill="1" applyBorder="1" applyAlignment="1">
      <alignment horizontal="right"/>
    </xf>
    <xf numFmtId="0" fontId="16" fillId="0" borderId="4" xfId="0" applyFont="1" applyBorder="1" applyAlignment="1">
      <alignment vertical="center"/>
    </xf>
    <xf numFmtId="0" fontId="3" fillId="0" borderId="0" xfId="0" applyFont="1" applyAlignment="1">
      <alignment horizontal="center" vertical="center"/>
    </xf>
    <xf numFmtId="0" fontId="32" fillId="0" borderId="50" xfId="5" applyFont="1" applyBorder="1"/>
    <xf numFmtId="0" fontId="172" fillId="0" borderId="0" xfId="0" applyFont="1" applyBorder="1" applyAlignment="1">
      <alignment horizontal="center" wrapText="1"/>
    </xf>
    <xf numFmtId="0" fontId="13" fillId="0" borderId="0" xfId="0" applyFont="1" applyBorder="1" applyAlignment="1">
      <alignment horizontal="left" vertical="center" wrapText="1" indent="1"/>
    </xf>
    <xf numFmtId="0" fontId="172" fillId="0" borderId="0" xfId="0" applyFont="1" applyBorder="1" applyAlignment="1">
      <alignment horizontal="center" vertical="center" wrapText="1"/>
    </xf>
    <xf numFmtId="38" fontId="11" fillId="110" borderId="1" xfId="0" applyNumberFormat="1" applyFont="1" applyFill="1" applyBorder="1" applyAlignment="1">
      <alignment horizontal="left" vertical="center" wrapText="1" indent="1"/>
    </xf>
    <xf numFmtId="49" fontId="12" fillId="2" borderId="51" xfId="0" applyNumberFormat="1" applyFont="1" applyFill="1" applyBorder="1" applyAlignment="1">
      <alignment horizontal="center" vertical="center"/>
    </xf>
    <xf numFmtId="38" fontId="16" fillId="6" borderId="30" xfId="0" applyNumberFormat="1" applyFont="1" applyFill="1" applyBorder="1" applyAlignment="1">
      <alignment horizontal="right"/>
    </xf>
    <xf numFmtId="38" fontId="12" fillId="0" borderId="52" xfId="0" applyNumberFormat="1" applyFont="1" applyFill="1" applyBorder="1" applyAlignment="1">
      <alignment horizontal="right"/>
    </xf>
    <xf numFmtId="3" fontId="16" fillId="3" borderId="30" xfId="0" applyNumberFormat="1" applyFont="1" applyFill="1" applyBorder="1" applyAlignment="1">
      <alignment horizontal="right"/>
    </xf>
    <xf numFmtId="3" fontId="16" fillId="6" borderId="53" xfId="0" applyNumberFormat="1" applyFont="1" applyFill="1" applyBorder="1" applyAlignment="1">
      <alignment horizontal="right"/>
    </xf>
    <xf numFmtId="3" fontId="16" fillId="6" borderId="52" xfId="0" applyNumberFormat="1" applyFont="1" applyFill="1" applyBorder="1" applyAlignment="1">
      <alignment horizontal="right"/>
    </xf>
    <xf numFmtId="3" fontId="16" fillId="6" borderId="51" xfId="0" applyNumberFormat="1" applyFont="1" applyFill="1" applyBorder="1" applyAlignment="1">
      <alignment horizontal="right"/>
    </xf>
    <xf numFmtId="38" fontId="16" fillId="110" borderId="7" xfId="0" applyNumberFormat="1" applyFont="1" applyFill="1" applyBorder="1" applyAlignment="1">
      <alignment horizontal="right"/>
    </xf>
    <xf numFmtId="38" fontId="16" fillId="110" borderId="1" xfId="0" applyNumberFormat="1" applyFont="1" applyFill="1" applyBorder="1" applyAlignment="1">
      <alignment horizontal="right"/>
    </xf>
    <xf numFmtId="38" fontId="16" fillId="6" borderId="51" xfId="0" applyNumberFormat="1" applyFont="1" applyFill="1" applyBorder="1" applyAlignment="1">
      <alignment horizontal="right"/>
    </xf>
    <xf numFmtId="0" fontId="0" fillId="0" borderId="0" xfId="0" applyAlignment="1">
      <alignment horizontal="center"/>
    </xf>
    <xf numFmtId="0" fontId="12" fillId="0" borderId="1" xfId="0" applyFont="1" applyBorder="1" applyAlignment="1">
      <alignment horizontal="left" vertical="center" wrapText="1" indent="1"/>
    </xf>
    <xf numFmtId="3" fontId="0" fillId="0" borderId="1" xfId="0" applyNumberFormat="1" applyBorder="1" applyAlignment="1">
      <alignment vertical="center"/>
    </xf>
    <xf numFmtId="0" fontId="0" fillId="0" borderId="1" xfId="0" applyBorder="1" applyAlignment="1">
      <alignment vertical="center"/>
    </xf>
    <xf numFmtId="0" fontId="12" fillId="0" borderId="54" xfId="0" applyFont="1" applyFill="1" applyBorder="1" applyAlignment="1">
      <alignment horizontal="left" vertical="center" wrapText="1" indent="1"/>
    </xf>
    <xf numFmtId="0" fontId="5" fillId="0" borderId="39" xfId="0" applyFont="1" applyFill="1" applyBorder="1" applyAlignment="1">
      <alignment horizontal="left" vertical="center" wrapText="1" indent="1"/>
    </xf>
    <xf numFmtId="0" fontId="12" fillId="0" borderId="55" xfId="0" applyFont="1" applyFill="1" applyBorder="1" applyAlignment="1">
      <alignment horizontal="left" vertical="center" wrapText="1" indent="1"/>
    </xf>
    <xf numFmtId="0" fontId="5" fillId="0" borderId="56" xfId="0" applyFont="1" applyFill="1" applyBorder="1" applyAlignment="1">
      <alignment horizontal="left" vertical="center" wrapText="1" indent="1"/>
    </xf>
    <xf numFmtId="38" fontId="12" fillId="110" borderId="1" xfId="0" applyNumberFormat="1" applyFont="1" applyFill="1" applyBorder="1" applyAlignment="1">
      <alignment horizontal="right"/>
    </xf>
    <xf numFmtId="0" fontId="12" fillId="0" borderId="58" xfId="0" quotePrefix="1" applyFont="1" applyFill="1" applyBorder="1" applyAlignment="1">
      <alignment horizontal="left" vertical="center" wrapText="1" indent="1"/>
    </xf>
    <xf numFmtId="0" fontId="11" fillId="0" borderId="59" xfId="0" applyFont="1" applyFill="1" applyBorder="1" applyAlignment="1">
      <alignment horizontal="left" vertical="center" wrapText="1" indent="1"/>
    </xf>
    <xf numFmtId="38" fontId="12" fillId="0" borderId="57" xfId="0" applyNumberFormat="1" applyFont="1" applyFill="1" applyBorder="1" applyAlignment="1">
      <alignment horizontal="right"/>
    </xf>
    <xf numFmtId="0" fontId="11" fillId="110" borderId="0" xfId="0" applyFont="1" applyFill="1" applyBorder="1" applyAlignment="1">
      <alignment horizontal="left" vertical="center" wrapText="1" indent="1"/>
    </xf>
    <xf numFmtId="38" fontId="15" fillId="0" borderId="14" xfId="0" applyNumberFormat="1" applyFont="1" applyFill="1" applyBorder="1" applyAlignment="1">
      <alignment horizontal="right"/>
    </xf>
    <xf numFmtId="38" fontId="12" fillId="0" borderId="59" xfId="0" applyNumberFormat="1" applyFont="1" applyFill="1" applyBorder="1" applyAlignment="1">
      <alignment horizontal="right"/>
    </xf>
    <xf numFmtId="0" fontId="12" fillId="0" borderId="57" xfId="0" applyFont="1" applyBorder="1" applyAlignment="1">
      <alignment horizontal="left" vertical="center" wrapText="1" indent="1"/>
    </xf>
    <xf numFmtId="38" fontId="16" fillId="6" borderId="57" xfId="0" applyNumberFormat="1" applyFont="1" applyFill="1" applyBorder="1" applyAlignment="1">
      <alignment horizontal="right"/>
    </xf>
    <xf numFmtId="0" fontId="16" fillId="6" borderId="57" xfId="0" applyFont="1" applyFill="1" applyBorder="1" applyAlignment="1">
      <alignment horizontal="left" vertical="center" wrapText="1" indent="1"/>
    </xf>
    <xf numFmtId="0" fontId="11" fillId="0" borderId="57" xfId="0" applyFont="1" applyBorder="1" applyAlignment="1">
      <alignment horizontal="left" vertical="center" wrapText="1" indent="1"/>
    </xf>
    <xf numFmtId="0" fontId="3" fillId="0" borderId="58" xfId="0" applyFont="1" applyBorder="1" applyAlignment="1">
      <alignment horizontal="left" vertical="center" wrapText="1" indent="1"/>
    </xf>
    <xf numFmtId="38" fontId="16" fillId="0" borderId="57" xfId="0" applyNumberFormat="1" applyFont="1" applyFill="1" applyBorder="1" applyAlignment="1">
      <alignment horizontal="right"/>
    </xf>
    <xf numFmtId="0" fontId="16" fillId="0" borderId="57" xfId="0" applyFont="1" applyBorder="1" applyAlignment="1">
      <alignment vertical="center"/>
    </xf>
    <xf numFmtId="38" fontId="15" fillId="3" borderId="9" xfId="0" applyNumberFormat="1" applyFont="1" applyFill="1" applyBorder="1" applyAlignment="1">
      <alignment horizontal="right"/>
    </xf>
    <xf numFmtId="38" fontId="15" fillId="3" borderId="11" xfId="0" applyNumberFormat="1" applyFont="1" applyFill="1" applyBorder="1" applyAlignment="1">
      <alignment horizontal="right"/>
    </xf>
    <xf numFmtId="0" fontId="11" fillId="3" borderId="11" xfId="0" applyFont="1" applyFill="1" applyBorder="1" applyAlignment="1">
      <alignment vertical="center"/>
    </xf>
    <xf numFmtId="0" fontId="11" fillId="0" borderId="57" xfId="0" applyFont="1" applyFill="1" applyBorder="1" applyAlignment="1">
      <alignment horizontal="left" vertical="center" wrapText="1" indent="1"/>
    </xf>
    <xf numFmtId="0" fontId="5" fillId="0" borderId="0" xfId="0" applyFont="1" applyBorder="1" applyAlignment="1">
      <alignment vertical="center"/>
    </xf>
    <xf numFmtId="0" fontId="3" fillId="0" borderId="0" xfId="0" applyFont="1"/>
    <xf numFmtId="0" fontId="11" fillId="0" borderId="7" xfId="0" applyFont="1" applyBorder="1" applyAlignment="1" applyProtection="1">
      <alignment horizontal="left" vertical="center" wrapText="1" indent="1"/>
      <protection locked="0"/>
    </xf>
    <xf numFmtId="0" fontId="3" fillId="0" borderId="57" xfId="0" applyFont="1" applyBorder="1" applyAlignment="1">
      <alignment vertical="center"/>
    </xf>
    <xf numFmtId="0" fontId="12" fillId="0" borderId="59" xfId="0" applyFont="1" applyFill="1" applyBorder="1" applyAlignment="1">
      <alignment horizontal="left" vertical="center" wrapText="1" indent="1"/>
    </xf>
    <xf numFmtId="0" fontId="3" fillId="0" borderId="26" xfId="0" applyFont="1" applyBorder="1" applyAlignment="1">
      <alignment horizontal="left" vertical="center" wrapText="1" indent="1"/>
    </xf>
    <xf numFmtId="0" fontId="3" fillId="0" borderId="60" xfId="0" applyFont="1" applyBorder="1" applyAlignment="1">
      <alignment horizontal="left" vertical="center" wrapText="1" indent="1"/>
    </xf>
    <xf numFmtId="0" fontId="12" fillId="0" borderId="61" xfId="0" applyFont="1" applyFill="1" applyBorder="1" applyAlignment="1">
      <alignment horizontal="left" vertical="center" wrapText="1" indent="1"/>
    </xf>
    <xf numFmtId="38" fontId="16" fillId="3" borderId="2" xfId="0" applyNumberFormat="1" applyFont="1" applyFill="1" applyBorder="1" applyAlignment="1">
      <alignment horizontal="right"/>
    </xf>
    <xf numFmtId="0" fontId="16" fillId="3" borderId="2" xfId="0" applyFont="1" applyFill="1" applyBorder="1" applyAlignment="1">
      <alignment vertical="center"/>
    </xf>
    <xf numFmtId="0" fontId="16" fillId="3" borderId="62" xfId="0" applyFont="1" applyFill="1" applyBorder="1" applyAlignment="1">
      <alignment vertical="center"/>
    </xf>
    <xf numFmtId="38" fontId="16" fillId="3" borderId="0" xfId="0" applyNumberFormat="1" applyFont="1" applyFill="1" applyBorder="1" applyAlignment="1">
      <alignment horizontal="right"/>
    </xf>
    <xf numFmtId="0" fontId="16" fillId="3" borderId="63" xfId="0" applyFont="1" applyFill="1" applyBorder="1" applyAlignment="1">
      <alignment vertical="center"/>
    </xf>
    <xf numFmtId="0" fontId="11" fillId="0" borderId="64" xfId="0" applyFont="1" applyBorder="1" applyAlignment="1">
      <alignment horizontal="left" vertical="center" wrapText="1" indent="1"/>
    </xf>
    <xf numFmtId="0" fontId="11" fillId="0" borderId="65" xfId="0" applyFont="1" applyBorder="1" applyAlignment="1">
      <alignment horizontal="left" vertical="center" wrapText="1" indent="1"/>
    </xf>
    <xf numFmtId="0" fontId="11" fillId="3" borderId="3" xfId="0" applyFont="1" applyFill="1" applyBorder="1" applyAlignment="1">
      <alignment horizontal="center" vertical="center" wrapText="1"/>
    </xf>
    <xf numFmtId="38" fontId="16" fillId="3" borderId="13" xfId="0" applyNumberFormat="1" applyFont="1" applyFill="1" applyBorder="1" applyAlignment="1">
      <alignment horizontal="right"/>
    </xf>
    <xf numFmtId="38" fontId="16" fillId="3" borderId="6" xfId="0" applyNumberFormat="1" applyFont="1" applyFill="1" applyBorder="1" applyAlignment="1">
      <alignment horizontal="right"/>
    </xf>
    <xf numFmtId="38" fontId="15" fillId="3" borderId="59" xfId="0" applyNumberFormat="1" applyFont="1" applyFill="1" applyBorder="1" applyAlignment="1">
      <alignment horizontal="right"/>
    </xf>
    <xf numFmtId="0" fontId="3" fillId="0" borderId="0" xfId="0" applyFont="1" applyAlignment="1">
      <alignment vertical="center"/>
    </xf>
    <xf numFmtId="0" fontId="0" fillId="3" borderId="0" xfId="0" applyFill="1"/>
    <xf numFmtId="0" fontId="12" fillId="111" borderId="0" xfId="0" applyFont="1" applyFill="1" applyBorder="1" applyAlignment="1">
      <alignment horizontal="left" vertical="center" indent="1"/>
    </xf>
    <xf numFmtId="0" fontId="12" fillId="111" borderId="0" xfId="0" applyFont="1" applyFill="1" applyBorder="1" applyAlignment="1">
      <alignment horizontal="left" vertical="center" wrapText="1" indent="1"/>
    </xf>
    <xf numFmtId="38" fontId="12" fillId="111" borderId="0" xfId="0" applyNumberFormat="1" applyFont="1" applyFill="1" applyBorder="1" applyAlignment="1">
      <alignment horizontal="right"/>
    </xf>
    <xf numFmtId="38" fontId="12" fillId="110" borderId="0" xfId="0" applyNumberFormat="1" applyFont="1" applyFill="1" applyBorder="1" applyAlignment="1">
      <alignment horizontal="right"/>
    </xf>
    <xf numFmtId="0" fontId="11" fillId="0" borderId="66" xfId="0" applyFont="1" applyBorder="1" applyAlignment="1">
      <alignment horizontal="left" vertical="center" wrapText="1" indent="1"/>
    </xf>
    <xf numFmtId="38" fontId="11" fillId="6" borderId="57" xfId="0" applyNumberFormat="1" applyFont="1" applyFill="1" applyBorder="1" applyAlignment="1">
      <alignment horizontal="left" vertical="center" wrapText="1" indent="1"/>
    </xf>
    <xf numFmtId="38" fontId="16" fillId="110" borderId="30" xfId="0" applyNumberFormat="1" applyFont="1" applyFill="1" applyBorder="1" applyAlignment="1">
      <alignment horizontal="right"/>
    </xf>
    <xf numFmtId="38" fontId="12" fillId="6" borderId="7" xfId="0" applyNumberFormat="1" applyFont="1" applyFill="1" applyBorder="1" applyAlignment="1">
      <alignment horizontal="right"/>
    </xf>
    <xf numFmtId="38" fontId="12" fillId="6" borderId="10" xfId="0" applyNumberFormat="1" applyFont="1" applyFill="1" applyBorder="1" applyAlignment="1">
      <alignment horizontal="right"/>
    </xf>
    <xf numFmtId="0" fontId="11" fillId="6" borderId="1" xfId="0" applyFont="1" applyFill="1" applyBorder="1" applyAlignment="1">
      <alignment horizontal="left" vertical="center" wrapText="1" indent="1"/>
    </xf>
    <xf numFmtId="38" fontId="12" fillId="6" borderId="9" xfId="0" applyNumberFormat="1" applyFont="1" applyFill="1" applyBorder="1" applyAlignment="1">
      <alignment horizontal="right"/>
    </xf>
    <xf numFmtId="38" fontId="12" fillId="6" borderId="14" xfId="0" applyNumberFormat="1" applyFont="1" applyFill="1" applyBorder="1" applyAlignment="1">
      <alignment horizontal="right"/>
    </xf>
    <xf numFmtId="3" fontId="0" fillId="6" borderId="1" xfId="0" applyNumberFormat="1" applyFill="1" applyBorder="1" applyAlignment="1">
      <alignment vertical="center"/>
    </xf>
    <xf numFmtId="38" fontId="12" fillId="112" borderId="7" xfId="0" applyNumberFormat="1" applyFont="1" applyFill="1" applyBorder="1" applyAlignment="1">
      <alignment horizontal="right"/>
    </xf>
    <xf numFmtId="38" fontId="16" fillId="112" borderId="7" xfId="0" applyNumberFormat="1" applyFont="1" applyFill="1" applyBorder="1" applyAlignment="1">
      <alignment horizontal="right"/>
    </xf>
    <xf numFmtId="0" fontId="11" fillId="0" borderId="57" xfId="0" applyFont="1" applyBorder="1" applyAlignment="1">
      <alignment horizontal="right" vertical="center" wrapText="1" indent="1"/>
    </xf>
    <xf numFmtId="0" fontId="11" fillId="0" borderId="57" xfId="0" applyFont="1" applyFill="1" applyBorder="1" applyAlignment="1">
      <alignment horizontal="right" vertical="center" wrapText="1" indent="1"/>
    </xf>
    <xf numFmtId="38" fontId="12" fillId="113" borderId="57" xfId="0" applyNumberFormat="1" applyFont="1" applyFill="1" applyBorder="1" applyAlignment="1">
      <alignment horizontal="right"/>
    </xf>
    <xf numFmtId="0" fontId="3" fillId="0" borderId="67" xfId="0" applyFont="1" applyBorder="1" applyAlignment="1">
      <alignment horizontal="left" vertical="center" wrapText="1" indent="1"/>
    </xf>
    <xf numFmtId="3" fontId="16" fillId="0" borderId="1" xfId="0" applyNumberFormat="1" applyFont="1" applyBorder="1" applyAlignment="1">
      <alignment vertical="center"/>
    </xf>
    <xf numFmtId="3" fontId="16" fillId="0" borderId="57" xfId="0" applyNumberFormat="1" applyFont="1" applyBorder="1" applyAlignment="1">
      <alignment vertical="center"/>
    </xf>
    <xf numFmtId="207" fontId="15" fillId="0" borderId="1" xfId="0" applyNumberFormat="1" applyFont="1" applyFill="1" applyBorder="1" applyAlignment="1">
      <alignment horizontal="right"/>
    </xf>
    <xf numFmtId="0" fontId="173" fillId="0" borderId="0" xfId="0" applyFont="1" applyBorder="1" applyAlignment="1">
      <alignment horizontal="left" vertical="center" wrapText="1" indent="1"/>
    </xf>
    <xf numFmtId="38" fontId="0" fillId="0" borderId="0" xfId="0" applyNumberFormat="1" applyBorder="1" applyAlignment="1">
      <alignment horizontal="left" vertical="center"/>
    </xf>
    <xf numFmtId="38" fontId="12" fillId="6" borderId="57" xfId="0" applyNumberFormat="1" applyFont="1" applyFill="1" applyBorder="1" applyAlignment="1">
      <alignment horizontal="right"/>
    </xf>
    <xf numFmtId="38" fontId="16" fillId="0" borderId="7" xfId="0" applyNumberFormat="1" applyFont="1" applyBorder="1" applyAlignment="1">
      <alignment vertical="center"/>
    </xf>
    <xf numFmtId="0" fontId="12" fillId="0" borderId="5" xfId="0" applyFont="1" applyBorder="1" applyAlignment="1">
      <alignment vertical="center"/>
    </xf>
    <xf numFmtId="0" fontId="5" fillId="114" borderId="5" xfId="0" applyFont="1" applyFill="1" applyBorder="1" applyAlignment="1">
      <alignment vertical="center"/>
    </xf>
    <xf numFmtId="0" fontId="8" fillId="0" borderId="1" xfId="2" applyFill="1" applyBorder="1" applyAlignment="1" applyProtection="1">
      <alignment horizontal="left" vertical="center" wrapText="1" indent="1"/>
    </xf>
    <xf numFmtId="0" fontId="12" fillId="110" borderId="3" xfId="0" applyFont="1" applyFill="1" applyBorder="1" applyAlignment="1">
      <alignment horizontal="left" vertical="center" wrapText="1" indent="1"/>
    </xf>
    <xf numFmtId="0" fontId="0" fillId="0" borderId="58" xfId="0" applyBorder="1" applyAlignment="1">
      <alignment horizontal="left" vertical="center" wrapText="1" indent="1"/>
    </xf>
    <xf numFmtId="0" fontId="0" fillId="0" borderId="59" xfId="0" applyBorder="1" applyAlignment="1">
      <alignment horizontal="left" vertical="center" wrapText="1" indent="1"/>
    </xf>
    <xf numFmtId="38" fontId="11" fillId="6" borderId="3" xfId="0" applyNumberFormat="1" applyFont="1" applyFill="1" applyBorder="1" applyAlignment="1">
      <alignment horizontal="center"/>
    </xf>
    <xf numFmtId="38" fontId="11" fillId="6" borderId="58" xfId="0" applyNumberFormat="1" applyFont="1" applyFill="1" applyBorder="1" applyAlignment="1">
      <alignment horizontal="center"/>
    </xf>
    <xf numFmtId="38" fontId="11" fillId="6" borderId="59" xfId="0" applyNumberFormat="1" applyFont="1" applyFill="1" applyBorder="1" applyAlignment="1">
      <alignment horizontal="center"/>
    </xf>
    <xf numFmtId="38" fontId="11" fillId="6" borderId="4" xfId="0" applyNumberFormat="1" applyFont="1" applyFill="1" applyBorder="1" applyAlignment="1">
      <alignment horizontal="center"/>
    </xf>
    <xf numFmtId="38" fontId="11" fillId="6" borderId="7" xfId="0" applyNumberFormat="1" applyFont="1" applyFill="1" applyBorder="1" applyAlignment="1">
      <alignment horizontal="center"/>
    </xf>
    <xf numFmtId="0" fontId="12"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5" xfId="0" applyFont="1" applyFill="1" applyBorder="1" applyAlignment="1">
      <alignment horizontal="center" vertical="center"/>
    </xf>
    <xf numFmtId="3" fontId="12" fillId="0" borderId="5" xfId="0" applyNumberFormat="1" applyFont="1" applyFill="1" applyBorder="1" applyAlignment="1">
      <alignment horizontal="center" vertical="center"/>
    </xf>
    <xf numFmtId="3" fontId="11" fillId="0" borderId="5" xfId="0" applyNumberFormat="1" applyFont="1" applyFill="1" applyBorder="1" applyAlignment="1">
      <alignment horizontal="center" vertical="center"/>
    </xf>
    <xf numFmtId="0" fontId="12" fillId="0" borderId="5" xfId="0" applyFont="1" applyBorder="1" applyAlignment="1">
      <alignment horizontal="center" vertical="center"/>
    </xf>
    <xf numFmtId="0" fontId="11" fillId="0" borderId="5" xfId="0" applyFont="1" applyBorder="1" applyAlignment="1">
      <alignment horizontal="center" vertical="center"/>
    </xf>
    <xf numFmtId="3" fontId="11" fillId="6" borderId="13" xfId="0" applyNumberFormat="1" applyFont="1" applyFill="1" applyBorder="1" applyAlignment="1">
      <alignment horizontal="center" vertical="center" wrapText="1"/>
    </xf>
    <xf numFmtId="3" fontId="11" fillId="6" borderId="2" xfId="0" applyNumberFormat="1" applyFont="1" applyFill="1" applyBorder="1" applyAlignment="1">
      <alignment horizontal="center" vertical="center" wrapText="1"/>
    </xf>
    <xf numFmtId="38" fontId="11" fillId="6" borderId="6" xfId="0" applyNumberFormat="1" applyFont="1" applyFill="1" applyBorder="1" applyAlignment="1">
      <alignment horizontal="center" vertical="center" wrapText="1"/>
    </xf>
    <xf numFmtId="0" fontId="11" fillId="6" borderId="0" xfId="0" applyFont="1" applyFill="1" applyBorder="1" applyAlignment="1">
      <alignment horizontal="center" vertical="center" wrapText="1"/>
    </xf>
    <xf numFmtId="38" fontId="11" fillId="6" borderId="13" xfId="0" applyNumberFormat="1" applyFont="1" applyFill="1" applyBorder="1" applyAlignment="1">
      <alignment horizontal="center"/>
    </xf>
    <xf numFmtId="38" fontId="11" fillId="6" borderId="2" xfId="0" applyNumberFormat="1" applyFont="1" applyFill="1" applyBorder="1" applyAlignment="1">
      <alignment horizontal="center"/>
    </xf>
    <xf numFmtId="38" fontId="11" fillId="6" borderId="9" xfId="0" applyNumberFormat="1" applyFont="1" applyFill="1" applyBorder="1" applyAlignment="1">
      <alignment horizontal="center"/>
    </xf>
    <xf numFmtId="38" fontId="11" fillId="6" borderId="0" xfId="0" applyNumberFormat="1" applyFont="1" applyFill="1" applyBorder="1" applyAlignment="1">
      <alignment horizontal="center"/>
    </xf>
    <xf numFmtId="38" fontId="11" fillId="6" borderId="5" xfId="0" applyNumberFormat="1" applyFont="1" applyFill="1" applyBorder="1" applyAlignment="1">
      <alignment horizontal="center"/>
    </xf>
  </cellXfs>
  <cellStyles count="25573">
    <cellStyle name="_x0013_" xfId="7"/>
    <cellStyle name="_x0013_ 2" xfId="8"/>
    <cellStyle name="_x0013_ 2 2" xfId="9"/>
    <cellStyle name="_x0013_ 2 2 2" xfId="10"/>
    <cellStyle name="_x0013_ 2 3" xfId="11"/>
    <cellStyle name="_x0013_ 2 3 2" xfId="12"/>
    <cellStyle name="_x0013_ 2 4" xfId="13"/>
    <cellStyle name="_x0013_ 3" xfId="14"/>
    <cellStyle name="_x0013_ 3 2" xfId="15"/>
    <cellStyle name="_x0013_ 3 2 2" xfId="16"/>
    <cellStyle name="_x0013_ 3 3" xfId="17"/>
    <cellStyle name="_x0013_ 4" xfId="18"/>
    <cellStyle name="_x0013_ 4 2" xfId="19"/>
    <cellStyle name="_x0013_ 5" xfId="20"/>
    <cellStyle name="_x0013_ 5 2" xfId="21"/>
    <cellStyle name="_x0013_ 6" xfId="22"/>
    <cellStyle name="$/RMB" xfId="23"/>
    <cellStyle name="$/RMB 0.00" xfId="24"/>
    <cellStyle name="$/RMB 0.0000" xfId="25"/>
    <cellStyle name="$0.00" xfId="26"/>
    <cellStyle name="$0.00 2" xfId="27"/>
    <cellStyle name="$HK" xfId="28"/>
    <cellStyle name="$HK 0.000" xfId="29"/>
    <cellStyle name="*MB Hardwired" xfId="30"/>
    <cellStyle name="*MB Input Table Calc" xfId="31"/>
    <cellStyle name="*MB Normal" xfId="32"/>
    <cellStyle name="*MB Normal 2" xfId="33"/>
    <cellStyle name="*MB Placeholder" xfId="34"/>
    <cellStyle name="?? [0]_VERA" xfId="35"/>
    <cellStyle name="?????_VERA" xfId="36"/>
    <cellStyle name="??_VERA" xfId="37"/>
    <cellStyle name="_x0013__12 Rolling Months" xfId="38"/>
    <cellStyle name="_x0013__12 Rolling Months 2" xfId="39"/>
    <cellStyle name="_x0013__12 Rolling Months 2 2" xfId="40"/>
    <cellStyle name="_x0013__12 Rolling Months 3" xfId="41"/>
    <cellStyle name="_2008_II__DR_RFP_COSTS" xfId="42"/>
    <cellStyle name="_2008_II__DR_RFP_COSTS 2" xfId="43"/>
    <cellStyle name="_x0013__2011 Actual" xfId="44"/>
    <cellStyle name="_x0013__2011 Actual 2" xfId="45"/>
    <cellStyle name="_x0013__2011 Actual 2 2" xfId="46"/>
    <cellStyle name="_x0013__2011 Actual 3" xfId="47"/>
    <cellStyle name="_x0013__2011 Data" xfId="48"/>
    <cellStyle name="_x0013__2011 Data 2" xfId="49"/>
    <cellStyle name="_x0013__2011 Data 2 2" xfId="50"/>
    <cellStyle name="_x0013__2011 Data 2 2 2" xfId="51"/>
    <cellStyle name="_x0013__2011 Data 2 3" xfId="52"/>
    <cellStyle name="_x0013__2011 Data 3" xfId="53"/>
    <cellStyle name="_x0013__2011 Data_1" xfId="54"/>
    <cellStyle name="_x0013__2011 Data_1 2" xfId="55"/>
    <cellStyle name="_x0013__2011 Data_1 2 2" xfId="56"/>
    <cellStyle name="_x0013__2011 Data_1 3" xfId="57"/>
    <cellStyle name="_x0013__2011 Data_1_2012 Data" xfId="58"/>
    <cellStyle name="_x0013__2011 Data_1_2012 Data 2" xfId="59"/>
    <cellStyle name="_x0013__2011 Data_1_2012 Data 2 2" xfId="60"/>
    <cellStyle name="_x0013__2011 Data_1_2012 Data 3" xfId="61"/>
    <cellStyle name="_x0013__2011 Data_1_JG view" xfId="62"/>
    <cellStyle name="_x0013__2011 Data_1_JG view 2" xfId="63"/>
    <cellStyle name="_x0013__2011 Data_12 Rolling Months" xfId="64"/>
    <cellStyle name="_x0013__2011 Data_12 Rolling Months 2" xfId="65"/>
    <cellStyle name="_x0013__2011 Data_12 Rolling Months 2 2" xfId="66"/>
    <cellStyle name="_x0013__2011 Data_12 Rolling Months 3" xfId="67"/>
    <cellStyle name="_x0013__2011 Data_2011 Actual" xfId="68"/>
    <cellStyle name="_x0013__2011 Data_2011 Actual 2" xfId="69"/>
    <cellStyle name="_x0013__2011 Data_2012 Actual" xfId="70"/>
    <cellStyle name="_x0013__2011 Data_2012 Actual 2" xfId="71"/>
    <cellStyle name="_x0013__2011 Data_2012 Forecast" xfId="72"/>
    <cellStyle name="_x0013__2011 Data_2012 Forecast 2" xfId="73"/>
    <cellStyle name="_x0013__2011 Data_Forecast Vs Actual Template" xfId="74"/>
    <cellStyle name="_x0013__2011 Data_Forecast Vs Actual Template 2" xfId="75"/>
    <cellStyle name="_2011 ERRA Forecast v394 092110 test" xfId="76"/>
    <cellStyle name="_2011 ERRA Forecast v394 092110 test 2" xfId="77"/>
    <cellStyle name="_x0013__2012 Actual" xfId="78"/>
    <cellStyle name="_x0013__2012 Actual 2" xfId="79"/>
    <cellStyle name="_x0013__2012 Actual 2 2" xfId="80"/>
    <cellStyle name="_x0013__2012 Actual 3" xfId="81"/>
    <cellStyle name="_x0013__2012 Data" xfId="82"/>
    <cellStyle name="_x0013__2012 Data 2" xfId="83"/>
    <cellStyle name="_x0013__Aqu forecast" xfId="84"/>
    <cellStyle name="_x0013__Aqu forecast 2" xfId="85"/>
    <cellStyle name="_x0013__Aqu forecast 2 2" xfId="86"/>
    <cellStyle name="_x0013__Aqu forecast 3" xfId="87"/>
    <cellStyle name="_Book15" xfId="88"/>
    <cellStyle name="_Book15 2" xfId="89"/>
    <cellStyle name="_Book2" xfId="90"/>
    <cellStyle name="_Book2 2" xfId="91"/>
    <cellStyle name="_Book6" xfId="92"/>
    <cellStyle name="_Book6 2" xfId="93"/>
    <cellStyle name="_Book6_Calc Greek Diffs" xfId="94"/>
    <cellStyle name="_Book6_Calc Greek Diffs 2" xfId="95"/>
    <cellStyle name="_Book6_Calc Greek Diffs_Forward AssumptionsPlusWorksheets" xfId="96"/>
    <cellStyle name="_Book6_Calc Greek Diffs_PV GDC - Actual" xfId="97"/>
    <cellStyle name="_Book6_Calc Greek Diffs_PV GDC - Actual 2" xfId="98"/>
    <cellStyle name="_Book6_Calc Greek Diffs_PV GDC - Actual_Forward AssumptionsPlusWorksheets" xfId="99"/>
    <cellStyle name="_Book6_Calc Spread Opt" xfId="100"/>
    <cellStyle name="_Book6_Calc Spread Opt 2" xfId="101"/>
    <cellStyle name="_Book6_Calc Spread Opt_Forward AssumptionsPlusWorksheets" xfId="102"/>
    <cellStyle name="_Book6_Counterparties" xfId="103"/>
    <cellStyle name="_Book6_Counterparties 2" xfId="104"/>
    <cellStyle name="_Book6_Forward AssumptionsPlusWorksheets" xfId="105"/>
    <cellStyle name="_Book6_Gas Input Screen" xfId="106"/>
    <cellStyle name="_Book6_Gas Input Screen 2" xfId="107"/>
    <cellStyle name="_Book6_Gas Input Screen_Forward AssumptionsPlusWorksheets" xfId="108"/>
    <cellStyle name="_Book6_Greek Daily Changes" xfId="109"/>
    <cellStyle name="_Book6_Greek Daily Changes 2" xfId="110"/>
    <cellStyle name="_Book6_Greek Daily Changes_Forward AssumptionsPlusWorksheets" xfId="111"/>
    <cellStyle name="_Book6_PnL Summary" xfId="112"/>
    <cellStyle name="_Book6_PnL Summary 2" xfId="113"/>
    <cellStyle name="_Book6_PV GDC - Actual" xfId="114"/>
    <cellStyle name="_Book6_PV GDC - Actual 2" xfId="115"/>
    <cellStyle name="_Book6_PV GDC - Actual_Forward AssumptionsPlusWorksheets" xfId="116"/>
    <cellStyle name="_Book6_Rho Table" xfId="117"/>
    <cellStyle name="_Book6_Rho Table 2" xfId="118"/>
    <cellStyle name="_Book6_Rho Table_Forward AssumptionsPlusWorksheets" xfId="119"/>
    <cellStyle name="_Book6_Sheet1" xfId="120"/>
    <cellStyle name="_Book6_Sheet1 2" xfId="121"/>
    <cellStyle name="_Book63" xfId="122"/>
    <cellStyle name="_Book63 2" xfId="123"/>
    <cellStyle name="_Book63_Calc Greek Diffs" xfId="124"/>
    <cellStyle name="_Book63_Calc Greek Diffs 2" xfId="125"/>
    <cellStyle name="_Book63_Calc Greek Diffs_Forward AssumptionsPlusWorksheets" xfId="126"/>
    <cellStyle name="_Book63_Calc Greek Diffs_PV GDC - Actual" xfId="127"/>
    <cellStyle name="_Book63_Calc Greek Diffs_PV GDC - Actual 2" xfId="128"/>
    <cellStyle name="_Book63_Calc Greek Diffs_PV GDC - Actual_Forward AssumptionsPlusWorksheets" xfId="129"/>
    <cellStyle name="_Book63_Calc Spread Opt" xfId="130"/>
    <cellStyle name="_Book63_Calc Spread Opt 2" xfId="131"/>
    <cellStyle name="_Book63_Calc Spread Opt_Forward AssumptionsPlusWorksheets" xfId="132"/>
    <cellStyle name="_Book63_Counterparties" xfId="133"/>
    <cellStyle name="_Book63_Counterparties 2" xfId="134"/>
    <cellStyle name="_Book63_Forward AssumptionsPlusWorksheets" xfId="135"/>
    <cellStyle name="_Book63_Gas Input Screen" xfId="136"/>
    <cellStyle name="_Book63_Gas Input Screen 2" xfId="137"/>
    <cellStyle name="_Book63_Gas Input Screen_Forward AssumptionsPlusWorksheets" xfId="138"/>
    <cellStyle name="_Book63_Greek Daily Changes" xfId="139"/>
    <cellStyle name="_Book63_Greek Daily Changes 2" xfId="140"/>
    <cellStyle name="_Book63_Greek Daily Changes_Forward AssumptionsPlusWorksheets" xfId="141"/>
    <cellStyle name="_Book63_PnL Summary" xfId="142"/>
    <cellStyle name="_Book63_PnL Summary 2" xfId="143"/>
    <cellStyle name="_Book63_PV GDC - Actual" xfId="144"/>
    <cellStyle name="_Book63_PV GDC - Actual 2" xfId="145"/>
    <cellStyle name="_Book63_PV GDC - Actual_Forward AssumptionsPlusWorksheets" xfId="146"/>
    <cellStyle name="_Book63_Rho Table" xfId="147"/>
    <cellStyle name="_Book63_Rho Table 2" xfId="148"/>
    <cellStyle name="_Book63_Rho Table_Forward AssumptionsPlusWorksheets" xfId="149"/>
    <cellStyle name="_Book63_Sheet1" xfId="150"/>
    <cellStyle name="_Book63_Sheet1 2" xfId="151"/>
    <cellStyle name="_CalPeak Model 5.24.06 - Final Equity Case v1" xfId="152"/>
    <cellStyle name="_CalPeak Pro Forma v33" xfId="153"/>
    <cellStyle name="_CCR" xfId="154"/>
    <cellStyle name="_CCR 2" xfId="155"/>
    <cellStyle name="_CFD 200601 RECON" xfId="156"/>
    <cellStyle name="_CFD 200601 RECON 2" xfId="157"/>
    <cellStyle name="_CFD 200601 RECON_Calc Greek Diffs" xfId="158"/>
    <cellStyle name="_CFD 200601 RECON_Calc Greek Diffs 2" xfId="159"/>
    <cellStyle name="_CFD 200601 RECON_Calc Greek Diffs_Forward AssumptionsPlusWorksheets" xfId="160"/>
    <cellStyle name="_CFD 200601 RECON_Calc Greek Diffs_PV GDC - Actual" xfId="161"/>
    <cellStyle name="_CFD 200601 RECON_Calc Greek Diffs_PV GDC - Actual 2" xfId="162"/>
    <cellStyle name="_CFD 200601 RECON_Calc Greek Diffs_PV GDC - Actual_Forward AssumptionsPlusWorksheets" xfId="163"/>
    <cellStyle name="_CFD 200601 RECON_Calc Spread Opt" xfId="164"/>
    <cellStyle name="_CFD 200601 RECON_Calc Spread Opt 2" xfId="165"/>
    <cellStyle name="_CFD 200601 RECON_Calc Spread Opt_Forward AssumptionsPlusWorksheets" xfId="166"/>
    <cellStyle name="_CFD 200601 RECON_Counterparties" xfId="167"/>
    <cellStyle name="_CFD 200601 RECON_Counterparties 2" xfId="168"/>
    <cellStyle name="_CFD 200601 RECON_Forward AssumptionsPlusWorksheets" xfId="169"/>
    <cellStyle name="_CFD 200601 RECON_Gas Input Screen" xfId="170"/>
    <cellStyle name="_CFD 200601 RECON_Gas Input Screen 2" xfId="171"/>
    <cellStyle name="_CFD 200601 RECON_Gas Input Screen_Forward AssumptionsPlusWorksheets" xfId="172"/>
    <cellStyle name="_CFD 200601 RECON_Greek Daily Changes" xfId="173"/>
    <cellStyle name="_CFD 200601 RECON_Greek Daily Changes 2" xfId="174"/>
    <cellStyle name="_CFD 200601 RECON_Greek Daily Changes_Forward AssumptionsPlusWorksheets" xfId="175"/>
    <cellStyle name="_CFD 200601 RECON_PnL Summary" xfId="176"/>
    <cellStyle name="_CFD 200601 RECON_PnL Summary 2" xfId="177"/>
    <cellStyle name="_CFD 200601 RECON_PV GDC - Actual" xfId="178"/>
    <cellStyle name="_CFD 200601 RECON_PV GDC - Actual 2" xfId="179"/>
    <cellStyle name="_CFD 200601 RECON_PV GDC - Actual_Forward AssumptionsPlusWorksheets" xfId="180"/>
    <cellStyle name="_CFD 200601 RECON_Rho Table" xfId="181"/>
    <cellStyle name="_CFD 200601 RECON_Rho Table 2" xfId="182"/>
    <cellStyle name="_CFD 200601 RECON_Rho Table_Forward AssumptionsPlusWorksheets" xfId="183"/>
    <cellStyle name="_CFD 200601 RECON_Sheet1" xfId="184"/>
    <cellStyle name="_CFD 200601 RECON_Sheet1 2" xfId="185"/>
    <cellStyle name="_CROSS CHECKS" xfId="186"/>
    <cellStyle name="_CROSS CHECKS 2" xfId="187"/>
    <cellStyle name="_DATA" xfId="188"/>
    <cellStyle name="_DWR cash frcst_PM14_2010-ERRA-MWh_4-14-09gas_ver20b" xfId="189"/>
    <cellStyle name="_DWR cash frcst_PM14_2010-ERRA-MWh_4-14-09gas_ver20b 2" xfId="190"/>
    <cellStyle name="_DWR cash frcst_PM15_2010ERRA_9-17-09gas_ver22d" xfId="191"/>
    <cellStyle name="_DWR cash frcst_PM15_2010ERRA_9-17-09gas_ver22d 2" xfId="192"/>
    <cellStyle name="_x0013__Forecast Vs Actual Template" xfId="193"/>
    <cellStyle name="_x0013__Forecast Vs Actual Template 2" xfId="194"/>
    <cellStyle name="_Fossil" xfId="195"/>
    <cellStyle name="_Fossil 2" xfId="196"/>
    <cellStyle name="_Fossil Costs" xfId="197"/>
    <cellStyle name="_Fossil Costs 2" xfId="198"/>
    <cellStyle name="_Gas Position" xfId="199"/>
    <cellStyle name="_Gas Position 2" xfId="200"/>
    <cellStyle name="_x0013__Generation and Renewables 2010 2011 (Brad Format)" xfId="201"/>
    <cellStyle name="_x0013__Generation and Renewables 2010 2011 (Brad Format) 2" xfId="202"/>
    <cellStyle name="_x0013__Generation and Renewables 2010 2011 (Brad Format) 2 2" xfId="203"/>
    <cellStyle name="_x0013__Generation and Renewables 2010 2011 (Brad Format) 3" xfId="204"/>
    <cellStyle name="_x0013__Hydro Forecast 2011-2012 (2)" xfId="205"/>
    <cellStyle name="_x0013__Hydro Forecast 2011-2012 (2) 2" xfId="206"/>
    <cellStyle name="_x0013__Hydro Forecast 2011-2012 (2) 2 2" xfId="207"/>
    <cellStyle name="_x0013__Hydro Forecast 2011-2012 (2) 3" xfId="208"/>
    <cellStyle name="_June 2009 Misc" xfId="209"/>
    <cellStyle name="_June 2009 Misc 2" xfId="210"/>
    <cellStyle name="_x0013__MWD Forecast" xfId="211"/>
    <cellStyle name="_x0013__MWD Forecast 2" xfId="212"/>
    <cellStyle name="_x0013__MWD Forecast 2 2" xfId="213"/>
    <cellStyle name="_x0013__MWD Forecast 3" xfId="214"/>
    <cellStyle name="_x0013__MWD Forecast_2012 Data" xfId="215"/>
    <cellStyle name="_x0013__MWD Forecast_2012 Data 2" xfId="216"/>
    <cellStyle name="_x0013__MWD Forecast_2012 Data 2 2" xfId="217"/>
    <cellStyle name="_x0013__MWD Forecast_2012 Data 3" xfId="218"/>
    <cellStyle name="_x0013__MWD Forecast_JG view" xfId="219"/>
    <cellStyle name="_x0013__MWD Forecast_JG view 2" xfId="220"/>
    <cellStyle name="_x0013__new vs old data" xfId="221"/>
    <cellStyle name="_x0013__new vs old data 2" xfId="222"/>
    <cellStyle name="_x0013__new vs old data 2 2" xfId="223"/>
    <cellStyle name="_x0013__new vs old data 3" xfId="224"/>
    <cellStyle name="_Output.REC" xfId="225"/>
    <cellStyle name="_PGE_Compliance Report_August_2010 with data sheets" xfId="226"/>
    <cellStyle name="_PGE_Compliance Report_August_2010 with data sheets 2" xfId="227"/>
    <cellStyle name="_PGE_Compliance Report_August_2010_Draft 3" xfId="228"/>
    <cellStyle name="_PGE_Compliance Report_August_2010_Draft 3 2" xfId="229"/>
    <cellStyle name="_PGE_Compliance Report_August_2010_Draft 5" xfId="230"/>
    <cellStyle name="_PGE_Compliance Report_August_2010_Draft 5 2" xfId="231"/>
    <cellStyle name="_PGE_Compliance Report_August_2010_Draft 8" xfId="232"/>
    <cellStyle name="_PGE_Compliance Report_August_2010_Draft 8 2" xfId="233"/>
    <cellStyle name="_PGE_Compliance Report_August_2010_Final_Confidential M2LL" xfId="234"/>
    <cellStyle name="_PGE_Compliance Report_August_2010_Final_Confidential M2LL 2" xfId="235"/>
    <cellStyle name="_RDC Fwd Pricing" xfId="236"/>
    <cellStyle name="_RDC Fwd Pricing 2" xfId="237"/>
    <cellStyle name="_x0013__Regression Forecast Comparison" xfId="238"/>
    <cellStyle name="_x0013__Regression Forecast Comparison 2" xfId="239"/>
    <cellStyle name="_x0013__Regression Forecast Comparison 2 2" xfId="240"/>
    <cellStyle name="_x0013__Regression Forecast Comparison 3" xfId="241"/>
    <cellStyle name="_RPS Costs" xfId="242"/>
    <cellStyle name="_RPS Costs 2" xfId="243"/>
    <cellStyle name="_x0013__Ruiz OG Gen" xfId="244"/>
    <cellStyle name="_x0013__Ruiz OG Gen 2" xfId="245"/>
    <cellStyle name="_x0013__Ruiz OG Gen 2 2" xfId="246"/>
    <cellStyle name="_x0013__Ruiz OG Gen 3" xfId="247"/>
    <cellStyle name="_Sheet1" xfId="248"/>
    <cellStyle name="_Sheet1 2" xfId="249"/>
    <cellStyle name="_Sheet2" xfId="250"/>
    <cellStyle name="_Sheet2 2" xfId="251"/>
    <cellStyle name="_Sheet3" xfId="252"/>
    <cellStyle name="_Sheet3 2" xfId="253"/>
    <cellStyle name="_Sheet6" xfId="254"/>
    <cellStyle name="_Sheet6 2" xfId="255"/>
    <cellStyle name="_Tbl 2 2 EBal" xfId="256"/>
    <cellStyle name="_Tbl 2 2 EBal 2" xfId="257"/>
    <cellStyle name="_x0010_“+ˆÉ•?pý¤" xfId="258"/>
    <cellStyle name="_x0010_“+ˆÉ•?pý¤ 2" xfId="259"/>
    <cellStyle name="_x0010_“+ˆÉ•?pý¤ 2 2" xfId="260"/>
    <cellStyle name="_x0010_“+ˆÉ•?pý¤ 2 2 2" xfId="261"/>
    <cellStyle name="_x0010_“+ˆÉ•?pý¤ 2 2 3" xfId="262"/>
    <cellStyle name="_x0010_“+ˆÉ•?pý¤ 2 3" xfId="263"/>
    <cellStyle name="_x0010_“+ˆÉ•?pý¤ 2 3 2" xfId="264"/>
    <cellStyle name="_x0010_“+ˆÉ•?pý¤ 2 4" xfId="265"/>
    <cellStyle name="_x0010_“+ˆÉ•?pý¤ 2 5" xfId="266"/>
    <cellStyle name="_x0010_“+ˆÉ•?pý¤ 3" xfId="267"/>
    <cellStyle name="_x0010_“+ˆÉ•?pý¤ 3 2" xfId="268"/>
    <cellStyle name="_x0010_“+ˆÉ•?pý¤ 3 3" xfId="269"/>
    <cellStyle name="_x0010_“+ˆÉ•?pý¤ 4" xfId="270"/>
    <cellStyle name="_x0010_“+ˆÉ•?pý¤ 4 2" xfId="271"/>
    <cellStyle name="_x0010_“+ˆÉ•?pý¤ 5" xfId="272"/>
    <cellStyle name="_x0010_“+ˆÉ•?pý¤ 5 2" xfId="273"/>
    <cellStyle name="_x0010_“+ˆÉ•?pý¤ 6" xfId="274"/>
    <cellStyle name="⁤⸰〰〰䍟剃 嬀　崀" xfId="275"/>
    <cellStyle name="⁤⸰〰〰䍟剃 嬀　崀 2" xfId="19633"/>
    <cellStyle name="0" xfId="276"/>
    <cellStyle name="0 2" xfId="277"/>
    <cellStyle name="0.00" xfId="278"/>
    <cellStyle name="0.00 2" xfId="279"/>
    <cellStyle name="1" xfId="280"/>
    <cellStyle name="20% - Accent1 10" xfId="281"/>
    <cellStyle name="20% - Accent1 10 2" xfId="282"/>
    <cellStyle name="20% - Accent1 10 2 2" xfId="19634"/>
    <cellStyle name="20% - Accent1 10 3" xfId="283"/>
    <cellStyle name="20% - Accent1 11" xfId="284"/>
    <cellStyle name="20% - Accent1 12" xfId="285"/>
    <cellStyle name="20% - Accent1 2" xfId="286"/>
    <cellStyle name="20% - Accent1 2 2" xfId="287"/>
    <cellStyle name="20% - Accent1 2 2 2" xfId="288"/>
    <cellStyle name="20% - Accent1 2 2 2 2" xfId="289"/>
    <cellStyle name="20% - Accent1 2 2 2 3" xfId="290"/>
    <cellStyle name="20% - Accent1 2 2 2 4" xfId="291"/>
    <cellStyle name="20% - Accent1 2 2 3" xfId="292"/>
    <cellStyle name="20% - Accent1 2 2 3 2" xfId="293"/>
    <cellStyle name="20% - Accent1 2 2 3 2 2" xfId="294"/>
    <cellStyle name="20% - Accent1 2 2 3 2 2 2" xfId="19638"/>
    <cellStyle name="20% - Accent1 2 2 3 2 3" xfId="19637"/>
    <cellStyle name="20% - Accent1 2 2 3 3" xfId="295"/>
    <cellStyle name="20% - Accent1 2 2 3 3 2" xfId="19639"/>
    <cellStyle name="20% - Accent1 2 2 3 4" xfId="296"/>
    <cellStyle name="20% - Accent1 2 2 3 5" xfId="19636"/>
    <cellStyle name="20% - Accent1 2 2 4" xfId="297"/>
    <cellStyle name="20% - Accent1 2 2 4 2" xfId="298"/>
    <cellStyle name="20% - Accent1 2 2 4 2 2" xfId="19641"/>
    <cellStyle name="20% - Accent1 2 2 4 3" xfId="299"/>
    <cellStyle name="20% - Accent1 2 2 4 4" xfId="19640"/>
    <cellStyle name="20% - Accent1 2 2 5" xfId="300"/>
    <cellStyle name="20% - Accent1 2 2 5 2" xfId="301"/>
    <cellStyle name="20% - Accent1 2 2 5 3" xfId="19642"/>
    <cellStyle name="20% - Accent1 2 2 6" xfId="302"/>
    <cellStyle name="20% - Accent1 2 2 6 2" xfId="303"/>
    <cellStyle name="20% - Accent1 2 2 7" xfId="304"/>
    <cellStyle name="20% - Accent1 2 2 8" xfId="19635"/>
    <cellStyle name="20% - Accent1 2 3" xfId="305"/>
    <cellStyle name="20% - Accent1 2 3 2" xfId="306"/>
    <cellStyle name="20% - Accent1 2 3 2 2" xfId="307"/>
    <cellStyle name="20% - Accent1 2 3 2 3" xfId="308"/>
    <cellStyle name="20% - Accent1 2 3 2 4" xfId="309"/>
    <cellStyle name="20% - Accent1 2 3 2 5" xfId="19643"/>
    <cellStyle name="20% - Accent1 2 3 3" xfId="310"/>
    <cellStyle name="20% - Accent1 2 3 4" xfId="311"/>
    <cellStyle name="20% - Accent1 2 3 5" xfId="312"/>
    <cellStyle name="20% - Accent1 2 4" xfId="313"/>
    <cellStyle name="20% - Accent1 2 4 2" xfId="314"/>
    <cellStyle name="20% - Accent1 2 5" xfId="315"/>
    <cellStyle name="20% - Accent1 2 5 2" xfId="316"/>
    <cellStyle name="20% - Accent1 2 5 3" xfId="317"/>
    <cellStyle name="20% - Accent1 2 6" xfId="318"/>
    <cellStyle name="20% - Accent1 2 6 2" xfId="319"/>
    <cellStyle name="20% - Accent1 2 7" xfId="320"/>
    <cellStyle name="20% - Accent1 2 7 2" xfId="321"/>
    <cellStyle name="20% - Accent1 2 8" xfId="322"/>
    <cellStyle name="20% - Accent1 3" xfId="323"/>
    <cellStyle name="20% - Accent1 3 2" xfId="324"/>
    <cellStyle name="20% - Accent1 3 2 2" xfId="325"/>
    <cellStyle name="20% - Accent1 3 2 2 2" xfId="326"/>
    <cellStyle name="20% - Accent1 3 2 2 2 2" xfId="327"/>
    <cellStyle name="20% - Accent1 3 2 2 2 2 2" xfId="19647"/>
    <cellStyle name="20% - Accent1 3 2 2 2 3" xfId="328"/>
    <cellStyle name="20% - Accent1 3 2 2 2 4" xfId="19646"/>
    <cellStyle name="20% - Accent1 3 2 2 3" xfId="329"/>
    <cellStyle name="20% - Accent1 3 2 2 3 2" xfId="330"/>
    <cellStyle name="20% - Accent1 3 2 2 3 3" xfId="19648"/>
    <cellStyle name="20% - Accent1 3 2 2 4" xfId="331"/>
    <cellStyle name="20% - Accent1 3 2 2 5" xfId="19645"/>
    <cellStyle name="20% - Accent1 3 2 3" xfId="332"/>
    <cellStyle name="20% - Accent1 3 2 3 2" xfId="333"/>
    <cellStyle name="20% - Accent1 3 2 3 2 2" xfId="19650"/>
    <cellStyle name="20% - Accent1 3 2 3 3" xfId="334"/>
    <cellStyle name="20% - Accent1 3 2 3 4" xfId="19649"/>
    <cellStyle name="20% - Accent1 3 2 4" xfId="335"/>
    <cellStyle name="20% - Accent1 3 2 4 2" xfId="336"/>
    <cellStyle name="20% - Accent1 3 2 4 3" xfId="19651"/>
    <cellStyle name="20% - Accent1 3 2 5" xfId="337"/>
    <cellStyle name="20% - Accent1 3 2 5 2" xfId="338"/>
    <cellStyle name="20% - Accent1 3 2 6" xfId="339"/>
    <cellStyle name="20% - Accent1 3 2 6 2" xfId="340"/>
    <cellStyle name="20% - Accent1 3 2 7" xfId="341"/>
    <cellStyle name="20% - Accent1 3 2 8" xfId="19644"/>
    <cellStyle name="20% - Accent1 3 3" xfId="342"/>
    <cellStyle name="20% - Accent1 3 3 2" xfId="343"/>
    <cellStyle name="20% - Accent1 3 3 2 2" xfId="344"/>
    <cellStyle name="20% - Accent1 3 3 2 2 2" xfId="19654"/>
    <cellStyle name="20% - Accent1 3 3 2 3" xfId="19653"/>
    <cellStyle name="20% - Accent1 3 3 3" xfId="345"/>
    <cellStyle name="20% - Accent1 3 3 3 2" xfId="19655"/>
    <cellStyle name="20% - Accent1 3 3 4" xfId="346"/>
    <cellStyle name="20% - Accent1 3 3 5" xfId="19652"/>
    <cellStyle name="20% - Accent1 3 4" xfId="347"/>
    <cellStyle name="20% - Accent1 3 4 2" xfId="348"/>
    <cellStyle name="20% - Accent1 3 4 2 2" xfId="19657"/>
    <cellStyle name="20% - Accent1 3 4 3" xfId="349"/>
    <cellStyle name="20% - Accent1 3 4 4" xfId="19656"/>
    <cellStyle name="20% - Accent1 3 5" xfId="350"/>
    <cellStyle name="20% - Accent1 3 5 2" xfId="351"/>
    <cellStyle name="20% - Accent1 3 5 3" xfId="19658"/>
    <cellStyle name="20% - Accent1 3 6" xfId="352"/>
    <cellStyle name="20% - Accent1 3 6 2" xfId="353"/>
    <cellStyle name="20% - Accent1 3 6 3" xfId="354"/>
    <cellStyle name="20% - Accent1 3 7" xfId="355"/>
    <cellStyle name="20% - Accent1 3 7 2" xfId="356"/>
    <cellStyle name="20% - Accent1 3 8" xfId="357"/>
    <cellStyle name="20% - Accent1 3 9" xfId="358"/>
    <cellStyle name="20% - Accent1 4" xfId="359"/>
    <cellStyle name="20% - Accent1 4 2" xfId="360"/>
    <cellStyle name="20% - Accent1 4 2 2" xfId="361"/>
    <cellStyle name="20% - Accent1 4 2 2 2" xfId="362"/>
    <cellStyle name="20% - Accent1 4 2 2 2 2" xfId="363"/>
    <cellStyle name="20% - Accent1 4 2 2 2 2 2" xfId="19662"/>
    <cellStyle name="20% - Accent1 4 2 2 2 3" xfId="364"/>
    <cellStyle name="20% - Accent1 4 2 2 2 4" xfId="19661"/>
    <cellStyle name="20% - Accent1 4 2 2 3" xfId="365"/>
    <cellStyle name="20% - Accent1 4 2 2 3 2" xfId="366"/>
    <cellStyle name="20% - Accent1 4 2 2 3 3" xfId="19663"/>
    <cellStyle name="20% - Accent1 4 2 2 4" xfId="367"/>
    <cellStyle name="20% - Accent1 4 2 2 5" xfId="19660"/>
    <cellStyle name="20% - Accent1 4 2 3" xfId="368"/>
    <cellStyle name="20% - Accent1 4 2 3 2" xfId="369"/>
    <cellStyle name="20% - Accent1 4 2 3 2 2" xfId="19665"/>
    <cellStyle name="20% - Accent1 4 2 3 3" xfId="370"/>
    <cellStyle name="20% - Accent1 4 2 3 4" xfId="19664"/>
    <cellStyle name="20% - Accent1 4 2 4" xfId="371"/>
    <cellStyle name="20% - Accent1 4 2 4 2" xfId="372"/>
    <cellStyle name="20% - Accent1 4 2 4 3" xfId="19666"/>
    <cellStyle name="20% - Accent1 4 2 5" xfId="373"/>
    <cellStyle name="20% - Accent1 4 2 5 2" xfId="374"/>
    <cellStyle name="20% - Accent1 4 2 6" xfId="375"/>
    <cellStyle name="20% - Accent1 4 2 6 2" xfId="376"/>
    <cellStyle name="20% - Accent1 4 2 7" xfId="377"/>
    <cellStyle name="20% - Accent1 4 2 8" xfId="19659"/>
    <cellStyle name="20% - Accent1 4 3" xfId="378"/>
    <cellStyle name="20% - Accent1 4 3 2" xfId="379"/>
    <cellStyle name="20% - Accent1 4 3 2 2" xfId="19668"/>
    <cellStyle name="20% - Accent1 4 3 3" xfId="380"/>
    <cellStyle name="20% - Accent1 4 3 3 2" xfId="19669"/>
    <cellStyle name="20% - Accent1 4 3 4" xfId="381"/>
    <cellStyle name="20% - Accent1 4 3 5" xfId="19667"/>
    <cellStyle name="20% - Accent1 4 4" xfId="382"/>
    <cellStyle name="20% - Accent1 4 4 2" xfId="383"/>
    <cellStyle name="20% - Accent1 4 4 2 2" xfId="19671"/>
    <cellStyle name="20% - Accent1 4 4 3" xfId="384"/>
    <cellStyle name="20% - Accent1 4 4 4" xfId="19670"/>
    <cellStyle name="20% - Accent1 4 5" xfId="385"/>
    <cellStyle name="20% - Accent1 4 5 2" xfId="19672"/>
    <cellStyle name="20% - Accent1 4 6" xfId="386"/>
    <cellStyle name="20% - Accent1 4 6 2" xfId="387"/>
    <cellStyle name="20% - Accent1 4 7" xfId="388"/>
    <cellStyle name="20% - Accent1 4 7 2" xfId="389"/>
    <cellStyle name="20% - Accent1 4 8" xfId="390"/>
    <cellStyle name="20% - Accent1 4 9" xfId="391"/>
    <cellStyle name="20% - Accent1 5" xfId="392"/>
    <cellStyle name="20% - Accent1 5 2" xfId="393"/>
    <cellStyle name="20% - Accent1 5 2 2" xfId="394"/>
    <cellStyle name="20% - Accent1 5 2 2 2" xfId="395"/>
    <cellStyle name="20% - Accent1 5 2 2 2 2" xfId="396"/>
    <cellStyle name="20% - Accent1 5 2 2 2 2 2" xfId="19676"/>
    <cellStyle name="20% - Accent1 5 2 2 2 3" xfId="19675"/>
    <cellStyle name="20% - Accent1 5 2 2 3" xfId="397"/>
    <cellStyle name="20% - Accent1 5 2 2 3 2" xfId="19677"/>
    <cellStyle name="20% - Accent1 5 2 2 4" xfId="19674"/>
    <cellStyle name="20% - Accent1 5 2 3" xfId="398"/>
    <cellStyle name="20% - Accent1 5 2 3 2" xfId="399"/>
    <cellStyle name="20% - Accent1 5 2 3 2 2" xfId="19679"/>
    <cellStyle name="20% - Accent1 5 2 3 3" xfId="19678"/>
    <cellStyle name="20% - Accent1 5 2 4" xfId="400"/>
    <cellStyle name="20% - Accent1 5 2 4 2" xfId="19680"/>
    <cellStyle name="20% - Accent1 5 2 5" xfId="401"/>
    <cellStyle name="20% - Accent1 5 2 6" xfId="19673"/>
    <cellStyle name="20% - Accent1 5 3" xfId="402"/>
    <cellStyle name="20% - Accent1 5 3 2" xfId="403"/>
    <cellStyle name="20% - Accent1 5 3 3" xfId="19681"/>
    <cellStyle name="20% - Accent1 5 4" xfId="404"/>
    <cellStyle name="20% - Accent1 5 5" xfId="405"/>
    <cellStyle name="20% - Accent1 6" xfId="406"/>
    <cellStyle name="20% - Accent1 6 2" xfId="407"/>
    <cellStyle name="20% - Accent1 6 2 2" xfId="408"/>
    <cellStyle name="20% - Accent1 6 2 2 2" xfId="19683"/>
    <cellStyle name="20% - Accent1 6 2 3" xfId="409"/>
    <cellStyle name="20% - Accent1 6 2 4" xfId="410"/>
    <cellStyle name="20% - Accent1 6 3" xfId="411"/>
    <cellStyle name="20% - Accent1 6 3 2" xfId="412"/>
    <cellStyle name="20% - Accent1 6 3 2 2" xfId="413"/>
    <cellStyle name="20% - Accent1 6 3 2 2 2" xfId="19686"/>
    <cellStyle name="20% - Accent1 6 3 2 3" xfId="19685"/>
    <cellStyle name="20% - Accent1 6 3 3" xfId="414"/>
    <cellStyle name="20% - Accent1 6 3 3 2" xfId="19687"/>
    <cellStyle name="20% - Accent1 6 3 4" xfId="415"/>
    <cellStyle name="20% - Accent1 6 3 5" xfId="19684"/>
    <cellStyle name="20% - Accent1 6 4" xfId="416"/>
    <cellStyle name="20% - Accent1 6 4 2" xfId="417"/>
    <cellStyle name="20% - Accent1 6 4 2 2" xfId="19689"/>
    <cellStyle name="20% - Accent1 6 4 3" xfId="19688"/>
    <cellStyle name="20% - Accent1 6 5" xfId="418"/>
    <cellStyle name="20% - Accent1 6 5 2" xfId="19690"/>
    <cellStyle name="20% - Accent1 6 6" xfId="419"/>
    <cellStyle name="20% - Accent1 6 7" xfId="19682"/>
    <cellStyle name="20% - Accent1 7" xfId="420"/>
    <cellStyle name="20% - Accent1 7 2" xfId="421"/>
    <cellStyle name="20% - Accent1 7 2 2" xfId="422"/>
    <cellStyle name="20% - Accent1 7 2 2 2" xfId="423"/>
    <cellStyle name="20% - Accent1 7 2 2 2 2" xfId="19694"/>
    <cellStyle name="20% - Accent1 7 2 2 3" xfId="19693"/>
    <cellStyle name="20% - Accent1 7 2 3" xfId="424"/>
    <cellStyle name="20% - Accent1 7 2 3 2" xfId="19695"/>
    <cellStyle name="20% - Accent1 7 2 4" xfId="19692"/>
    <cellStyle name="20% - Accent1 7 3" xfId="425"/>
    <cellStyle name="20% - Accent1 7 3 2" xfId="426"/>
    <cellStyle name="20% - Accent1 7 3 2 2" xfId="19697"/>
    <cellStyle name="20% - Accent1 7 3 3" xfId="19696"/>
    <cellStyle name="20% - Accent1 7 4" xfId="427"/>
    <cellStyle name="20% - Accent1 7 4 2" xfId="19698"/>
    <cellStyle name="20% - Accent1 7 5" xfId="428"/>
    <cellStyle name="20% - Accent1 7 6" xfId="19691"/>
    <cellStyle name="20% - Accent1 8" xfId="429"/>
    <cellStyle name="20% - Accent1 8 2" xfId="430"/>
    <cellStyle name="20% - Accent1 8 3" xfId="431"/>
    <cellStyle name="20% - Accent1 8 3 2" xfId="19699"/>
    <cellStyle name="20% - Accent1 8 4" xfId="432"/>
    <cellStyle name="20% - Accent1 9" xfId="433"/>
    <cellStyle name="20% - Accent1 9 2" xfId="434"/>
    <cellStyle name="20% - Accent1 9 2 2" xfId="19700"/>
    <cellStyle name="20% - Accent1 9 3" xfId="435"/>
    <cellStyle name="20% - Accent2 10" xfId="436"/>
    <cellStyle name="20% - Accent2 10 2" xfId="437"/>
    <cellStyle name="20% - Accent2 10 2 2" xfId="19701"/>
    <cellStyle name="20% - Accent2 10 3" xfId="438"/>
    <cellStyle name="20% - Accent2 11" xfId="439"/>
    <cellStyle name="20% - Accent2 12" xfId="440"/>
    <cellStyle name="20% - Accent2 2" xfId="441"/>
    <cellStyle name="20% - Accent2 2 2" xfId="442"/>
    <cellStyle name="20% - Accent2 2 2 2" xfId="443"/>
    <cellStyle name="20% - Accent2 2 2 2 2" xfId="444"/>
    <cellStyle name="20% - Accent2 2 2 2 3" xfId="445"/>
    <cellStyle name="20% - Accent2 2 2 2 4" xfId="446"/>
    <cellStyle name="20% - Accent2 2 2 3" xfId="447"/>
    <cellStyle name="20% - Accent2 2 2 3 2" xfId="448"/>
    <cellStyle name="20% - Accent2 2 2 3 2 2" xfId="449"/>
    <cellStyle name="20% - Accent2 2 2 3 2 2 2" xfId="19705"/>
    <cellStyle name="20% - Accent2 2 2 3 2 3" xfId="19704"/>
    <cellStyle name="20% - Accent2 2 2 3 3" xfId="450"/>
    <cellStyle name="20% - Accent2 2 2 3 3 2" xfId="19706"/>
    <cellStyle name="20% - Accent2 2 2 3 4" xfId="451"/>
    <cellStyle name="20% - Accent2 2 2 3 5" xfId="19703"/>
    <cellStyle name="20% - Accent2 2 2 4" xfId="452"/>
    <cellStyle name="20% - Accent2 2 2 4 2" xfId="453"/>
    <cellStyle name="20% - Accent2 2 2 4 2 2" xfId="19708"/>
    <cellStyle name="20% - Accent2 2 2 4 3" xfId="454"/>
    <cellStyle name="20% - Accent2 2 2 4 4" xfId="19707"/>
    <cellStyle name="20% - Accent2 2 2 5" xfId="455"/>
    <cellStyle name="20% - Accent2 2 2 5 2" xfId="456"/>
    <cellStyle name="20% - Accent2 2 2 5 3" xfId="19709"/>
    <cellStyle name="20% - Accent2 2 2 6" xfId="457"/>
    <cellStyle name="20% - Accent2 2 2 6 2" xfId="458"/>
    <cellStyle name="20% - Accent2 2 2 7" xfId="459"/>
    <cellStyle name="20% - Accent2 2 2 8" xfId="19702"/>
    <cellStyle name="20% - Accent2 2 3" xfId="460"/>
    <cellStyle name="20% - Accent2 2 3 2" xfId="461"/>
    <cellStyle name="20% - Accent2 2 3 2 2" xfId="462"/>
    <cellStyle name="20% - Accent2 2 3 2 3" xfId="463"/>
    <cellStyle name="20% - Accent2 2 3 2 4" xfId="464"/>
    <cellStyle name="20% - Accent2 2 3 2 5" xfId="19710"/>
    <cellStyle name="20% - Accent2 2 3 3" xfId="465"/>
    <cellStyle name="20% - Accent2 2 3 4" xfId="466"/>
    <cellStyle name="20% - Accent2 2 3 5" xfId="467"/>
    <cellStyle name="20% - Accent2 2 4" xfId="468"/>
    <cellStyle name="20% - Accent2 2 4 2" xfId="469"/>
    <cellStyle name="20% - Accent2 2 5" xfId="470"/>
    <cellStyle name="20% - Accent2 2 5 2" xfId="471"/>
    <cellStyle name="20% - Accent2 2 5 3" xfId="472"/>
    <cellStyle name="20% - Accent2 2 6" xfId="473"/>
    <cellStyle name="20% - Accent2 2 6 2" xfId="474"/>
    <cellStyle name="20% - Accent2 2 7" xfId="475"/>
    <cellStyle name="20% - Accent2 2 7 2" xfId="476"/>
    <cellStyle name="20% - Accent2 2 8" xfId="477"/>
    <cellStyle name="20% - Accent2 3" xfId="478"/>
    <cellStyle name="20% - Accent2 3 2" xfId="479"/>
    <cellStyle name="20% - Accent2 3 2 2" xfId="480"/>
    <cellStyle name="20% - Accent2 3 2 2 2" xfId="481"/>
    <cellStyle name="20% - Accent2 3 2 2 2 2" xfId="482"/>
    <cellStyle name="20% - Accent2 3 2 2 2 2 2" xfId="19714"/>
    <cellStyle name="20% - Accent2 3 2 2 2 3" xfId="483"/>
    <cellStyle name="20% - Accent2 3 2 2 2 4" xfId="19713"/>
    <cellStyle name="20% - Accent2 3 2 2 3" xfId="484"/>
    <cellStyle name="20% - Accent2 3 2 2 3 2" xfId="485"/>
    <cellStyle name="20% - Accent2 3 2 2 3 3" xfId="19715"/>
    <cellStyle name="20% - Accent2 3 2 2 4" xfId="486"/>
    <cellStyle name="20% - Accent2 3 2 2 5" xfId="19712"/>
    <cellStyle name="20% - Accent2 3 2 3" xfId="487"/>
    <cellStyle name="20% - Accent2 3 2 3 2" xfId="488"/>
    <cellStyle name="20% - Accent2 3 2 3 2 2" xfId="19717"/>
    <cellStyle name="20% - Accent2 3 2 3 3" xfId="489"/>
    <cellStyle name="20% - Accent2 3 2 3 4" xfId="19716"/>
    <cellStyle name="20% - Accent2 3 2 4" xfId="490"/>
    <cellStyle name="20% - Accent2 3 2 4 2" xfId="491"/>
    <cellStyle name="20% - Accent2 3 2 4 3" xfId="19718"/>
    <cellStyle name="20% - Accent2 3 2 5" xfId="492"/>
    <cellStyle name="20% - Accent2 3 2 5 2" xfId="493"/>
    <cellStyle name="20% - Accent2 3 2 6" xfId="494"/>
    <cellStyle name="20% - Accent2 3 2 6 2" xfId="495"/>
    <cellStyle name="20% - Accent2 3 2 7" xfId="496"/>
    <cellStyle name="20% - Accent2 3 2 8" xfId="19711"/>
    <cellStyle name="20% - Accent2 3 3" xfId="497"/>
    <cellStyle name="20% - Accent2 3 3 2" xfId="498"/>
    <cellStyle name="20% - Accent2 3 3 2 2" xfId="499"/>
    <cellStyle name="20% - Accent2 3 3 2 2 2" xfId="19721"/>
    <cellStyle name="20% - Accent2 3 3 2 3" xfId="19720"/>
    <cellStyle name="20% - Accent2 3 3 3" xfId="500"/>
    <cellStyle name="20% - Accent2 3 3 3 2" xfId="19722"/>
    <cellStyle name="20% - Accent2 3 3 4" xfId="501"/>
    <cellStyle name="20% - Accent2 3 3 5" xfId="19719"/>
    <cellStyle name="20% - Accent2 3 4" xfId="502"/>
    <cellStyle name="20% - Accent2 3 4 2" xfId="503"/>
    <cellStyle name="20% - Accent2 3 4 2 2" xfId="19724"/>
    <cellStyle name="20% - Accent2 3 4 3" xfId="504"/>
    <cellStyle name="20% - Accent2 3 4 4" xfId="19723"/>
    <cellStyle name="20% - Accent2 3 5" xfId="505"/>
    <cellStyle name="20% - Accent2 3 5 2" xfId="506"/>
    <cellStyle name="20% - Accent2 3 5 3" xfId="19725"/>
    <cellStyle name="20% - Accent2 3 6" xfId="507"/>
    <cellStyle name="20% - Accent2 3 6 2" xfId="508"/>
    <cellStyle name="20% - Accent2 3 6 3" xfId="509"/>
    <cellStyle name="20% - Accent2 3 7" xfId="510"/>
    <cellStyle name="20% - Accent2 3 7 2" xfId="511"/>
    <cellStyle name="20% - Accent2 3 8" xfId="512"/>
    <cellStyle name="20% - Accent2 3 9" xfId="513"/>
    <cellStyle name="20% - Accent2 4" xfId="514"/>
    <cellStyle name="20% - Accent2 4 2" xfId="515"/>
    <cellStyle name="20% - Accent2 4 2 2" xfId="516"/>
    <cellStyle name="20% - Accent2 4 2 2 2" xfId="517"/>
    <cellStyle name="20% - Accent2 4 2 2 2 2" xfId="518"/>
    <cellStyle name="20% - Accent2 4 2 2 2 2 2" xfId="19729"/>
    <cellStyle name="20% - Accent2 4 2 2 2 3" xfId="519"/>
    <cellStyle name="20% - Accent2 4 2 2 2 4" xfId="19728"/>
    <cellStyle name="20% - Accent2 4 2 2 3" xfId="520"/>
    <cellStyle name="20% - Accent2 4 2 2 3 2" xfId="521"/>
    <cellStyle name="20% - Accent2 4 2 2 3 3" xfId="19730"/>
    <cellStyle name="20% - Accent2 4 2 2 4" xfId="522"/>
    <cellStyle name="20% - Accent2 4 2 2 5" xfId="19727"/>
    <cellStyle name="20% - Accent2 4 2 3" xfId="523"/>
    <cellStyle name="20% - Accent2 4 2 3 2" xfId="524"/>
    <cellStyle name="20% - Accent2 4 2 3 2 2" xfId="19732"/>
    <cellStyle name="20% - Accent2 4 2 3 3" xfId="525"/>
    <cellStyle name="20% - Accent2 4 2 3 4" xfId="19731"/>
    <cellStyle name="20% - Accent2 4 2 4" xfId="526"/>
    <cellStyle name="20% - Accent2 4 2 4 2" xfId="527"/>
    <cellStyle name="20% - Accent2 4 2 4 3" xfId="19733"/>
    <cellStyle name="20% - Accent2 4 2 5" xfId="528"/>
    <cellStyle name="20% - Accent2 4 2 5 2" xfId="529"/>
    <cellStyle name="20% - Accent2 4 2 6" xfId="530"/>
    <cellStyle name="20% - Accent2 4 2 6 2" xfId="531"/>
    <cellStyle name="20% - Accent2 4 2 7" xfId="532"/>
    <cellStyle name="20% - Accent2 4 2 8" xfId="19726"/>
    <cellStyle name="20% - Accent2 4 3" xfId="533"/>
    <cellStyle name="20% - Accent2 4 3 2" xfId="534"/>
    <cellStyle name="20% - Accent2 4 3 2 2" xfId="19735"/>
    <cellStyle name="20% - Accent2 4 3 3" xfId="535"/>
    <cellStyle name="20% - Accent2 4 3 3 2" xfId="19736"/>
    <cellStyle name="20% - Accent2 4 3 4" xfId="536"/>
    <cellStyle name="20% - Accent2 4 3 5" xfId="19734"/>
    <cellStyle name="20% - Accent2 4 4" xfId="537"/>
    <cellStyle name="20% - Accent2 4 4 2" xfId="538"/>
    <cellStyle name="20% - Accent2 4 4 2 2" xfId="19738"/>
    <cellStyle name="20% - Accent2 4 4 3" xfId="539"/>
    <cellStyle name="20% - Accent2 4 4 4" xfId="19737"/>
    <cellStyle name="20% - Accent2 4 5" xfId="540"/>
    <cellStyle name="20% - Accent2 4 5 2" xfId="19739"/>
    <cellStyle name="20% - Accent2 4 6" xfId="541"/>
    <cellStyle name="20% - Accent2 4 6 2" xfId="542"/>
    <cellStyle name="20% - Accent2 4 7" xfId="543"/>
    <cellStyle name="20% - Accent2 4 7 2" xfId="544"/>
    <cellStyle name="20% - Accent2 4 8" xfId="545"/>
    <cellStyle name="20% - Accent2 4 9" xfId="546"/>
    <cellStyle name="20% - Accent2 5" xfId="547"/>
    <cellStyle name="20% - Accent2 5 2" xfId="548"/>
    <cellStyle name="20% - Accent2 5 2 2" xfId="549"/>
    <cellStyle name="20% - Accent2 5 2 2 2" xfId="550"/>
    <cellStyle name="20% - Accent2 5 2 2 2 2" xfId="551"/>
    <cellStyle name="20% - Accent2 5 2 2 2 2 2" xfId="19743"/>
    <cellStyle name="20% - Accent2 5 2 2 2 3" xfId="19742"/>
    <cellStyle name="20% - Accent2 5 2 2 3" xfId="552"/>
    <cellStyle name="20% - Accent2 5 2 2 3 2" xfId="19744"/>
    <cellStyle name="20% - Accent2 5 2 2 4" xfId="19741"/>
    <cellStyle name="20% - Accent2 5 2 3" xfId="553"/>
    <cellStyle name="20% - Accent2 5 2 3 2" xfId="554"/>
    <cellStyle name="20% - Accent2 5 2 3 2 2" xfId="19746"/>
    <cellStyle name="20% - Accent2 5 2 3 3" xfId="19745"/>
    <cellStyle name="20% - Accent2 5 2 4" xfId="555"/>
    <cellStyle name="20% - Accent2 5 2 4 2" xfId="19747"/>
    <cellStyle name="20% - Accent2 5 2 5" xfId="556"/>
    <cellStyle name="20% - Accent2 5 2 6" xfId="19740"/>
    <cellStyle name="20% - Accent2 5 3" xfId="557"/>
    <cellStyle name="20% - Accent2 5 3 2" xfId="558"/>
    <cellStyle name="20% - Accent2 5 3 3" xfId="19748"/>
    <cellStyle name="20% - Accent2 5 4" xfId="559"/>
    <cellStyle name="20% - Accent2 5 5" xfId="560"/>
    <cellStyle name="20% - Accent2 6" xfId="561"/>
    <cellStyle name="20% - Accent2 6 2" xfId="562"/>
    <cellStyle name="20% - Accent2 6 2 2" xfId="563"/>
    <cellStyle name="20% - Accent2 6 2 2 2" xfId="19750"/>
    <cellStyle name="20% - Accent2 6 2 3" xfId="564"/>
    <cellStyle name="20% - Accent2 6 2 4" xfId="565"/>
    <cellStyle name="20% - Accent2 6 3" xfId="566"/>
    <cellStyle name="20% - Accent2 6 3 2" xfId="567"/>
    <cellStyle name="20% - Accent2 6 3 2 2" xfId="568"/>
    <cellStyle name="20% - Accent2 6 3 2 2 2" xfId="19753"/>
    <cellStyle name="20% - Accent2 6 3 2 3" xfId="19752"/>
    <cellStyle name="20% - Accent2 6 3 3" xfId="569"/>
    <cellStyle name="20% - Accent2 6 3 3 2" xfId="19754"/>
    <cellStyle name="20% - Accent2 6 3 4" xfId="570"/>
    <cellStyle name="20% - Accent2 6 3 5" xfId="19751"/>
    <cellStyle name="20% - Accent2 6 4" xfId="571"/>
    <cellStyle name="20% - Accent2 6 4 2" xfId="572"/>
    <cellStyle name="20% - Accent2 6 4 2 2" xfId="19756"/>
    <cellStyle name="20% - Accent2 6 4 3" xfId="19755"/>
    <cellStyle name="20% - Accent2 6 5" xfId="573"/>
    <cellStyle name="20% - Accent2 6 5 2" xfId="19757"/>
    <cellStyle name="20% - Accent2 6 6" xfId="574"/>
    <cellStyle name="20% - Accent2 6 7" xfId="19749"/>
    <cellStyle name="20% - Accent2 7" xfId="575"/>
    <cellStyle name="20% - Accent2 7 2" xfId="576"/>
    <cellStyle name="20% - Accent2 7 2 2" xfId="577"/>
    <cellStyle name="20% - Accent2 7 2 2 2" xfId="578"/>
    <cellStyle name="20% - Accent2 7 2 2 2 2" xfId="19761"/>
    <cellStyle name="20% - Accent2 7 2 2 3" xfId="19760"/>
    <cellStyle name="20% - Accent2 7 2 3" xfId="579"/>
    <cellStyle name="20% - Accent2 7 2 3 2" xfId="19762"/>
    <cellStyle name="20% - Accent2 7 2 4" xfId="19759"/>
    <cellStyle name="20% - Accent2 7 3" xfId="580"/>
    <cellStyle name="20% - Accent2 7 3 2" xfId="581"/>
    <cellStyle name="20% - Accent2 7 3 2 2" xfId="19764"/>
    <cellStyle name="20% - Accent2 7 3 3" xfId="19763"/>
    <cellStyle name="20% - Accent2 7 4" xfId="582"/>
    <cellStyle name="20% - Accent2 7 4 2" xfId="19765"/>
    <cellStyle name="20% - Accent2 7 5" xfId="583"/>
    <cellStyle name="20% - Accent2 7 6" xfId="19758"/>
    <cellStyle name="20% - Accent2 8" xfId="584"/>
    <cellStyle name="20% - Accent2 8 2" xfId="585"/>
    <cellStyle name="20% - Accent2 8 3" xfId="586"/>
    <cellStyle name="20% - Accent2 8 3 2" xfId="19766"/>
    <cellStyle name="20% - Accent2 8 4" xfId="587"/>
    <cellStyle name="20% - Accent2 9" xfId="588"/>
    <cellStyle name="20% - Accent2 9 2" xfId="589"/>
    <cellStyle name="20% - Accent2 9 2 2" xfId="19767"/>
    <cellStyle name="20% - Accent2 9 3" xfId="590"/>
    <cellStyle name="20% - Accent3 10" xfId="591"/>
    <cellStyle name="20% - Accent3 10 2" xfId="592"/>
    <cellStyle name="20% - Accent3 10 2 2" xfId="19768"/>
    <cellStyle name="20% - Accent3 10 3" xfId="593"/>
    <cellStyle name="20% - Accent3 11" xfId="594"/>
    <cellStyle name="20% - Accent3 12" xfId="595"/>
    <cellStyle name="20% - Accent3 2" xfId="596"/>
    <cellStyle name="20% - Accent3 2 2" xfId="597"/>
    <cellStyle name="20% - Accent3 2 2 2" xfId="598"/>
    <cellStyle name="20% - Accent3 2 2 2 2" xfId="599"/>
    <cellStyle name="20% - Accent3 2 2 2 3" xfId="600"/>
    <cellStyle name="20% - Accent3 2 2 2 4" xfId="601"/>
    <cellStyle name="20% - Accent3 2 2 3" xfId="602"/>
    <cellStyle name="20% - Accent3 2 2 3 2" xfId="603"/>
    <cellStyle name="20% - Accent3 2 2 3 2 2" xfId="604"/>
    <cellStyle name="20% - Accent3 2 2 3 2 2 2" xfId="19772"/>
    <cellStyle name="20% - Accent3 2 2 3 2 3" xfId="19771"/>
    <cellStyle name="20% - Accent3 2 2 3 3" xfId="605"/>
    <cellStyle name="20% - Accent3 2 2 3 3 2" xfId="19773"/>
    <cellStyle name="20% - Accent3 2 2 3 4" xfId="606"/>
    <cellStyle name="20% - Accent3 2 2 3 5" xfId="19770"/>
    <cellStyle name="20% - Accent3 2 2 4" xfId="607"/>
    <cellStyle name="20% - Accent3 2 2 4 2" xfId="608"/>
    <cellStyle name="20% - Accent3 2 2 4 2 2" xfId="19775"/>
    <cellStyle name="20% - Accent3 2 2 4 3" xfId="609"/>
    <cellStyle name="20% - Accent3 2 2 4 4" xfId="19774"/>
    <cellStyle name="20% - Accent3 2 2 5" xfId="610"/>
    <cellStyle name="20% - Accent3 2 2 5 2" xfId="611"/>
    <cellStyle name="20% - Accent3 2 2 5 3" xfId="19776"/>
    <cellStyle name="20% - Accent3 2 2 6" xfId="612"/>
    <cellStyle name="20% - Accent3 2 2 6 2" xfId="613"/>
    <cellStyle name="20% - Accent3 2 2 7" xfId="614"/>
    <cellStyle name="20% - Accent3 2 2 8" xfId="19769"/>
    <cellStyle name="20% - Accent3 2 3" xfId="615"/>
    <cellStyle name="20% - Accent3 2 3 2" xfId="616"/>
    <cellStyle name="20% - Accent3 2 3 2 2" xfId="617"/>
    <cellStyle name="20% - Accent3 2 3 2 3" xfId="618"/>
    <cellStyle name="20% - Accent3 2 3 2 4" xfId="619"/>
    <cellStyle name="20% - Accent3 2 3 2 5" xfId="19777"/>
    <cellStyle name="20% - Accent3 2 3 3" xfId="620"/>
    <cellStyle name="20% - Accent3 2 3 4" xfId="621"/>
    <cellStyle name="20% - Accent3 2 3 5" xfId="622"/>
    <cellStyle name="20% - Accent3 2 4" xfId="623"/>
    <cellStyle name="20% - Accent3 2 4 2" xfId="624"/>
    <cellStyle name="20% - Accent3 2 5" xfId="625"/>
    <cellStyle name="20% - Accent3 2 5 2" xfId="626"/>
    <cellStyle name="20% - Accent3 2 5 3" xfId="627"/>
    <cellStyle name="20% - Accent3 2 6" xfId="628"/>
    <cellStyle name="20% - Accent3 2 6 2" xfId="629"/>
    <cellStyle name="20% - Accent3 2 7" xfId="630"/>
    <cellStyle name="20% - Accent3 2 7 2" xfId="631"/>
    <cellStyle name="20% - Accent3 2 8" xfId="632"/>
    <cellStyle name="20% - Accent3 3" xfId="633"/>
    <cellStyle name="20% - Accent3 3 2" xfId="634"/>
    <cellStyle name="20% - Accent3 3 2 2" xfId="635"/>
    <cellStyle name="20% - Accent3 3 2 2 2" xfId="636"/>
    <cellStyle name="20% - Accent3 3 2 2 2 2" xfId="637"/>
    <cellStyle name="20% - Accent3 3 2 2 2 2 2" xfId="19781"/>
    <cellStyle name="20% - Accent3 3 2 2 2 3" xfId="638"/>
    <cellStyle name="20% - Accent3 3 2 2 2 4" xfId="19780"/>
    <cellStyle name="20% - Accent3 3 2 2 3" xfId="639"/>
    <cellStyle name="20% - Accent3 3 2 2 3 2" xfId="640"/>
    <cellStyle name="20% - Accent3 3 2 2 3 3" xfId="19782"/>
    <cellStyle name="20% - Accent3 3 2 2 4" xfId="641"/>
    <cellStyle name="20% - Accent3 3 2 2 5" xfId="19779"/>
    <cellStyle name="20% - Accent3 3 2 3" xfId="642"/>
    <cellStyle name="20% - Accent3 3 2 3 2" xfId="643"/>
    <cellStyle name="20% - Accent3 3 2 3 2 2" xfId="19784"/>
    <cellStyle name="20% - Accent3 3 2 3 3" xfId="644"/>
    <cellStyle name="20% - Accent3 3 2 3 4" xfId="19783"/>
    <cellStyle name="20% - Accent3 3 2 4" xfId="645"/>
    <cellStyle name="20% - Accent3 3 2 4 2" xfId="646"/>
    <cellStyle name="20% - Accent3 3 2 4 3" xfId="19785"/>
    <cellStyle name="20% - Accent3 3 2 5" xfId="647"/>
    <cellStyle name="20% - Accent3 3 2 5 2" xfId="648"/>
    <cellStyle name="20% - Accent3 3 2 6" xfId="649"/>
    <cellStyle name="20% - Accent3 3 2 6 2" xfId="650"/>
    <cellStyle name="20% - Accent3 3 2 7" xfId="651"/>
    <cellStyle name="20% - Accent3 3 2 8" xfId="19778"/>
    <cellStyle name="20% - Accent3 3 3" xfId="652"/>
    <cellStyle name="20% - Accent3 3 3 2" xfId="653"/>
    <cellStyle name="20% - Accent3 3 3 2 2" xfId="654"/>
    <cellStyle name="20% - Accent3 3 3 2 2 2" xfId="19788"/>
    <cellStyle name="20% - Accent3 3 3 2 3" xfId="19787"/>
    <cellStyle name="20% - Accent3 3 3 3" xfId="655"/>
    <cellStyle name="20% - Accent3 3 3 3 2" xfId="19789"/>
    <cellStyle name="20% - Accent3 3 3 4" xfId="656"/>
    <cellStyle name="20% - Accent3 3 3 5" xfId="19786"/>
    <cellStyle name="20% - Accent3 3 4" xfId="657"/>
    <cellStyle name="20% - Accent3 3 4 2" xfId="658"/>
    <cellStyle name="20% - Accent3 3 4 2 2" xfId="19791"/>
    <cellStyle name="20% - Accent3 3 4 3" xfId="659"/>
    <cellStyle name="20% - Accent3 3 4 4" xfId="19790"/>
    <cellStyle name="20% - Accent3 3 5" xfId="660"/>
    <cellStyle name="20% - Accent3 3 5 2" xfId="661"/>
    <cellStyle name="20% - Accent3 3 5 3" xfId="19792"/>
    <cellStyle name="20% - Accent3 3 6" xfId="662"/>
    <cellStyle name="20% - Accent3 3 6 2" xfId="663"/>
    <cellStyle name="20% - Accent3 3 6 3" xfId="664"/>
    <cellStyle name="20% - Accent3 3 7" xfId="665"/>
    <cellStyle name="20% - Accent3 3 7 2" xfId="666"/>
    <cellStyle name="20% - Accent3 3 8" xfId="667"/>
    <cellStyle name="20% - Accent3 3 9" xfId="668"/>
    <cellStyle name="20% - Accent3 4" xfId="669"/>
    <cellStyle name="20% - Accent3 4 2" xfId="670"/>
    <cellStyle name="20% - Accent3 4 2 2" xfId="671"/>
    <cellStyle name="20% - Accent3 4 2 2 2" xfId="672"/>
    <cellStyle name="20% - Accent3 4 2 2 2 2" xfId="673"/>
    <cellStyle name="20% - Accent3 4 2 2 2 2 2" xfId="19796"/>
    <cellStyle name="20% - Accent3 4 2 2 2 3" xfId="674"/>
    <cellStyle name="20% - Accent3 4 2 2 2 4" xfId="19795"/>
    <cellStyle name="20% - Accent3 4 2 2 3" xfId="675"/>
    <cellStyle name="20% - Accent3 4 2 2 3 2" xfId="676"/>
    <cellStyle name="20% - Accent3 4 2 2 3 3" xfId="19797"/>
    <cellStyle name="20% - Accent3 4 2 2 4" xfId="677"/>
    <cellStyle name="20% - Accent3 4 2 2 5" xfId="19794"/>
    <cellStyle name="20% - Accent3 4 2 3" xfId="678"/>
    <cellStyle name="20% - Accent3 4 2 3 2" xfId="679"/>
    <cellStyle name="20% - Accent3 4 2 3 2 2" xfId="19799"/>
    <cellStyle name="20% - Accent3 4 2 3 3" xfId="680"/>
    <cellStyle name="20% - Accent3 4 2 3 4" xfId="19798"/>
    <cellStyle name="20% - Accent3 4 2 4" xfId="681"/>
    <cellStyle name="20% - Accent3 4 2 4 2" xfId="682"/>
    <cellStyle name="20% - Accent3 4 2 4 3" xfId="19800"/>
    <cellStyle name="20% - Accent3 4 2 5" xfId="683"/>
    <cellStyle name="20% - Accent3 4 2 5 2" xfId="684"/>
    <cellStyle name="20% - Accent3 4 2 6" xfId="685"/>
    <cellStyle name="20% - Accent3 4 2 6 2" xfId="686"/>
    <cellStyle name="20% - Accent3 4 2 7" xfId="687"/>
    <cellStyle name="20% - Accent3 4 2 8" xfId="19793"/>
    <cellStyle name="20% - Accent3 4 3" xfId="688"/>
    <cellStyle name="20% - Accent3 4 3 2" xfId="689"/>
    <cellStyle name="20% - Accent3 4 3 2 2" xfId="19802"/>
    <cellStyle name="20% - Accent3 4 3 3" xfId="690"/>
    <cellStyle name="20% - Accent3 4 3 3 2" xfId="19803"/>
    <cellStyle name="20% - Accent3 4 3 4" xfId="691"/>
    <cellStyle name="20% - Accent3 4 3 5" xfId="19801"/>
    <cellStyle name="20% - Accent3 4 4" xfId="692"/>
    <cellStyle name="20% - Accent3 4 4 2" xfId="693"/>
    <cellStyle name="20% - Accent3 4 4 2 2" xfId="19805"/>
    <cellStyle name="20% - Accent3 4 4 3" xfId="694"/>
    <cellStyle name="20% - Accent3 4 4 4" xfId="19804"/>
    <cellStyle name="20% - Accent3 4 5" xfId="695"/>
    <cellStyle name="20% - Accent3 4 5 2" xfId="19806"/>
    <cellStyle name="20% - Accent3 4 6" xfId="696"/>
    <cellStyle name="20% - Accent3 4 6 2" xfId="697"/>
    <cellStyle name="20% - Accent3 4 7" xfId="698"/>
    <cellStyle name="20% - Accent3 4 7 2" xfId="699"/>
    <cellStyle name="20% - Accent3 4 8" xfId="700"/>
    <cellStyle name="20% - Accent3 4 9" xfId="701"/>
    <cellStyle name="20% - Accent3 5" xfId="702"/>
    <cellStyle name="20% - Accent3 5 2" xfId="703"/>
    <cellStyle name="20% - Accent3 5 2 2" xfId="704"/>
    <cellStyle name="20% - Accent3 5 2 2 2" xfId="705"/>
    <cellStyle name="20% - Accent3 5 2 2 2 2" xfId="706"/>
    <cellStyle name="20% - Accent3 5 2 2 2 2 2" xfId="19810"/>
    <cellStyle name="20% - Accent3 5 2 2 2 3" xfId="19809"/>
    <cellStyle name="20% - Accent3 5 2 2 3" xfId="707"/>
    <cellStyle name="20% - Accent3 5 2 2 3 2" xfId="19811"/>
    <cellStyle name="20% - Accent3 5 2 2 4" xfId="19808"/>
    <cellStyle name="20% - Accent3 5 2 3" xfId="708"/>
    <cellStyle name="20% - Accent3 5 2 3 2" xfId="709"/>
    <cellStyle name="20% - Accent3 5 2 3 2 2" xfId="19813"/>
    <cellStyle name="20% - Accent3 5 2 3 3" xfId="19812"/>
    <cellStyle name="20% - Accent3 5 2 4" xfId="710"/>
    <cellStyle name="20% - Accent3 5 2 4 2" xfId="19814"/>
    <cellStyle name="20% - Accent3 5 2 5" xfId="711"/>
    <cellStyle name="20% - Accent3 5 2 6" xfId="19807"/>
    <cellStyle name="20% - Accent3 5 3" xfId="712"/>
    <cellStyle name="20% - Accent3 5 3 2" xfId="713"/>
    <cellStyle name="20% - Accent3 5 3 3" xfId="19815"/>
    <cellStyle name="20% - Accent3 5 4" xfId="714"/>
    <cellStyle name="20% - Accent3 5 5" xfId="715"/>
    <cellStyle name="20% - Accent3 6" xfId="716"/>
    <cellStyle name="20% - Accent3 6 2" xfId="717"/>
    <cellStyle name="20% - Accent3 6 2 2" xfId="718"/>
    <cellStyle name="20% - Accent3 6 2 2 2" xfId="19817"/>
    <cellStyle name="20% - Accent3 6 2 3" xfId="719"/>
    <cellStyle name="20% - Accent3 6 2 4" xfId="720"/>
    <cellStyle name="20% - Accent3 6 3" xfId="721"/>
    <cellStyle name="20% - Accent3 6 3 2" xfId="722"/>
    <cellStyle name="20% - Accent3 6 3 2 2" xfId="723"/>
    <cellStyle name="20% - Accent3 6 3 2 2 2" xfId="19820"/>
    <cellStyle name="20% - Accent3 6 3 2 3" xfId="19819"/>
    <cellStyle name="20% - Accent3 6 3 3" xfId="724"/>
    <cellStyle name="20% - Accent3 6 3 3 2" xfId="19821"/>
    <cellStyle name="20% - Accent3 6 3 4" xfId="725"/>
    <cellStyle name="20% - Accent3 6 3 5" xfId="19818"/>
    <cellStyle name="20% - Accent3 6 4" xfId="726"/>
    <cellStyle name="20% - Accent3 6 4 2" xfId="727"/>
    <cellStyle name="20% - Accent3 6 4 2 2" xfId="19823"/>
    <cellStyle name="20% - Accent3 6 4 3" xfId="19822"/>
    <cellStyle name="20% - Accent3 6 5" xfId="728"/>
    <cellStyle name="20% - Accent3 6 5 2" xfId="19824"/>
    <cellStyle name="20% - Accent3 6 6" xfId="729"/>
    <cellStyle name="20% - Accent3 6 7" xfId="19816"/>
    <cellStyle name="20% - Accent3 7" xfId="730"/>
    <cellStyle name="20% - Accent3 7 2" xfId="731"/>
    <cellStyle name="20% - Accent3 7 2 2" xfId="732"/>
    <cellStyle name="20% - Accent3 7 2 2 2" xfId="733"/>
    <cellStyle name="20% - Accent3 7 2 2 2 2" xfId="19828"/>
    <cellStyle name="20% - Accent3 7 2 2 3" xfId="19827"/>
    <cellStyle name="20% - Accent3 7 2 3" xfId="734"/>
    <cellStyle name="20% - Accent3 7 2 3 2" xfId="19829"/>
    <cellStyle name="20% - Accent3 7 2 4" xfId="19826"/>
    <cellStyle name="20% - Accent3 7 3" xfId="735"/>
    <cellStyle name="20% - Accent3 7 3 2" xfId="736"/>
    <cellStyle name="20% - Accent3 7 3 2 2" xfId="19831"/>
    <cellStyle name="20% - Accent3 7 3 3" xfId="19830"/>
    <cellStyle name="20% - Accent3 7 4" xfId="737"/>
    <cellStyle name="20% - Accent3 7 4 2" xfId="19832"/>
    <cellStyle name="20% - Accent3 7 5" xfId="738"/>
    <cellStyle name="20% - Accent3 7 6" xfId="19825"/>
    <cellStyle name="20% - Accent3 8" xfId="739"/>
    <cellStyle name="20% - Accent3 8 2" xfId="740"/>
    <cellStyle name="20% - Accent3 8 3" xfId="741"/>
    <cellStyle name="20% - Accent3 8 3 2" xfId="19833"/>
    <cellStyle name="20% - Accent3 8 4" xfId="742"/>
    <cellStyle name="20% - Accent3 9" xfId="743"/>
    <cellStyle name="20% - Accent3 9 2" xfId="744"/>
    <cellStyle name="20% - Accent3 9 2 2" xfId="19834"/>
    <cellStyle name="20% - Accent3 9 3" xfId="745"/>
    <cellStyle name="20% - Accent4 10" xfId="746"/>
    <cellStyle name="20% - Accent4 10 2" xfId="747"/>
    <cellStyle name="20% - Accent4 10 2 2" xfId="19835"/>
    <cellStyle name="20% - Accent4 10 3" xfId="748"/>
    <cellStyle name="20% - Accent4 11" xfId="749"/>
    <cellStyle name="20% - Accent4 12" xfId="750"/>
    <cellStyle name="20% - Accent4 2" xfId="751"/>
    <cellStyle name="20% - Accent4 2 2" xfId="752"/>
    <cellStyle name="20% - Accent4 2 2 2" xfId="753"/>
    <cellStyle name="20% - Accent4 2 2 2 2" xfId="754"/>
    <cellStyle name="20% - Accent4 2 2 2 3" xfId="755"/>
    <cellStyle name="20% - Accent4 2 2 2 4" xfId="756"/>
    <cellStyle name="20% - Accent4 2 2 3" xfId="757"/>
    <cellStyle name="20% - Accent4 2 2 3 2" xfId="758"/>
    <cellStyle name="20% - Accent4 2 2 3 2 2" xfId="759"/>
    <cellStyle name="20% - Accent4 2 2 3 2 2 2" xfId="19839"/>
    <cellStyle name="20% - Accent4 2 2 3 2 3" xfId="19838"/>
    <cellStyle name="20% - Accent4 2 2 3 3" xfId="760"/>
    <cellStyle name="20% - Accent4 2 2 3 3 2" xfId="19840"/>
    <cellStyle name="20% - Accent4 2 2 3 4" xfId="761"/>
    <cellStyle name="20% - Accent4 2 2 3 5" xfId="19837"/>
    <cellStyle name="20% - Accent4 2 2 4" xfId="762"/>
    <cellStyle name="20% - Accent4 2 2 4 2" xfId="763"/>
    <cellStyle name="20% - Accent4 2 2 4 2 2" xfId="19842"/>
    <cellStyle name="20% - Accent4 2 2 4 3" xfId="764"/>
    <cellStyle name="20% - Accent4 2 2 4 4" xfId="19841"/>
    <cellStyle name="20% - Accent4 2 2 5" xfId="765"/>
    <cellStyle name="20% - Accent4 2 2 5 2" xfId="766"/>
    <cellStyle name="20% - Accent4 2 2 5 3" xfId="19843"/>
    <cellStyle name="20% - Accent4 2 2 6" xfId="767"/>
    <cellStyle name="20% - Accent4 2 2 6 2" xfId="768"/>
    <cellStyle name="20% - Accent4 2 2 7" xfId="769"/>
    <cellStyle name="20% - Accent4 2 2 8" xfId="19836"/>
    <cellStyle name="20% - Accent4 2 3" xfId="770"/>
    <cellStyle name="20% - Accent4 2 3 2" xfId="771"/>
    <cellStyle name="20% - Accent4 2 3 2 2" xfId="772"/>
    <cellStyle name="20% - Accent4 2 3 2 3" xfId="773"/>
    <cellStyle name="20% - Accent4 2 3 2 4" xfId="774"/>
    <cellStyle name="20% - Accent4 2 3 2 5" xfId="19844"/>
    <cellStyle name="20% - Accent4 2 3 3" xfId="775"/>
    <cellStyle name="20% - Accent4 2 3 4" xfId="776"/>
    <cellStyle name="20% - Accent4 2 3 5" xfId="777"/>
    <cellStyle name="20% - Accent4 2 4" xfId="778"/>
    <cellStyle name="20% - Accent4 2 4 2" xfId="779"/>
    <cellStyle name="20% - Accent4 2 5" xfId="780"/>
    <cellStyle name="20% - Accent4 2 5 2" xfId="781"/>
    <cellStyle name="20% - Accent4 2 5 3" xfId="782"/>
    <cellStyle name="20% - Accent4 2 6" xfId="783"/>
    <cellStyle name="20% - Accent4 2 6 2" xfId="784"/>
    <cellStyle name="20% - Accent4 2 7" xfId="785"/>
    <cellStyle name="20% - Accent4 2 7 2" xfId="786"/>
    <cellStyle name="20% - Accent4 2 8" xfId="787"/>
    <cellStyle name="20% - Accent4 3" xfId="788"/>
    <cellStyle name="20% - Accent4 3 2" xfId="789"/>
    <cellStyle name="20% - Accent4 3 2 2" xfId="790"/>
    <cellStyle name="20% - Accent4 3 2 2 2" xfId="791"/>
    <cellStyle name="20% - Accent4 3 2 2 2 2" xfId="792"/>
    <cellStyle name="20% - Accent4 3 2 2 2 2 2" xfId="19848"/>
    <cellStyle name="20% - Accent4 3 2 2 2 3" xfId="793"/>
    <cellStyle name="20% - Accent4 3 2 2 2 4" xfId="19847"/>
    <cellStyle name="20% - Accent4 3 2 2 3" xfId="794"/>
    <cellStyle name="20% - Accent4 3 2 2 3 2" xfId="795"/>
    <cellStyle name="20% - Accent4 3 2 2 3 3" xfId="19849"/>
    <cellStyle name="20% - Accent4 3 2 2 4" xfId="796"/>
    <cellStyle name="20% - Accent4 3 2 2 5" xfId="19846"/>
    <cellStyle name="20% - Accent4 3 2 3" xfId="797"/>
    <cellStyle name="20% - Accent4 3 2 3 2" xfId="798"/>
    <cellStyle name="20% - Accent4 3 2 3 2 2" xfId="19851"/>
    <cellStyle name="20% - Accent4 3 2 3 3" xfId="799"/>
    <cellStyle name="20% - Accent4 3 2 3 4" xfId="19850"/>
    <cellStyle name="20% - Accent4 3 2 4" xfId="800"/>
    <cellStyle name="20% - Accent4 3 2 4 2" xfId="801"/>
    <cellStyle name="20% - Accent4 3 2 4 3" xfId="19852"/>
    <cellStyle name="20% - Accent4 3 2 5" xfId="802"/>
    <cellStyle name="20% - Accent4 3 2 5 2" xfId="803"/>
    <cellStyle name="20% - Accent4 3 2 6" xfId="804"/>
    <cellStyle name="20% - Accent4 3 2 6 2" xfId="805"/>
    <cellStyle name="20% - Accent4 3 2 7" xfId="806"/>
    <cellStyle name="20% - Accent4 3 2 8" xfId="19845"/>
    <cellStyle name="20% - Accent4 3 3" xfId="807"/>
    <cellStyle name="20% - Accent4 3 3 2" xfId="808"/>
    <cellStyle name="20% - Accent4 3 3 2 2" xfId="809"/>
    <cellStyle name="20% - Accent4 3 3 2 2 2" xfId="19855"/>
    <cellStyle name="20% - Accent4 3 3 2 3" xfId="19854"/>
    <cellStyle name="20% - Accent4 3 3 3" xfId="810"/>
    <cellStyle name="20% - Accent4 3 3 3 2" xfId="19856"/>
    <cellStyle name="20% - Accent4 3 3 4" xfId="811"/>
    <cellStyle name="20% - Accent4 3 3 5" xfId="19853"/>
    <cellStyle name="20% - Accent4 3 4" xfId="812"/>
    <cellStyle name="20% - Accent4 3 4 2" xfId="813"/>
    <cellStyle name="20% - Accent4 3 4 2 2" xfId="19858"/>
    <cellStyle name="20% - Accent4 3 4 3" xfId="814"/>
    <cellStyle name="20% - Accent4 3 4 4" xfId="19857"/>
    <cellStyle name="20% - Accent4 3 5" xfId="815"/>
    <cellStyle name="20% - Accent4 3 5 2" xfId="816"/>
    <cellStyle name="20% - Accent4 3 5 3" xfId="19859"/>
    <cellStyle name="20% - Accent4 3 6" xfId="817"/>
    <cellStyle name="20% - Accent4 3 6 2" xfId="818"/>
    <cellStyle name="20% - Accent4 3 6 3" xfId="819"/>
    <cellStyle name="20% - Accent4 3 7" xfId="820"/>
    <cellStyle name="20% - Accent4 3 7 2" xfId="821"/>
    <cellStyle name="20% - Accent4 3 8" xfId="822"/>
    <cellStyle name="20% - Accent4 3 9" xfId="823"/>
    <cellStyle name="20% - Accent4 4" xfId="824"/>
    <cellStyle name="20% - Accent4 4 2" xfId="825"/>
    <cellStyle name="20% - Accent4 4 2 2" xfId="826"/>
    <cellStyle name="20% - Accent4 4 2 2 2" xfId="827"/>
    <cellStyle name="20% - Accent4 4 2 2 2 2" xfId="828"/>
    <cellStyle name="20% - Accent4 4 2 2 2 2 2" xfId="19863"/>
    <cellStyle name="20% - Accent4 4 2 2 2 3" xfId="829"/>
    <cellStyle name="20% - Accent4 4 2 2 2 4" xfId="19862"/>
    <cellStyle name="20% - Accent4 4 2 2 3" xfId="830"/>
    <cellStyle name="20% - Accent4 4 2 2 3 2" xfId="831"/>
    <cellStyle name="20% - Accent4 4 2 2 3 3" xfId="19864"/>
    <cellStyle name="20% - Accent4 4 2 2 4" xfId="832"/>
    <cellStyle name="20% - Accent4 4 2 2 5" xfId="19861"/>
    <cellStyle name="20% - Accent4 4 2 3" xfId="833"/>
    <cellStyle name="20% - Accent4 4 2 3 2" xfId="834"/>
    <cellStyle name="20% - Accent4 4 2 3 2 2" xfId="19866"/>
    <cellStyle name="20% - Accent4 4 2 3 3" xfId="835"/>
    <cellStyle name="20% - Accent4 4 2 3 4" xfId="19865"/>
    <cellStyle name="20% - Accent4 4 2 4" xfId="836"/>
    <cellStyle name="20% - Accent4 4 2 4 2" xfId="837"/>
    <cellStyle name="20% - Accent4 4 2 4 3" xfId="19867"/>
    <cellStyle name="20% - Accent4 4 2 5" xfId="838"/>
    <cellStyle name="20% - Accent4 4 2 5 2" xfId="839"/>
    <cellStyle name="20% - Accent4 4 2 6" xfId="840"/>
    <cellStyle name="20% - Accent4 4 2 6 2" xfId="841"/>
    <cellStyle name="20% - Accent4 4 2 7" xfId="842"/>
    <cellStyle name="20% - Accent4 4 2 8" xfId="19860"/>
    <cellStyle name="20% - Accent4 4 3" xfId="843"/>
    <cellStyle name="20% - Accent4 4 3 2" xfId="844"/>
    <cellStyle name="20% - Accent4 4 3 2 2" xfId="19869"/>
    <cellStyle name="20% - Accent4 4 3 3" xfId="845"/>
    <cellStyle name="20% - Accent4 4 3 3 2" xfId="19870"/>
    <cellStyle name="20% - Accent4 4 3 4" xfId="846"/>
    <cellStyle name="20% - Accent4 4 3 5" xfId="19868"/>
    <cellStyle name="20% - Accent4 4 4" xfId="847"/>
    <cellStyle name="20% - Accent4 4 4 2" xfId="848"/>
    <cellStyle name="20% - Accent4 4 4 2 2" xfId="19872"/>
    <cellStyle name="20% - Accent4 4 4 3" xfId="849"/>
    <cellStyle name="20% - Accent4 4 4 4" xfId="19871"/>
    <cellStyle name="20% - Accent4 4 5" xfId="850"/>
    <cellStyle name="20% - Accent4 4 5 2" xfId="19873"/>
    <cellStyle name="20% - Accent4 4 6" xfId="851"/>
    <cellStyle name="20% - Accent4 4 6 2" xfId="852"/>
    <cellStyle name="20% - Accent4 4 7" xfId="853"/>
    <cellStyle name="20% - Accent4 4 7 2" xfId="854"/>
    <cellStyle name="20% - Accent4 4 8" xfId="855"/>
    <cellStyle name="20% - Accent4 4 9" xfId="856"/>
    <cellStyle name="20% - Accent4 5" xfId="857"/>
    <cellStyle name="20% - Accent4 5 2" xfId="858"/>
    <cellStyle name="20% - Accent4 5 2 2" xfId="859"/>
    <cellStyle name="20% - Accent4 5 2 2 2" xfId="860"/>
    <cellStyle name="20% - Accent4 5 2 2 2 2" xfId="861"/>
    <cellStyle name="20% - Accent4 5 2 2 2 2 2" xfId="19877"/>
    <cellStyle name="20% - Accent4 5 2 2 2 3" xfId="19876"/>
    <cellStyle name="20% - Accent4 5 2 2 3" xfId="862"/>
    <cellStyle name="20% - Accent4 5 2 2 3 2" xfId="19878"/>
    <cellStyle name="20% - Accent4 5 2 2 4" xfId="19875"/>
    <cellStyle name="20% - Accent4 5 2 3" xfId="863"/>
    <cellStyle name="20% - Accent4 5 2 3 2" xfId="864"/>
    <cellStyle name="20% - Accent4 5 2 3 2 2" xfId="19880"/>
    <cellStyle name="20% - Accent4 5 2 3 3" xfId="19879"/>
    <cellStyle name="20% - Accent4 5 2 4" xfId="865"/>
    <cellStyle name="20% - Accent4 5 2 4 2" xfId="19881"/>
    <cellStyle name="20% - Accent4 5 2 5" xfId="866"/>
    <cellStyle name="20% - Accent4 5 2 6" xfId="19874"/>
    <cellStyle name="20% - Accent4 5 3" xfId="867"/>
    <cellStyle name="20% - Accent4 5 3 2" xfId="868"/>
    <cellStyle name="20% - Accent4 5 3 3" xfId="19882"/>
    <cellStyle name="20% - Accent4 5 4" xfId="869"/>
    <cellStyle name="20% - Accent4 5 5" xfId="870"/>
    <cellStyle name="20% - Accent4 6" xfId="871"/>
    <cellStyle name="20% - Accent4 6 2" xfId="872"/>
    <cellStyle name="20% - Accent4 6 2 2" xfId="873"/>
    <cellStyle name="20% - Accent4 6 2 2 2" xfId="19884"/>
    <cellStyle name="20% - Accent4 6 2 3" xfId="874"/>
    <cellStyle name="20% - Accent4 6 2 4" xfId="875"/>
    <cellStyle name="20% - Accent4 6 3" xfId="876"/>
    <cellStyle name="20% - Accent4 6 3 2" xfId="877"/>
    <cellStyle name="20% - Accent4 6 3 2 2" xfId="878"/>
    <cellStyle name="20% - Accent4 6 3 2 2 2" xfId="19887"/>
    <cellStyle name="20% - Accent4 6 3 2 3" xfId="19886"/>
    <cellStyle name="20% - Accent4 6 3 3" xfId="879"/>
    <cellStyle name="20% - Accent4 6 3 3 2" xfId="19888"/>
    <cellStyle name="20% - Accent4 6 3 4" xfId="880"/>
    <cellStyle name="20% - Accent4 6 3 5" xfId="19885"/>
    <cellStyle name="20% - Accent4 6 4" xfId="881"/>
    <cellStyle name="20% - Accent4 6 4 2" xfId="882"/>
    <cellStyle name="20% - Accent4 6 4 2 2" xfId="19890"/>
    <cellStyle name="20% - Accent4 6 4 3" xfId="19889"/>
    <cellStyle name="20% - Accent4 6 5" xfId="883"/>
    <cellStyle name="20% - Accent4 6 5 2" xfId="19891"/>
    <cellStyle name="20% - Accent4 6 6" xfId="884"/>
    <cellStyle name="20% - Accent4 6 7" xfId="19883"/>
    <cellStyle name="20% - Accent4 7" xfId="885"/>
    <cellStyle name="20% - Accent4 7 2" xfId="886"/>
    <cellStyle name="20% - Accent4 7 2 2" xfId="887"/>
    <cellStyle name="20% - Accent4 7 2 2 2" xfId="888"/>
    <cellStyle name="20% - Accent4 7 2 2 2 2" xfId="19895"/>
    <cellStyle name="20% - Accent4 7 2 2 3" xfId="19894"/>
    <cellStyle name="20% - Accent4 7 2 3" xfId="889"/>
    <cellStyle name="20% - Accent4 7 2 3 2" xfId="19896"/>
    <cellStyle name="20% - Accent4 7 2 4" xfId="19893"/>
    <cellStyle name="20% - Accent4 7 3" xfId="890"/>
    <cellStyle name="20% - Accent4 7 3 2" xfId="891"/>
    <cellStyle name="20% - Accent4 7 3 2 2" xfId="19898"/>
    <cellStyle name="20% - Accent4 7 3 3" xfId="19897"/>
    <cellStyle name="20% - Accent4 7 4" xfId="892"/>
    <cellStyle name="20% - Accent4 7 4 2" xfId="19899"/>
    <cellStyle name="20% - Accent4 7 5" xfId="893"/>
    <cellStyle name="20% - Accent4 7 6" xfId="19892"/>
    <cellStyle name="20% - Accent4 8" xfId="894"/>
    <cellStyle name="20% - Accent4 8 2" xfId="895"/>
    <cellStyle name="20% - Accent4 8 3" xfId="896"/>
    <cellStyle name="20% - Accent4 8 3 2" xfId="19900"/>
    <cellStyle name="20% - Accent4 8 4" xfId="897"/>
    <cellStyle name="20% - Accent4 9" xfId="898"/>
    <cellStyle name="20% - Accent4 9 2" xfId="899"/>
    <cellStyle name="20% - Accent4 9 2 2" xfId="19901"/>
    <cellStyle name="20% - Accent4 9 3" xfId="900"/>
    <cellStyle name="20% - Accent5 10" xfId="901"/>
    <cellStyle name="20% - Accent5 10 2" xfId="902"/>
    <cellStyle name="20% - Accent5 10 2 2" xfId="19902"/>
    <cellStyle name="20% - Accent5 10 3" xfId="903"/>
    <cellStyle name="20% - Accent5 11" xfId="904"/>
    <cellStyle name="20% - Accent5 12" xfId="905"/>
    <cellStyle name="20% - Accent5 2" xfId="906"/>
    <cellStyle name="20% - Accent5 2 2" xfId="907"/>
    <cellStyle name="20% - Accent5 2 2 2" xfId="908"/>
    <cellStyle name="20% - Accent5 2 2 2 2" xfId="909"/>
    <cellStyle name="20% - Accent5 2 2 2 3" xfId="910"/>
    <cellStyle name="20% - Accent5 2 2 2 4" xfId="911"/>
    <cellStyle name="20% - Accent5 2 2 3" xfId="912"/>
    <cellStyle name="20% - Accent5 2 2 3 2" xfId="913"/>
    <cellStyle name="20% - Accent5 2 2 3 2 2" xfId="914"/>
    <cellStyle name="20% - Accent5 2 2 3 2 2 2" xfId="19906"/>
    <cellStyle name="20% - Accent5 2 2 3 2 3" xfId="19905"/>
    <cellStyle name="20% - Accent5 2 2 3 3" xfId="915"/>
    <cellStyle name="20% - Accent5 2 2 3 3 2" xfId="19907"/>
    <cellStyle name="20% - Accent5 2 2 3 4" xfId="916"/>
    <cellStyle name="20% - Accent5 2 2 3 5" xfId="19904"/>
    <cellStyle name="20% - Accent5 2 2 4" xfId="917"/>
    <cellStyle name="20% - Accent5 2 2 4 2" xfId="918"/>
    <cellStyle name="20% - Accent5 2 2 4 2 2" xfId="19909"/>
    <cellStyle name="20% - Accent5 2 2 4 3" xfId="919"/>
    <cellStyle name="20% - Accent5 2 2 4 4" xfId="19908"/>
    <cellStyle name="20% - Accent5 2 2 5" xfId="920"/>
    <cellStyle name="20% - Accent5 2 2 5 2" xfId="921"/>
    <cellStyle name="20% - Accent5 2 2 5 3" xfId="19910"/>
    <cellStyle name="20% - Accent5 2 2 6" xfId="922"/>
    <cellStyle name="20% - Accent5 2 2 6 2" xfId="923"/>
    <cellStyle name="20% - Accent5 2 2 7" xfId="924"/>
    <cellStyle name="20% - Accent5 2 2 8" xfId="19903"/>
    <cellStyle name="20% - Accent5 2 3" xfId="925"/>
    <cellStyle name="20% - Accent5 2 3 2" xfId="926"/>
    <cellStyle name="20% - Accent5 2 3 2 2" xfId="927"/>
    <cellStyle name="20% - Accent5 2 3 2 3" xfId="928"/>
    <cellStyle name="20% - Accent5 2 3 3" xfId="929"/>
    <cellStyle name="20% - Accent5 2 3 4" xfId="930"/>
    <cellStyle name="20% - Accent5 2 3 5" xfId="931"/>
    <cellStyle name="20% - Accent5 2 4" xfId="932"/>
    <cellStyle name="20% - Accent5 2 4 2" xfId="933"/>
    <cellStyle name="20% - Accent5 2 5" xfId="934"/>
    <cellStyle name="20% - Accent5 2 5 2" xfId="935"/>
    <cellStyle name="20% - Accent5 2 6" xfId="936"/>
    <cellStyle name="20% - Accent5 2 7" xfId="937"/>
    <cellStyle name="20% - Accent5 2 8" xfId="938"/>
    <cellStyle name="20% - Accent5 3" xfId="939"/>
    <cellStyle name="20% - Accent5 3 2" xfId="940"/>
    <cellStyle name="20% - Accent5 3 2 2" xfId="941"/>
    <cellStyle name="20% - Accent5 3 2 2 2" xfId="942"/>
    <cellStyle name="20% - Accent5 3 2 2 2 2" xfId="943"/>
    <cellStyle name="20% - Accent5 3 2 2 2 2 2" xfId="19914"/>
    <cellStyle name="20% - Accent5 3 2 2 2 3" xfId="944"/>
    <cellStyle name="20% - Accent5 3 2 2 2 4" xfId="19913"/>
    <cellStyle name="20% - Accent5 3 2 2 3" xfId="945"/>
    <cellStyle name="20% - Accent5 3 2 2 3 2" xfId="946"/>
    <cellStyle name="20% - Accent5 3 2 2 3 3" xfId="19915"/>
    <cellStyle name="20% - Accent5 3 2 2 4" xfId="947"/>
    <cellStyle name="20% - Accent5 3 2 2 5" xfId="19912"/>
    <cellStyle name="20% - Accent5 3 2 3" xfId="948"/>
    <cellStyle name="20% - Accent5 3 2 3 2" xfId="949"/>
    <cellStyle name="20% - Accent5 3 2 3 2 2" xfId="19917"/>
    <cellStyle name="20% - Accent5 3 2 3 3" xfId="950"/>
    <cellStyle name="20% - Accent5 3 2 3 4" xfId="19916"/>
    <cellStyle name="20% - Accent5 3 2 4" xfId="951"/>
    <cellStyle name="20% - Accent5 3 2 4 2" xfId="952"/>
    <cellStyle name="20% - Accent5 3 2 4 3" xfId="19918"/>
    <cellStyle name="20% - Accent5 3 2 5" xfId="953"/>
    <cellStyle name="20% - Accent5 3 2 5 2" xfId="954"/>
    <cellStyle name="20% - Accent5 3 2 6" xfId="955"/>
    <cellStyle name="20% - Accent5 3 2 6 2" xfId="956"/>
    <cellStyle name="20% - Accent5 3 2 7" xfId="957"/>
    <cellStyle name="20% - Accent5 3 2 8" xfId="19911"/>
    <cellStyle name="20% - Accent5 3 3" xfId="958"/>
    <cellStyle name="20% - Accent5 3 3 2" xfId="959"/>
    <cellStyle name="20% - Accent5 3 3 2 2" xfId="960"/>
    <cellStyle name="20% - Accent5 3 3 2 2 2" xfId="19921"/>
    <cellStyle name="20% - Accent5 3 3 2 3" xfId="19920"/>
    <cellStyle name="20% - Accent5 3 3 3" xfId="961"/>
    <cellStyle name="20% - Accent5 3 3 3 2" xfId="19922"/>
    <cellStyle name="20% - Accent5 3 3 4" xfId="962"/>
    <cellStyle name="20% - Accent5 3 3 5" xfId="19919"/>
    <cellStyle name="20% - Accent5 3 4" xfId="963"/>
    <cellStyle name="20% - Accent5 3 4 2" xfId="964"/>
    <cellStyle name="20% - Accent5 3 4 2 2" xfId="19924"/>
    <cellStyle name="20% - Accent5 3 4 3" xfId="965"/>
    <cellStyle name="20% - Accent5 3 4 4" xfId="19923"/>
    <cellStyle name="20% - Accent5 3 5" xfId="966"/>
    <cellStyle name="20% - Accent5 3 5 2" xfId="967"/>
    <cellStyle name="20% - Accent5 3 5 3" xfId="19925"/>
    <cellStyle name="20% - Accent5 3 6" xfId="968"/>
    <cellStyle name="20% - Accent5 3 6 2" xfId="969"/>
    <cellStyle name="20% - Accent5 3 6 3" xfId="970"/>
    <cellStyle name="20% - Accent5 3 7" xfId="971"/>
    <cellStyle name="20% - Accent5 3 7 2" xfId="972"/>
    <cellStyle name="20% - Accent5 3 8" xfId="973"/>
    <cellStyle name="20% - Accent5 3 9" xfId="974"/>
    <cellStyle name="20% - Accent5 4" xfId="975"/>
    <cellStyle name="20% - Accent5 4 2" xfId="976"/>
    <cellStyle name="20% - Accent5 4 2 2" xfId="977"/>
    <cellStyle name="20% - Accent5 4 2 2 2" xfId="978"/>
    <cellStyle name="20% - Accent5 4 2 2 2 2" xfId="979"/>
    <cellStyle name="20% - Accent5 4 2 2 2 2 2" xfId="19929"/>
    <cellStyle name="20% - Accent5 4 2 2 2 3" xfId="980"/>
    <cellStyle name="20% - Accent5 4 2 2 2 4" xfId="19928"/>
    <cellStyle name="20% - Accent5 4 2 2 3" xfId="981"/>
    <cellStyle name="20% - Accent5 4 2 2 3 2" xfId="982"/>
    <cellStyle name="20% - Accent5 4 2 2 3 3" xfId="19930"/>
    <cellStyle name="20% - Accent5 4 2 2 4" xfId="983"/>
    <cellStyle name="20% - Accent5 4 2 2 5" xfId="19927"/>
    <cellStyle name="20% - Accent5 4 2 3" xfId="984"/>
    <cellStyle name="20% - Accent5 4 2 3 2" xfId="985"/>
    <cellStyle name="20% - Accent5 4 2 3 2 2" xfId="19932"/>
    <cellStyle name="20% - Accent5 4 2 3 3" xfId="986"/>
    <cellStyle name="20% - Accent5 4 2 3 4" xfId="19931"/>
    <cellStyle name="20% - Accent5 4 2 4" xfId="987"/>
    <cellStyle name="20% - Accent5 4 2 4 2" xfId="988"/>
    <cellStyle name="20% - Accent5 4 2 4 3" xfId="19933"/>
    <cellStyle name="20% - Accent5 4 2 5" xfId="989"/>
    <cellStyle name="20% - Accent5 4 2 5 2" xfId="990"/>
    <cellStyle name="20% - Accent5 4 2 6" xfId="991"/>
    <cellStyle name="20% - Accent5 4 2 6 2" xfId="992"/>
    <cellStyle name="20% - Accent5 4 2 7" xfId="993"/>
    <cellStyle name="20% - Accent5 4 2 8" xfId="19926"/>
    <cellStyle name="20% - Accent5 4 3" xfId="994"/>
    <cellStyle name="20% - Accent5 4 3 2" xfId="995"/>
    <cellStyle name="20% - Accent5 4 3 2 2" xfId="19935"/>
    <cellStyle name="20% - Accent5 4 3 3" xfId="996"/>
    <cellStyle name="20% - Accent5 4 3 3 2" xfId="19936"/>
    <cellStyle name="20% - Accent5 4 3 4" xfId="997"/>
    <cellStyle name="20% - Accent5 4 3 5" xfId="19934"/>
    <cellStyle name="20% - Accent5 4 4" xfId="998"/>
    <cellStyle name="20% - Accent5 4 4 2" xfId="999"/>
    <cellStyle name="20% - Accent5 4 4 2 2" xfId="19938"/>
    <cellStyle name="20% - Accent5 4 4 3" xfId="1000"/>
    <cellStyle name="20% - Accent5 4 4 4" xfId="19937"/>
    <cellStyle name="20% - Accent5 4 5" xfId="1001"/>
    <cellStyle name="20% - Accent5 4 5 2" xfId="19939"/>
    <cellStyle name="20% - Accent5 4 6" xfId="1002"/>
    <cellStyle name="20% - Accent5 4 6 2" xfId="1003"/>
    <cellStyle name="20% - Accent5 4 7" xfId="1004"/>
    <cellStyle name="20% - Accent5 4 7 2" xfId="1005"/>
    <cellStyle name="20% - Accent5 4 8" xfId="1006"/>
    <cellStyle name="20% - Accent5 4 9" xfId="1007"/>
    <cellStyle name="20% - Accent5 5" xfId="1008"/>
    <cellStyle name="20% - Accent5 5 2" xfId="1009"/>
    <cellStyle name="20% - Accent5 5 2 2" xfId="1010"/>
    <cellStyle name="20% - Accent5 5 2 2 2" xfId="19941"/>
    <cellStyle name="20% - Accent5 5 2 3" xfId="1011"/>
    <cellStyle name="20% - Accent5 5 2 3 2" xfId="19942"/>
    <cellStyle name="20% - Accent5 5 2 4" xfId="1012"/>
    <cellStyle name="20% - Accent5 5 2 5" xfId="1013"/>
    <cellStyle name="20% - Accent5 5 3" xfId="1014"/>
    <cellStyle name="20% - Accent5 5 3 2" xfId="1015"/>
    <cellStyle name="20% - Accent5 5 3 2 2" xfId="1016"/>
    <cellStyle name="20% - Accent5 5 3 2 2 2" xfId="19945"/>
    <cellStyle name="20% - Accent5 5 3 2 3" xfId="19944"/>
    <cellStyle name="20% - Accent5 5 3 3" xfId="1017"/>
    <cellStyle name="20% - Accent5 5 3 3 2" xfId="19946"/>
    <cellStyle name="20% - Accent5 5 3 4" xfId="1018"/>
    <cellStyle name="20% - Accent5 5 3 5" xfId="19943"/>
    <cellStyle name="20% - Accent5 5 4" xfId="1019"/>
    <cellStyle name="20% - Accent5 5 4 2" xfId="1020"/>
    <cellStyle name="20% - Accent5 5 4 2 2" xfId="19948"/>
    <cellStyle name="20% - Accent5 5 4 3" xfId="19947"/>
    <cellStyle name="20% - Accent5 5 5" xfId="1021"/>
    <cellStyle name="20% - Accent5 5 5 2" xfId="19949"/>
    <cellStyle name="20% - Accent5 5 6" xfId="1022"/>
    <cellStyle name="20% - Accent5 5 7" xfId="19940"/>
    <cellStyle name="20% - Accent5 6" xfId="1023"/>
    <cellStyle name="20% - Accent5 6 2" xfId="1024"/>
    <cellStyle name="20% - Accent5 6 2 2" xfId="1025"/>
    <cellStyle name="20% - Accent5 6 2 2 2" xfId="1026"/>
    <cellStyle name="20% - Accent5 6 2 2 2 2" xfId="19953"/>
    <cellStyle name="20% - Accent5 6 2 2 3" xfId="19952"/>
    <cellStyle name="20% - Accent5 6 2 3" xfId="1027"/>
    <cellStyle name="20% - Accent5 6 2 3 2" xfId="19954"/>
    <cellStyle name="20% - Accent5 6 2 4" xfId="1028"/>
    <cellStyle name="20% - Accent5 6 2 5" xfId="19951"/>
    <cellStyle name="20% - Accent5 6 3" xfId="1029"/>
    <cellStyle name="20% - Accent5 6 3 2" xfId="1030"/>
    <cellStyle name="20% - Accent5 6 3 2 2" xfId="19956"/>
    <cellStyle name="20% - Accent5 6 3 3" xfId="1031"/>
    <cellStyle name="20% - Accent5 6 3 4" xfId="19955"/>
    <cellStyle name="20% - Accent5 6 4" xfId="1032"/>
    <cellStyle name="20% - Accent5 6 4 2" xfId="19957"/>
    <cellStyle name="20% - Accent5 6 5" xfId="1033"/>
    <cellStyle name="20% - Accent5 6 6" xfId="19950"/>
    <cellStyle name="20% - Accent5 7" xfId="1034"/>
    <cellStyle name="20% - Accent5 7 2" xfId="1035"/>
    <cellStyle name="20% - Accent5 7 2 2" xfId="1036"/>
    <cellStyle name="20% - Accent5 7 2 2 2" xfId="1037"/>
    <cellStyle name="20% - Accent5 7 2 2 2 2" xfId="19961"/>
    <cellStyle name="20% - Accent5 7 2 2 3" xfId="19960"/>
    <cellStyle name="20% - Accent5 7 2 3" xfId="1038"/>
    <cellStyle name="20% - Accent5 7 2 3 2" xfId="19962"/>
    <cellStyle name="20% - Accent5 7 2 4" xfId="19959"/>
    <cellStyle name="20% - Accent5 7 3" xfId="1039"/>
    <cellStyle name="20% - Accent5 7 3 2" xfId="1040"/>
    <cellStyle name="20% - Accent5 7 3 2 2" xfId="19964"/>
    <cellStyle name="20% - Accent5 7 3 3" xfId="19963"/>
    <cellStyle name="20% - Accent5 7 4" xfId="1041"/>
    <cellStyle name="20% - Accent5 7 4 2" xfId="19965"/>
    <cellStyle name="20% - Accent5 7 5" xfId="1042"/>
    <cellStyle name="20% - Accent5 7 6" xfId="19958"/>
    <cellStyle name="20% - Accent5 8" xfId="1043"/>
    <cellStyle name="20% - Accent5 8 2" xfId="1044"/>
    <cellStyle name="20% - Accent5 8 3" xfId="1045"/>
    <cellStyle name="20% - Accent5 8 3 2" xfId="19966"/>
    <cellStyle name="20% - Accent5 8 4" xfId="1046"/>
    <cellStyle name="20% - Accent5 9" xfId="1047"/>
    <cellStyle name="20% - Accent5 9 2" xfId="1048"/>
    <cellStyle name="20% - Accent5 9 2 2" xfId="19967"/>
    <cellStyle name="20% - Accent5 9 3" xfId="1049"/>
    <cellStyle name="20% - Accent6 10" xfId="1050"/>
    <cellStyle name="20% - Accent6 10 2" xfId="1051"/>
    <cellStyle name="20% - Accent6 10 2 2" xfId="19968"/>
    <cellStyle name="20% - Accent6 10 3" xfId="1052"/>
    <cellStyle name="20% - Accent6 11" xfId="1053"/>
    <cellStyle name="20% - Accent6 12" xfId="1054"/>
    <cellStyle name="20% - Accent6 2" xfId="1055"/>
    <cellStyle name="20% - Accent6 2 2" xfId="1056"/>
    <cellStyle name="20% - Accent6 2 2 2" xfId="1057"/>
    <cellStyle name="20% - Accent6 2 2 2 2" xfId="1058"/>
    <cellStyle name="20% - Accent6 2 2 2 3" xfId="1059"/>
    <cellStyle name="20% - Accent6 2 2 2 4" xfId="1060"/>
    <cellStyle name="20% - Accent6 2 2 3" xfId="1061"/>
    <cellStyle name="20% - Accent6 2 2 3 2" xfId="1062"/>
    <cellStyle name="20% - Accent6 2 2 3 2 2" xfId="1063"/>
    <cellStyle name="20% - Accent6 2 2 3 2 2 2" xfId="19972"/>
    <cellStyle name="20% - Accent6 2 2 3 2 3" xfId="19971"/>
    <cellStyle name="20% - Accent6 2 2 3 3" xfId="1064"/>
    <cellStyle name="20% - Accent6 2 2 3 3 2" xfId="19973"/>
    <cellStyle name="20% - Accent6 2 2 3 4" xfId="1065"/>
    <cellStyle name="20% - Accent6 2 2 3 5" xfId="19970"/>
    <cellStyle name="20% - Accent6 2 2 4" xfId="1066"/>
    <cellStyle name="20% - Accent6 2 2 4 2" xfId="1067"/>
    <cellStyle name="20% - Accent6 2 2 4 2 2" xfId="19975"/>
    <cellStyle name="20% - Accent6 2 2 4 3" xfId="1068"/>
    <cellStyle name="20% - Accent6 2 2 4 4" xfId="19974"/>
    <cellStyle name="20% - Accent6 2 2 5" xfId="1069"/>
    <cellStyle name="20% - Accent6 2 2 5 2" xfId="1070"/>
    <cellStyle name="20% - Accent6 2 2 5 3" xfId="19976"/>
    <cellStyle name="20% - Accent6 2 2 6" xfId="1071"/>
    <cellStyle name="20% - Accent6 2 2 6 2" xfId="1072"/>
    <cellStyle name="20% - Accent6 2 2 7" xfId="1073"/>
    <cellStyle name="20% - Accent6 2 2 8" xfId="19969"/>
    <cellStyle name="20% - Accent6 2 3" xfId="1074"/>
    <cellStyle name="20% - Accent6 2 3 2" xfId="1075"/>
    <cellStyle name="20% - Accent6 2 3 2 2" xfId="1076"/>
    <cellStyle name="20% - Accent6 2 3 2 3" xfId="1077"/>
    <cellStyle name="20% - Accent6 2 3 3" xfId="1078"/>
    <cellStyle name="20% - Accent6 2 3 4" xfId="1079"/>
    <cellStyle name="20% - Accent6 2 3 5" xfId="1080"/>
    <cellStyle name="20% - Accent6 2 4" xfId="1081"/>
    <cellStyle name="20% - Accent6 2 4 2" xfId="1082"/>
    <cellStyle name="20% - Accent6 2 5" xfId="1083"/>
    <cellStyle name="20% - Accent6 2 5 2" xfId="1084"/>
    <cellStyle name="20% - Accent6 2 6" xfId="1085"/>
    <cellStyle name="20% - Accent6 2 7" xfId="1086"/>
    <cellStyle name="20% - Accent6 2 8" xfId="1087"/>
    <cellStyle name="20% - Accent6 3" xfId="1088"/>
    <cellStyle name="20% - Accent6 3 2" xfId="1089"/>
    <cellStyle name="20% - Accent6 3 2 2" xfId="1090"/>
    <cellStyle name="20% - Accent6 3 2 2 2" xfId="1091"/>
    <cellStyle name="20% - Accent6 3 2 2 2 2" xfId="1092"/>
    <cellStyle name="20% - Accent6 3 2 2 2 2 2" xfId="19980"/>
    <cellStyle name="20% - Accent6 3 2 2 2 3" xfId="1093"/>
    <cellStyle name="20% - Accent6 3 2 2 2 4" xfId="19979"/>
    <cellStyle name="20% - Accent6 3 2 2 3" xfId="1094"/>
    <cellStyle name="20% - Accent6 3 2 2 3 2" xfId="1095"/>
    <cellStyle name="20% - Accent6 3 2 2 3 3" xfId="19981"/>
    <cellStyle name="20% - Accent6 3 2 2 4" xfId="1096"/>
    <cellStyle name="20% - Accent6 3 2 2 5" xfId="19978"/>
    <cellStyle name="20% - Accent6 3 2 3" xfId="1097"/>
    <cellStyle name="20% - Accent6 3 2 3 2" xfId="1098"/>
    <cellStyle name="20% - Accent6 3 2 3 2 2" xfId="19983"/>
    <cellStyle name="20% - Accent6 3 2 3 3" xfId="1099"/>
    <cellStyle name="20% - Accent6 3 2 3 4" xfId="19982"/>
    <cellStyle name="20% - Accent6 3 2 4" xfId="1100"/>
    <cellStyle name="20% - Accent6 3 2 4 2" xfId="1101"/>
    <cellStyle name="20% - Accent6 3 2 4 3" xfId="19984"/>
    <cellStyle name="20% - Accent6 3 2 5" xfId="1102"/>
    <cellStyle name="20% - Accent6 3 2 5 2" xfId="1103"/>
    <cellStyle name="20% - Accent6 3 2 6" xfId="1104"/>
    <cellStyle name="20% - Accent6 3 2 6 2" xfId="1105"/>
    <cellStyle name="20% - Accent6 3 2 7" xfId="1106"/>
    <cellStyle name="20% - Accent6 3 2 8" xfId="19977"/>
    <cellStyle name="20% - Accent6 3 3" xfId="1107"/>
    <cellStyle name="20% - Accent6 3 3 2" xfId="1108"/>
    <cellStyle name="20% - Accent6 3 3 2 2" xfId="1109"/>
    <cellStyle name="20% - Accent6 3 3 2 2 2" xfId="19987"/>
    <cellStyle name="20% - Accent6 3 3 2 3" xfId="19986"/>
    <cellStyle name="20% - Accent6 3 3 3" xfId="1110"/>
    <cellStyle name="20% - Accent6 3 3 3 2" xfId="19988"/>
    <cellStyle name="20% - Accent6 3 3 4" xfId="1111"/>
    <cellStyle name="20% - Accent6 3 3 5" xfId="19985"/>
    <cellStyle name="20% - Accent6 3 4" xfId="1112"/>
    <cellStyle name="20% - Accent6 3 4 2" xfId="1113"/>
    <cellStyle name="20% - Accent6 3 4 2 2" xfId="19990"/>
    <cellStyle name="20% - Accent6 3 4 3" xfId="1114"/>
    <cellStyle name="20% - Accent6 3 4 4" xfId="19989"/>
    <cellStyle name="20% - Accent6 3 5" xfId="1115"/>
    <cellStyle name="20% - Accent6 3 5 2" xfId="1116"/>
    <cellStyle name="20% - Accent6 3 5 3" xfId="19991"/>
    <cellStyle name="20% - Accent6 3 6" xfId="1117"/>
    <cellStyle name="20% - Accent6 3 6 2" xfId="1118"/>
    <cellStyle name="20% - Accent6 3 6 3" xfId="1119"/>
    <cellStyle name="20% - Accent6 3 7" xfId="1120"/>
    <cellStyle name="20% - Accent6 3 7 2" xfId="1121"/>
    <cellStyle name="20% - Accent6 3 8" xfId="1122"/>
    <cellStyle name="20% - Accent6 3 9" xfId="1123"/>
    <cellStyle name="20% - Accent6 4" xfId="1124"/>
    <cellStyle name="20% - Accent6 4 2" xfId="1125"/>
    <cellStyle name="20% - Accent6 4 2 2" xfId="1126"/>
    <cellStyle name="20% - Accent6 4 2 2 2" xfId="1127"/>
    <cellStyle name="20% - Accent6 4 2 2 2 2" xfId="1128"/>
    <cellStyle name="20% - Accent6 4 2 2 2 2 2" xfId="19995"/>
    <cellStyle name="20% - Accent6 4 2 2 2 3" xfId="1129"/>
    <cellStyle name="20% - Accent6 4 2 2 2 4" xfId="19994"/>
    <cellStyle name="20% - Accent6 4 2 2 3" xfId="1130"/>
    <cellStyle name="20% - Accent6 4 2 2 3 2" xfId="1131"/>
    <cellStyle name="20% - Accent6 4 2 2 3 3" xfId="19996"/>
    <cellStyle name="20% - Accent6 4 2 2 4" xfId="1132"/>
    <cellStyle name="20% - Accent6 4 2 2 5" xfId="19993"/>
    <cellStyle name="20% - Accent6 4 2 3" xfId="1133"/>
    <cellStyle name="20% - Accent6 4 2 3 2" xfId="1134"/>
    <cellStyle name="20% - Accent6 4 2 3 2 2" xfId="19998"/>
    <cellStyle name="20% - Accent6 4 2 3 3" xfId="1135"/>
    <cellStyle name="20% - Accent6 4 2 3 4" xfId="19997"/>
    <cellStyle name="20% - Accent6 4 2 4" xfId="1136"/>
    <cellStyle name="20% - Accent6 4 2 4 2" xfId="1137"/>
    <cellStyle name="20% - Accent6 4 2 4 3" xfId="19999"/>
    <cellStyle name="20% - Accent6 4 2 5" xfId="1138"/>
    <cellStyle name="20% - Accent6 4 2 5 2" xfId="1139"/>
    <cellStyle name="20% - Accent6 4 2 6" xfId="1140"/>
    <cellStyle name="20% - Accent6 4 2 6 2" xfId="1141"/>
    <cellStyle name="20% - Accent6 4 2 7" xfId="1142"/>
    <cellStyle name="20% - Accent6 4 2 8" xfId="19992"/>
    <cellStyle name="20% - Accent6 4 3" xfId="1143"/>
    <cellStyle name="20% - Accent6 4 3 2" xfId="1144"/>
    <cellStyle name="20% - Accent6 4 3 2 2" xfId="20001"/>
    <cellStyle name="20% - Accent6 4 3 3" xfId="1145"/>
    <cellStyle name="20% - Accent6 4 3 3 2" xfId="20002"/>
    <cellStyle name="20% - Accent6 4 3 4" xfId="1146"/>
    <cellStyle name="20% - Accent6 4 3 5" xfId="20000"/>
    <cellStyle name="20% - Accent6 4 4" xfId="1147"/>
    <cellStyle name="20% - Accent6 4 4 2" xfId="1148"/>
    <cellStyle name="20% - Accent6 4 4 2 2" xfId="20004"/>
    <cellStyle name="20% - Accent6 4 4 3" xfId="1149"/>
    <cellStyle name="20% - Accent6 4 4 4" xfId="20003"/>
    <cellStyle name="20% - Accent6 4 5" xfId="1150"/>
    <cellStyle name="20% - Accent6 4 5 2" xfId="20005"/>
    <cellStyle name="20% - Accent6 4 6" xfId="1151"/>
    <cellStyle name="20% - Accent6 4 6 2" xfId="1152"/>
    <cellStyle name="20% - Accent6 4 7" xfId="1153"/>
    <cellStyle name="20% - Accent6 4 7 2" xfId="1154"/>
    <cellStyle name="20% - Accent6 4 8" xfId="1155"/>
    <cellStyle name="20% - Accent6 4 9" xfId="1156"/>
    <cellStyle name="20% - Accent6 5" xfId="1157"/>
    <cellStyle name="20% - Accent6 5 2" xfId="1158"/>
    <cellStyle name="20% - Accent6 5 2 2" xfId="1159"/>
    <cellStyle name="20% - Accent6 5 2 2 2" xfId="20007"/>
    <cellStyle name="20% - Accent6 5 2 3" xfId="1160"/>
    <cellStyle name="20% - Accent6 5 2 3 2" xfId="20008"/>
    <cellStyle name="20% - Accent6 5 2 4" xfId="1161"/>
    <cellStyle name="20% - Accent6 5 2 5" xfId="1162"/>
    <cellStyle name="20% - Accent6 5 3" xfId="1163"/>
    <cellStyle name="20% - Accent6 5 3 2" xfId="1164"/>
    <cellStyle name="20% - Accent6 5 3 2 2" xfId="1165"/>
    <cellStyle name="20% - Accent6 5 3 2 2 2" xfId="20011"/>
    <cellStyle name="20% - Accent6 5 3 2 3" xfId="20010"/>
    <cellStyle name="20% - Accent6 5 3 3" xfId="1166"/>
    <cellStyle name="20% - Accent6 5 3 3 2" xfId="20012"/>
    <cellStyle name="20% - Accent6 5 3 4" xfId="1167"/>
    <cellStyle name="20% - Accent6 5 3 5" xfId="20009"/>
    <cellStyle name="20% - Accent6 5 4" xfId="1168"/>
    <cellStyle name="20% - Accent6 5 4 2" xfId="1169"/>
    <cellStyle name="20% - Accent6 5 4 2 2" xfId="20014"/>
    <cellStyle name="20% - Accent6 5 4 3" xfId="20013"/>
    <cellStyle name="20% - Accent6 5 5" xfId="1170"/>
    <cellStyle name="20% - Accent6 5 5 2" xfId="20015"/>
    <cellStyle name="20% - Accent6 5 6" xfId="1171"/>
    <cellStyle name="20% - Accent6 5 7" xfId="20006"/>
    <cellStyle name="20% - Accent6 6" xfId="1172"/>
    <cellStyle name="20% - Accent6 6 2" xfId="1173"/>
    <cellStyle name="20% - Accent6 6 2 2" xfId="1174"/>
    <cellStyle name="20% - Accent6 6 2 2 2" xfId="1175"/>
    <cellStyle name="20% - Accent6 6 2 2 2 2" xfId="20019"/>
    <cellStyle name="20% - Accent6 6 2 2 3" xfId="20018"/>
    <cellStyle name="20% - Accent6 6 2 3" xfId="1176"/>
    <cellStyle name="20% - Accent6 6 2 3 2" xfId="20020"/>
    <cellStyle name="20% - Accent6 6 2 4" xfId="1177"/>
    <cellStyle name="20% - Accent6 6 2 5" xfId="20017"/>
    <cellStyle name="20% - Accent6 6 3" xfId="1178"/>
    <cellStyle name="20% - Accent6 6 3 2" xfId="1179"/>
    <cellStyle name="20% - Accent6 6 3 2 2" xfId="20022"/>
    <cellStyle name="20% - Accent6 6 3 3" xfId="1180"/>
    <cellStyle name="20% - Accent6 6 3 4" xfId="20021"/>
    <cellStyle name="20% - Accent6 6 4" xfId="1181"/>
    <cellStyle name="20% - Accent6 6 4 2" xfId="20023"/>
    <cellStyle name="20% - Accent6 6 5" xfId="1182"/>
    <cellStyle name="20% - Accent6 6 6" xfId="20016"/>
    <cellStyle name="20% - Accent6 7" xfId="1183"/>
    <cellStyle name="20% - Accent6 7 2" xfId="1184"/>
    <cellStyle name="20% - Accent6 7 2 2" xfId="1185"/>
    <cellStyle name="20% - Accent6 7 2 2 2" xfId="1186"/>
    <cellStyle name="20% - Accent6 7 2 2 2 2" xfId="20027"/>
    <cellStyle name="20% - Accent6 7 2 2 3" xfId="20026"/>
    <cellStyle name="20% - Accent6 7 2 3" xfId="1187"/>
    <cellStyle name="20% - Accent6 7 2 3 2" xfId="20028"/>
    <cellStyle name="20% - Accent6 7 2 4" xfId="20025"/>
    <cellStyle name="20% - Accent6 7 3" xfId="1188"/>
    <cellStyle name="20% - Accent6 7 3 2" xfId="1189"/>
    <cellStyle name="20% - Accent6 7 3 2 2" xfId="20030"/>
    <cellStyle name="20% - Accent6 7 3 3" xfId="20029"/>
    <cellStyle name="20% - Accent6 7 4" xfId="1190"/>
    <cellStyle name="20% - Accent6 7 4 2" xfId="20031"/>
    <cellStyle name="20% - Accent6 7 5" xfId="1191"/>
    <cellStyle name="20% - Accent6 7 6" xfId="20024"/>
    <cellStyle name="20% - Accent6 8" xfId="1192"/>
    <cellStyle name="20% - Accent6 8 2" xfId="1193"/>
    <cellStyle name="20% - Accent6 8 3" xfId="1194"/>
    <cellStyle name="20% - Accent6 8 3 2" xfId="20032"/>
    <cellStyle name="20% - Accent6 8 4" xfId="1195"/>
    <cellStyle name="20% - Accent6 9" xfId="1196"/>
    <cellStyle name="20% - Accent6 9 2" xfId="1197"/>
    <cellStyle name="20% - Accent6 9 2 2" xfId="20033"/>
    <cellStyle name="20% - Accent6 9 3" xfId="1198"/>
    <cellStyle name="40% - Accent1 10" xfId="1199"/>
    <cellStyle name="40% - Accent1 10 2" xfId="1200"/>
    <cellStyle name="40% - Accent1 10 2 2" xfId="20034"/>
    <cellStyle name="40% - Accent1 10 3" xfId="1201"/>
    <cellStyle name="40% - Accent1 11" xfId="1202"/>
    <cellStyle name="40% - Accent1 12" xfId="1203"/>
    <cellStyle name="40% - Accent1 2" xfId="1204"/>
    <cellStyle name="40% - Accent1 2 2" xfId="1205"/>
    <cellStyle name="40% - Accent1 2 2 2" xfId="1206"/>
    <cellStyle name="40% - Accent1 2 2 2 2" xfId="1207"/>
    <cellStyle name="40% - Accent1 2 2 2 3" xfId="1208"/>
    <cellStyle name="40% - Accent1 2 2 2 4" xfId="1209"/>
    <cellStyle name="40% - Accent1 2 2 3" xfId="1210"/>
    <cellStyle name="40% - Accent1 2 2 3 2" xfId="1211"/>
    <cellStyle name="40% - Accent1 2 2 3 2 2" xfId="1212"/>
    <cellStyle name="40% - Accent1 2 2 3 2 2 2" xfId="20038"/>
    <cellStyle name="40% - Accent1 2 2 3 2 3" xfId="20037"/>
    <cellStyle name="40% - Accent1 2 2 3 3" xfId="1213"/>
    <cellStyle name="40% - Accent1 2 2 3 3 2" xfId="20039"/>
    <cellStyle name="40% - Accent1 2 2 3 4" xfId="1214"/>
    <cellStyle name="40% - Accent1 2 2 3 5" xfId="20036"/>
    <cellStyle name="40% - Accent1 2 2 4" xfId="1215"/>
    <cellStyle name="40% - Accent1 2 2 4 2" xfId="1216"/>
    <cellStyle name="40% - Accent1 2 2 4 2 2" xfId="20041"/>
    <cellStyle name="40% - Accent1 2 2 4 3" xfId="1217"/>
    <cellStyle name="40% - Accent1 2 2 4 4" xfId="20040"/>
    <cellStyle name="40% - Accent1 2 2 5" xfId="1218"/>
    <cellStyle name="40% - Accent1 2 2 5 2" xfId="1219"/>
    <cellStyle name="40% - Accent1 2 2 5 3" xfId="20042"/>
    <cellStyle name="40% - Accent1 2 2 6" xfId="1220"/>
    <cellStyle name="40% - Accent1 2 2 6 2" xfId="1221"/>
    <cellStyle name="40% - Accent1 2 2 7" xfId="1222"/>
    <cellStyle name="40% - Accent1 2 2 8" xfId="20035"/>
    <cellStyle name="40% - Accent1 2 3" xfId="1223"/>
    <cellStyle name="40% - Accent1 2 3 2" xfId="1224"/>
    <cellStyle name="40% - Accent1 2 3 2 2" xfId="1225"/>
    <cellStyle name="40% - Accent1 2 3 2 3" xfId="1226"/>
    <cellStyle name="40% - Accent1 2 3 2 4" xfId="1227"/>
    <cellStyle name="40% - Accent1 2 3 2 5" xfId="20043"/>
    <cellStyle name="40% - Accent1 2 3 3" xfId="1228"/>
    <cellStyle name="40% - Accent1 2 3 4" xfId="1229"/>
    <cellStyle name="40% - Accent1 2 3 5" xfId="1230"/>
    <cellStyle name="40% - Accent1 2 4" xfId="1231"/>
    <cellStyle name="40% - Accent1 2 4 2" xfId="1232"/>
    <cellStyle name="40% - Accent1 2 5" xfId="1233"/>
    <cellStyle name="40% - Accent1 2 5 2" xfId="1234"/>
    <cellStyle name="40% - Accent1 2 5 3" xfId="1235"/>
    <cellStyle name="40% - Accent1 2 6" xfId="1236"/>
    <cellStyle name="40% - Accent1 2 6 2" xfId="1237"/>
    <cellStyle name="40% - Accent1 2 7" xfId="1238"/>
    <cellStyle name="40% - Accent1 2 7 2" xfId="1239"/>
    <cellStyle name="40% - Accent1 2 8" xfId="1240"/>
    <cellStyle name="40% - Accent1 3" xfId="1241"/>
    <cellStyle name="40% - Accent1 3 2" xfId="1242"/>
    <cellStyle name="40% - Accent1 3 2 2" xfId="1243"/>
    <cellStyle name="40% - Accent1 3 2 2 2" xfId="1244"/>
    <cellStyle name="40% - Accent1 3 2 2 2 2" xfId="1245"/>
    <cellStyle name="40% - Accent1 3 2 2 2 2 2" xfId="20047"/>
    <cellStyle name="40% - Accent1 3 2 2 2 3" xfId="1246"/>
    <cellStyle name="40% - Accent1 3 2 2 2 4" xfId="20046"/>
    <cellStyle name="40% - Accent1 3 2 2 3" xfId="1247"/>
    <cellStyle name="40% - Accent1 3 2 2 3 2" xfId="1248"/>
    <cellStyle name="40% - Accent1 3 2 2 3 3" xfId="20048"/>
    <cellStyle name="40% - Accent1 3 2 2 4" xfId="1249"/>
    <cellStyle name="40% - Accent1 3 2 2 5" xfId="20045"/>
    <cellStyle name="40% - Accent1 3 2 3" xfId="1250"/>
    <cellStyle name="40% - Accent1 3 2 3 2" xfId="1251"/>
    <cellStyle name="40% - Accent1 3 2 3 2 2" xfId="20050"/>
    <cellStyle name="40% - Accent1 3 2 3 3" xfId="1252"/>
    <cellStyle name="40% - Accent1 3 2 3 4" xfId="20049"/>
    <cellStyle name="40% - Accent1 3 2 4" xfId="1253"/>
    <cellStyle name="40% - Accent1 3 2 4 2" xfId="1254"/>
    <cellStyle name="40% - Accent1 3 2 4 3" xfId="20051"/>
    <cellStyle name="40% - Accent1 3 2 5" xfId="1255"/>
    <cellStyle name="40% - Accent1 3 2 5 2" xfId="1256"/>
    <cellStyle name="40% - Accent1 3 2 6" xfId="1257"/>
    <cellStyle name="40% - Accent1 3 2 6 2" xfId="1258"/>
    <cellStyle name="40% - Accent1 3 2 7" xfId="1259"/>
    <cellStyle name="40% - Accent1 3 2 8" xfId="20044"/>
    <cellStyle name="40% - Accent1 3 3" xfId="1260"/>
    <cellStyle name="40% - Accent1 3 3 2" xfId="1261"/>
    <cellStyle name="40% - Accent1 3 3 2 2" xfId="1262"/>
    <cellStyle name="40% - Accent1 3 3 2 2 2" xfId="20054"/>
    <cellStyle name="40% - Accent1 3 3 2 3" xfId="20053"/>
    <cellStyle name="40% - Accent1 3 3 3" xfId="1263"/>
    <cellStyle name="40% - Accent1 3 3 3 2" xfId="20055"/>
    <cellStyle name="40% - Accent1 3 3 4" xfId="1264"/>
    <cellStyle name="40% - Accent1 3 3 5" xfId="20052"/>
    <cellStyle name="40% - Accent1 3 4" xfId="1265"/>
    <cellStyle name="40% - Accent1 3 4 2" xfId="1266"/>
    <cellStyle name="40% - Accent1 3 4 2 2" xfId="20057"/>
    <cellStyle name="40% - Accent1 3 4 3" xfId="1267"/>
    <cellStyle name="40% - Accent1 3 4 4" xfId="20056"/>
    <cellStyle name="40% - Accent1 3 5" xfId="1268"/>
    <cellStyle name="40% - Accent1 3 5 2" xfId="1269"/>
    <cellStyle name="40% - Accent1 3 5 3" xfId="20058"/>
    <cellStyle name="40% - Accent1 3 6" xfId="1270"/>
    <cellStyle name="40% - Accent1 3 6 2" xfId="1271"/>
    <cellStyle name="40% - Accent1 3 6 3" xfId="1272"/>
    <cellStyle name="40% - Accent1 3 7" xfId="1273"/>
    <cellStyle name="40% - Accent1 3 7 2" xfId="1274"/>
    <cellStyle name="40% - Accent1 3 8" xfId="1275"/>
    <cellStyle name="40% - Accent1 3 9" xfId="1276"/>
    <cellStyle name="40% - Accent1 4" xfId="1277"/>
    <cellStyle name="40% - Accent1 4 2" xfId="1278"/>
    <cellStyle name="40% - Accent1 4 2 2" xfId="1279"/>
    <cellStyle name="40% - Accent1 4 2 2 2" xfId="1280"/>
    <cellStyle name="40% - Accent1 4 2 2 2 2" xfId="1281"/>
    <cellStyle name="40% - Accent1 4 2 2 2 2 2" xfId="20062"/>
    <cellStyle name="40% - Accent1 4 2 2 2 3" xfId="1282"/>
    <cellStyle name="40% - Accent1 4 2 2 2 4" xfId="20061"/>
    <cellStyle name="40% - Accent1 4 2 2 3" xfId="1283"/>
    <cellStyle name="40% - Accent1 4 2 2 3 2" xfId="1284"/>
    <cellStyle name="40% - Accent1 4 2 2 3 3" xfId="20063"/>
    <cellStyle name="40% - Accent1 4 2 2 4" xfId="1285"/>
    <cellStyle name="40% - Accent1 4 2 2 5" xfId="20060"/>
    <cellStyle name="40% - Accent1 4 2 3" xfId="1286"/>
    <cellStyle name="40% - Accent1 4 2 3 2" xfId="1287"/>
    <cellStyle name="40% - Accent1 4 2 3 2 2" xfId="20065"/>
    <cellStyle name="40% - Accent1 4 2 3 3" xfId="1288"/>
    <cellStyle name="40% - Accent1 4 2 3 4" xfId="20064"/>
    <cellStyle name="40% - Accent1 4 2 4" xfId="1289"/>
    <cellStyle name="40% - Accent1 4 2 4 2" xfId="1290"/>
    <cellStyle name="40% - Accent1 4 2 4 3" xfId="20066"/>
    <cellStyle name="40% - Accent1 4 2 5" xfId="1291"/>
    <cellStyle name="40% - Accent1 4 2 5 2" xfId="1292"/>
    <cellStyle name="40% - Accent1 4 2 6" xfId="1293"/>
    <cellStyle name="40% - Accent1 4 2 6 2" xfId="1294"/>
    <cellStyle name="40% - Accent1 4 2 7" xfId="1295"/>
    <cellStyle name="40% - Accent1 4 2 8" xfId="20059"/>
    <cellStyle name="40% - Accent1 4 3" xfId="1296"/>
    <cellStyle name="40% - Accent1 4 3 2" xfId="1297"/>
    <cellStyle name="40% - Accent1 4 3 2 2" xfId="20068"/>
    <cellStyle name="40% - Accent1 4 3 3" xfId="1298"/>
    <cellStyle name="40% - Accent1 4 3 3 2" xfId="20069"/>
    <cellStyle name="40% - Accent1 4 3 4" xfId="1299"/>
    <cellStyle name="40% - Accent1 4 3 5" xfId="20067"/>
    <cellStyle name="40% - Accent1 4 4" xfId="1300"/>
    <cellStyle name="40% - Accent1 4 4 2" xfId="1301"/>
    <cellStyle name="40% - Accent1 4 4 2 2" xfId="20071"/>
    <cellStyle name="40% - Accent1 4 4 3" xfId="1302"/>
    <cellStyle name="40% - Accent1 4 4 4" xfId="20070"/>
    <cellStyle name="40% - Accent1 4 5" xfId="1303"/>
    <cellStyle name="40% - Accent1 4 5 2" xfId="20072"/>
    <cellStyle name="40% - Accent1 4 6" xfId="1304"/>
    <cellStyle name="40% - Accent1 4 6 2" xfId="1305"/>
    <cellStyle name="40% - Accent1 4 7" xfId="1306"/>
    <cellStyle name="40% - Accent1 4 7 2" xfId="1307"/>
    <cellStyle name="40% - Accent1 4 8" xfId="1308"/>
    <cellStyle name="40% - Accent1 4 9" xfId="1309"/>
    <cellStyle name="40% - Accent1 5" xfId="1310"/>
    <cellStyle name="40% - Accent1 5 2" xfId="1311"/>
    <cellStyle name="40% - Accent1 5 2 2" xfId="1312"/>
    <cellStyle name="40% - Accent1 5 2 2 2" xfId="1313"/>
    <cellStyle name="40% - Accent1 5 2 2 2 2" xfId="1314"/>
    <cellStyle name="40% - Accent1 5 2 2 2 2 2" xfId="20076"/>
    <cellStyle name="40% - Accent1 5 2 2 2 3" xfId="20075"/>
    <cellStyle name="40% - Accent1 5 2 2 3" xfId="1315"/>
    <cellStyle name="40% - Accent1 5 2 2 3 2" xfId="20077"/>
    <cellStyle name="40% - Accent1 5 2 2 4" xfId="20074"/>
    <cellStyle name="40% - Accent1 5 2 3" xfId="1316"/>
    <cellStyle name="40% - Accent1 5 2 3 2" xfId="1317"/>
    <cellStyle name="40% - Accent1 5 2 3 2 2" xfId="20079"/>
    <cellStyle name="40% - Accent1 5 2 3 3" xfId="20078"/>
    <cellStyle name="40% - Accent1 5 2 4" xfId="1318"/>
    <cellStyle name="40% - Accent1 5 2 4 2" xfId="20080"/>
    <cellStyle name="40% - Accent1 5 2 5" xfId="1319"/>
    <cellStyle name="40% - Accent1 5 2 6" xfId="20073"/>
    <cellStyle name="40% - Accent1 5 3" xfId="1320"/>
    <cellStyle name="40% - Accent1 5 3 2" xfId="1321"/>
    <cellStyle name="40% - Accent1 5 3 3" xfId="20081"/>
    <cellStyle name="40% - Accent1 5 4" xfId="1322"/>
    <cellStyle name="40% - Accent1 5 5" xfId="1323"/>
    <cellStyle name="40% - Accent1 6" xfId="1324"/>
    <cellStyle name="40% - Accent1 6 2" xfId="1325"/>
    <cellStyle name="40% - Accent1 6 2 2" xfId="1326"/>
    <cellStyle name="40% - Accent1 6 2 2 2" xfId="20083"/>
    <cellStyle name="40% - Accent1 6 2 3" xfId="1327"/>
    <cellStyle name="40% - Accent1 6 2 4" xfId="1328"/>
    <cellStyle name="40% - Accent1 6 3" xfId="1329"/>
    <cellStyle name="40% - Accent1 6 3 2" xfId="1330"/>
    <cellStyle name="40% - Accent1 6 3 2 2" xfId="1331"/>
    <cellStyle name="40% - Accent1 6 3 2 2 2" xfId="20086"/>
    <cellStyle name="40% - Accent1 6 3 2 3" xfId="20085"/>
    <cellStyle name="40% - Accent1 6 3 3" xfId="1332"/>
    <cellStyle name="40% - Accent1 6 3 3 2" xfId="20087"/>
    <cellStyle name="40% - Accent1 6 3 4" xfId="1333"/>
    <cellStyle name="40% - Accent1 6 3 5" xfId="20084"/>
    <cellStyle name="40% - Accent1 6 4" xfId="1334"/>
    <cellStyle name="40% - Accent1 6 4 2" xfId="1335"/>
    <cellStyle name="40% - Accent1 6 4 2 2" xfId="20089"/>
    <cellStyle name="40% - Accent1 6 4 3" xfId="20088"/>
    <cellStyle name="40% - Accent1 6 5" xfId="1336"/>
    <cellStyle name="40% - Accent1 6 5 2" xfId="20090"/>
    <cellStyle name="40% - Accent1 6 6" xfId="1337"/>
    <cellStyle name="40% - Accent1 6 7" xfId="20082"/>
    <cellStyle name="40% - Accent1 7" xfId="1338"/>
    <cellStyle name="40% - Accent1 7 2" xfId="1339"/>
    <cellStyle name="40% - Accent1 7 2 2" xfId="1340"/>
    <cellStyle name="40% - Accent1 7 2 2 2" xfId="1341"/>
    <cellStyle name="40% - Accent1 7 2 2 2 2" xfId="20094"/>
    <cellStyle name="40% - Accent1 7 2 2 3" xfId="20093"/>
    <cellStyle name="40% - Accent1 7 2 3" xfId="1342"/>
    <cellStyle name="40% - Accent1 7 2 3 2" xfId="20095"/>
    <cellStyle name="40% - Accent1 7 2 4" xfId="20092"/>
    <cellStyle name="40% - Accent1 7 3" xfId="1343"/>
    <cellStyle name="40% - Accent1 7 3 2" xfId="1344"/>
    <cellStyle name="40% - Accent1 7 3 2 2" xfId="20097"/>
    <cellStyle name="40% - Accent1 7 3 3" xfId="20096"/>
    <cellStyle name="40% - Accent1 7 4" xfId="1345"/>
    <cellStyle name="40% - Accent1 7 4 2" xfId="20098"/>
    <cellStyle name="40% - Accent1 7 5" xfId="1346"/>
    <cellStyle name="40% - Accent1 7 6" xfId="20091"/>
    <cellStyle name="40% - Accent1 8" xfId="1347"/>
    <cellStyle name="40% - Accent1 8 2" xfId="1348"/>
    <cellStyle name="40% - Accent1 8 3" xfId="1349"/>
    <cellStyle name="40% - Accent1 8 3 2" xfId="20099"/>
    <cellStyle name="40% - Accent1 8 4" xfId="1350"/>
    <cellStyle name="40% - Accent1 9" xfId="1351"/>
    <cellStyle name="40% - Accent1 9 2" xfId="1352"/>
    <cellStyle name="40% - Accent1 9 2 2" xfId="20100"/>
    <cellStyle name="40% - Accent1 9 3" xfId="1353"/>
    <cellStyle name="40% - Accent2 10" xfId="1354"/>
    <cellStyle name="40% - Accent2 10 2" xfId="1355"/>
    <cellStyle name="40% - Accent2 10 2 2" xfId="20101"/>
    <cellStyle name="40% - Accent2 10 3" xfId="1356"/>
    <cellStyle name="40% - Accent2 11" xfId="1357"/>
    <cellStyle name="40% - Accent2 12" xfId="1358"/>
    <cellStyle name="40% - Accent2 2" xfId="1359"/>
    <cellStyle name="40% - Accent2 2 2" xfId="1360"/>
    <cellStyle name="40% - Accent2 2 2 2" xfId="1361"/>
    <cellStyle name="40% - Accent2 2 2 2 2" xfId="1362"/>
    <cellStyle name="40% - Accent2 2 2 2 3" xfId="1363"/>
    <cellStyle name="40% - Accent2 2 2 2 4" xfId="1364"/>
    <cellStyle name="40% - Accent2 2 2 3" xfId="1365"/>
    <cellStyle name="40% - Accent2 2 2 3 2" xfId="1366"/>
    <cellStyle name="40% - Accent2 2 2 3 2 2" xfId="1367"/>
    <cellStyle name="40% - Accent2 2 2 3 2 2 2" xfId="20105"/>
    <cellStyle name="40% - Accent2 2 2 3 2 3" xfId="20104"/>
    <cellStyle name="40% - Accent2 2 2 3 3" xfId="1368"/>
    <cellStyle name="40% - Accent2 2 2 3 3 2" xfId="20106"/>
    <cellStyle name="40% - Accent2 2 2 3 4" xfId="1369"/>
    <cellStyle name="40% - Accent2 2 2 3 5" xfId="20103"/>
    <cellStyle name="40% - Accent2 2 2 4" xfId="1370"/>
    <cellStyle name="40% - Accent2 2 2 4 2" xfId="1371"/>
    <cellStyle name="40% - Accent2 2 2 4 2 2" xfId="20108"/>
    <cellStyle name="40% - Accent2 2 2 4 3" xfId="1372"/>
    <cellStyle name="40% - Accent2 2 2 4 4" xfId="20107"/>
    <cellStyle name="40% - Accent2 2 2 5" xfId="1373"/>
    <cellStyle name="40% - Accent2 2 2 5 2" xfId="1374"/>
    <cellStyle name="40% - Accent2 2 2 5 3" xfId="20109"/>
    <cellStyle name="40% - Accent2 2 2 6" xfId="1375"/>
    <cellStyle name="40% - Accent2 2 2 6 2" xfId="1376"/>
    <cellStyle name="40% - Accent2 2 2 7" xfId="1377"/>
    <cellStyle name="40% - Accent2 2 2 8" xfId="20102"/>
    <cellStyle name="40% - Accent2 2 3" xfId="1378"/>
    <cellStyle name="40% - Accent2 2 3 2" xfId="1379"/>
    <cellStyle name="40% - Accent2 2 3 2 2" xfId="1380"/>
    <cellStyle name="40% - Accent2 2 3 2 3" xfId="1381"/>
    <cellStyle name="40% - Accent2 2 3 3" xfId="1382"/>
    <cellStyle name="40% - Accent2 2 3 4" xfId="1383"/>
    <cellStyle name="40% - Accent2 2 3 5" xfId="1384"/>
    <cellStyle name="40% - Accent2 2 4" xfId="1385"/>
    <cellStyle name="40% - Accent2 2 4 2" xfId="1386"/>
    <cellStyle name="40% - Accent2 2 5" xfId="1387"/>
    <cellStyle name="40% - Accent2 2 5 2" xfId="1388"/>
    <cellStyle name="40% - Accent2 2 6" xfId="1389"/>
    <cellStyle name="40% - Accent2 2 7" xfId="1390"/>
    <cellStyle name="40% - Accent2 2 8" xfId="1391"/>
    <cellStyle name="40% - Accent2 3" xfId="1392"/>
    <cellStyle name="40% - Accent2 3 2" xfId="1393"/>
    <cellStyle name="40% - Accent2 3 2 2" xfId="1394"/>
    <cellStyle name="40% - Accent2 3 2 2 2" xfId="1395"/>
    <cellStyle name="40% - Accent2 3 2 2 2 2" xfId="1396"/>
    <cellStyle name="40% - Accent2 3 2 2 2 2 2" xfId="20113"/>
    <cellStyle name="40% - Accent2 3 2 2 2 3" xfId="1397"/>
    <cellStyle name="40% - Accent2 3 2 2 2 4" xfId="20112"/>
    <cellStyle name="40% - Accent2 3 2 2 3" xfId="1398"/>
    <cellStyle name="40% - Accent2 3 2 2 3 2" xfId="1399"/>
    <cellStyle name="40% - Accent2 3 2 2 3 3" xfId="20114"/>
    <cellStyle name="40% - Accent2 3 2 2 4" xfId="1400"/>
    <cellStyle name="40% - Accent2 3 2 2 5" xfId="20111"/>
    <cellStyle name="40% - Accent2 3 2 3" xfId="1401"/>
    <cellStyle name="40% - Accent2 3 2 3 2" xfId="1402"/>
    <cellStyle name="40% - Accent2 3 2 3 2 2" xfId="20116"/>
    <cellStyle name="40% - Accent2 3 2 3 3" xfId="1403"/>
    <cellStyle name="40% - Accent2 3 2 3 4" xfId="20115"/>
    <cellStyle name="40% - Accent2 3 2 4" xfId="1404"/>
    <cellStyle name="40% - Accent2 3 2 4 2" xfId="1405"/>
    <cellStyle name="40% - Accent2 3 2 4 3" xfId="20117"/>
    <cellStyle name="40% - Accent2 3 2 5" xfId="1406"/>
    <cellStyle name="40% - Accent2 3 2 5 2" xfId="1407"/>
    <cellStyle name="40% - Accent2 3 2 6" xfId="1408"/>
    <cellStyle name="40% - Accent2 3 2 6 2" xfId="1409"/>
    <cellStyle name="40% - Accent2 3 2 7" xfId="1410"/>
    <cellStyle name="40% - Accent2 3 2 8" xfId="20110"/>
    <cellStyle name="40% - Accent2 3 3" xfId="1411"/>
    <cellStyle name="40% - Accent2 3 3 2" xfId="1412"/>
    <cellStyle name="40% - Accent2 3 3 2 2" xfId="1413"/>
    <cellStyle name="40% - Accent2 3 3 2 2 2" xfId="20120"/>
    <cellStyle name="40% - Accent2 3 3 2 3" xfId="20119"/>
    <cellStyle name="40% - Accent2 3 3 3" xfId="1414"/>
    <cellStyle name="40% - Accent2 3 3 3 2" xfId="20121"/>
    <cellStyle name="40% - Accent2 3 3 4" xfId="1415"/>
    <cellStyle name="40% - Accent2 3 3 5" xfId="20118"/>
    <cellStyle name="40% - Accent2 3 4" xfId="1416"/>
    <cellStyle name="40% - Accent2 3 4 2" xfId="1417"/>
    <cellStyle name="40% - Accent2 3 4 2 2" xfId="20123"/>
    <cellStyle name="40% - Accent2 3 4 3" xfId="1418"/>
    <cellStyle name="40% - Accent2 3 4 4" xfId="20122"/>
    <cellStyle name="40% - Accent2 3 5" xfId="1419"/>
    <cellStyle name="40% - Accent2 3 5 2" xfId="1420"/>
    <cellStyle name="40% - Accent2 3 5 3" xfId="20124"/>
    <cellStyle name="40% - Accent2 3 6" xfId="1421"/>
    <cellStyle name="40% - Accent2 3 6 2" xfId="1422"/>
    <cellStyle name="40% - Accent2 3 6 3" xfId="1423"/>
    <cellStyle name="40% - Accent2 3 7" xfId="1424"/>
    <cellStyle name="40% - Accent2 3 7 2" xfId="1425"/>
    <cellStyle name="40% - Accent2 3 8" xfId="1426"/>
    <cellStyle name="40% - Accent2 3 9" xfId="1427"/>
    <cellStyle name="40% - Accent2 4" xfId="1428"/>
    <cellStyle name="40% - Accent2 4 2" xfId="1429"/>
    <cellStyle name="40% - Accent2 4 2 2" xfId="1430"/>
    <cellStyle name="40% - Accent2 4 2 2 2" xfId="1431"/>
    <cellStyle name="40% - Accent2 4 2 2 2 2" xfId="1432"/>
    <cellStyle name="40% - Accent2 4 2 2 2 2 2" xfId="20128"/>
    <cellStyle name="40% - Accent2 4 2 2 2 3" xfId="1433"/>
    <cellStyle name="40% - Accent2 4 2 2 2 4" xfId="20127"/>
    <cellStyle name="40% - Accent2 4 2 2 3" xfId="1434"/>
    <cellStyle name="40% - Accent2 4 2 2 3 2" xfId="1435"/>
    <cellStyle name="40% - Accent2 4 2 2 3 3" xfId="20129"/>
    <cellStyle name="40% - Accent2 4 2 2 4" xfId="1436"/>
    <cellStyle name="40% - Accent2 4 2 2 5" xfId="20126"/>
    <cellStyle name="40% - Accent2 4 2 3" xfId="1437"/>
    <cellStyle name="40% - Accent2 4 2 3 2" xfId="1438"/>
    <cellStyle name="40% - Accent2 4 2 3 2 2" xfId="20131"/>
    <cellStyle name="40% - Accent2 4 2 3 3" xfId="1439"/>
    <cellStyle name="40% - Accent2 4 2 3 4" xfId="20130"/>
    <cellStyle name="40% - Accent2 4 2 4" xfId="1440"/>
    <cellStyle name="40% - Accent2 4 2 4 2" xfId="1441"/>
    <cellStyle name="40% - Accent2 4 2 4 3" xfId="20132"/>
    <cellStyle name="40% - Accent2 4 2 5" xfId="1442"/>
    <cellStyle name="40% - Accent2 4 2 5 2" xfId="1443"/>
    <cellStyle name="40% - Accent2 4 2 6" xfId="1444"/>
    <cellStyle name="40% - Accent2 4 2 6 2" xfId="1445"/>
    <cellStyle name="40% - Accent2 4 2 7" xfId="1446"/>
    <cellStyle name="40% - Accent2 4 2 8" xfId="20125"/>
    <cellStyle name="40% - Accent2 4 3" xfId="1447"/>
    <cellStyle name="40% - Accent2 4 3 2" xfId="1448"/>
    <cellStyle name="40% - Accent2 4 3 2 2" xfId="20134"/>
    <cellStyle name="40% - Accent2 4 3 3" xfId="1449"/>
    <cellStyle name="40% - Accent2 4 3 3 2" xfId="20135"/>
    <cellStyle name="40% - Accent2 4 3 4" xfId="1450"/>
    <cellStyle name="40% - Accent2 4 3 5" xfId="20133"/>
    <cellStyle name="40% - Accent2 4 4" xfId="1451"/>
    <cellStyle name="40% - Accent2 4 4 2" xfId="1452"/>
    <cellStyle name="40% - Accent2 4 4 2 2" xfId="20137"/>
    <cellStyle name="40% - Accent2 4 4 3" xfId="1453"/>
    <cellStyle name="40% - Accent2 4 4 4" xfId="20136"/>
    <cellStyle name="40% - Accent2 4 5" xfId="1454"/>
    <cellStyle name="40% - Accent2 4 5 2" xfId="20138"/>
    <cellStyle name="40% - Accent2 4 6" xfId="1455"/>
    <cellStyle name="40% - Accent2 4 6 2" xfId="1456"/>
    <cellStyle name="40% - Accent2 4 7" xfId="1457"/>
    <cellStyle name="40% - Accent2 4 7 2" xfId="1458"/>
    <cellStyle name="40% - Accent2 4 8" xfId="1459"/>
    <cellStyle name="40% - Accent2 4 9" xfId="1460"/>
    <cellStyle name="40% - Accent2 5" xfId="1461"/>
    <cellStyle name="40% - Accent2 5 2" xfId="1462"/>
    <cellStyle name="40% - Accent2 5 2 2" xfId="1463"/>
    <cellStyle name="40% - Accent2 5 2 2 2" xfId="20140"/>
    <cellStyle name="40% - Accent2 5 2 3" xfId="1464"/>
    <cellStyle name="40% - Accent2 5 2 3 2" xfId="20141"/>
    <cellStyle name="40% - Accent2 5 2 4" xfId="1465"/>
    <cellStyle name="40% - Accent2 5 2 5" xfId="1466"/>
    <cellStyle name="40% - Accent2 5 3" xfId="1467"/>
    <cellStyle name="40% - Accent2 5 3 2" xfId="1468"/>
    <cellStyle name="40% - Accent2 5 3 2 2" xfId="1469"/>
    <cellStyle name="40% - Accent2 5 3 2 2 2" xfId="20144"/>
    <cellStyle name="40% - Accent2 5 3 2 3" xfId="20143"/>
    <cellStyle name="40% - Accent2 5 3 3" xfId="1470"/>
    <cellStyle name="40% - Accent2 5 3 3 2" xfId="20145"/>
    <cellStyle name="40% - Accent2 5 3 4" xfId="1471"/>
    <cellStyle name="40% - Accent2 5 3 5" xfId="20142"/>
    <cellStyle name="40% - Accent2 5 4" xfId="1472"/>
    <cellStyle name="40% - Accent2 5 4 2" xfId="1473"/>
    <cellStyle name="40% - Accent2 5 4 2 2" xfId="20147"/>
    <cellStyle name="40% - Accent2 5 4 3" xfId="20146"/>
    <cellStyle name="40% - Accent2 5 5" xfId="1474"/>
    <cellStyle name="40% - Accent2 5 5 2" xfId="20148"/>
    <cellStyle name="40% - Accent2 5 6" xfId="1475"/>
    <cellStyle name="40% - Accent2 5 7" xfId="20139"/>
    <cellStyle name="40% - Accent2 6" xfId="1476"/>
    <cellStyle name="40% - Accent2 6 2" xfId="1477"/>
    <cellStyle name="40% - Accent2 6 2 2" xfId="1478"/>
    <cellStyle name="40% - Accent2 6 2 2 2" xfId="1479"/>
    <cellStyle name="40% - Accent2 6 2 2 2 2" xfId="20152"/>
    <cellStyle name="40% - Accent2 6 2 2 3" xfId="20151"/>
    <cellStyle name="40% - Accent2 6 2 3" xfId="1480"/>
    <cellStyle name="40% - Accent2 6 2 3 2" xfId="20153"/>
    <cellStyle name="40% - Accent2 6 2 4" xfId="1481"/>
    <cellStyle name="40% - Accent2 6 2 5" xfId="20150"/>
    <cellStyle name="40% - Accent2 6 3" xfId="1482"/>
    <cellStyle name="40% - Accent2 6 3 2" xfId="1483"/>
    <cellStyle name="40% - Accent2 6 3 2 2" xfId="20155"/>
    <cellStyle name="40% - Accent2 6 3 3" xfId="1484"/>
    <cellStyle name="40% - Accent2 6 3 4" xfId="20154"/>
    <cellStyle name="40% - Accent2 6 4" xfId="1485"/>
    <cellStyle name="40% - Accent2 6 4 2" xfId="20156"/>
    <cellStyle name="40% - Accent2 6 5" xfId="1486"/>
    <cellStyle name="40% - Accent2 6 6" xfId="20149"/>
    <cellStyle name="40% - Accent2 7" xfId="1487"/>
    <cellStyle name="40% - Accent2 7 2" xfId="1488"/>
    <cellStyle name="40% - Accent2 7 2 2" xfId="1489"/>
    <cellStyle name="40% - Accent2 7 2 2 2" xfId="1490"/>
    <cellStyle name="40% - Accent2 7 2 2 2 2" xfId="20160"/>
    <cellStyle name="40% - Accent2 7 2 2 3" xfId="20159"/>
    <cellStyle name="40% - Accent2 7 2 3" xfId="1491"/>
    <cellStyle name="40% - Accent2 7 2 3 2" xfId="20161"/>
    <cellStyle name="40% - Accent2 7 2 4" xfId="20158"/>
    <cellStyle name="40% - Accent2 7 3" xfId="1492"/>
    <cellStyle name="40% - Accent2 7 3 2" xfId="1493"/>
    <cellStyle name="40% - Accent2 7 3 2 2" xfId="20163"/>
    <cellStyle name="40% - Accent2 7 3 3" xfId="20162"/>
    <cellStyle name="40% - Accent2 7 4" xfId="1494"/>
    <cellStyle name="40% - Accent2 7 4 2" xfId="20164"/>
    <cellStyle name="40% - Accent2 7 5" xfId="1495"/>
    <cellStyle name="40% - Accent2 7 6" xfId="20157"/>
    <cellStyle name="40% - Accent2 8" xfId="1496"/>
    <cellStyle name="40% - Accent2 8 2" xfId="1497"/>
    <cellStyle name="40% - Accent2 8 3" xfId="1498"/>
    <cellStyle name="40% - Accent2 8 3 2" xfId="20165"/>
    <cellStyle name="40% - Accent2 8 4" xfId="1499"/>
    <cellStyle name="40% - Accent2 9" xfId="1500"/>
    <cellStyle name="40% - Accent2 9 2" xfId="1501"/>
    <cellStyle name="40% - Accent2 9 2 2" xfId="20166"/>
    <cellStyle name="40% - Accent2 9 3" xfId="1502"/>
    <cellStyle name="40% - Accent3 10" xfId="1503"/>
    <cellStyle name="40% - Accent3 10 2" xfId="1504"/>
    <cellStyle name="40% - Accent3 10 2 2" xfId="20167"/>
    <cellStyle name="40% - Accent3 10 3" xfId="1505"/>
    <cellStyle name="40% - Accent3 11" xfId="1506"/>
    <cellStyle name="40% - Accent3 12" xfId="1507"/>
    <cellStyle name="40% - Accent3 2" xfId="1508"/>
    <cellStyle name="40% - Accent3 2 2" xfId="1509"/>
    <cellStyle name="40% - Accent3 2 2 2" xfId="1510"/>
    <cellStyle name="40% - Accent3 2 2 2 2" xfId="1511"/>
    <cellStyle name="40% - Accent3 2 2 2 3" xfId="1512"/>
    <cellStyle name="40% - Accent3 2 2 2 4" xfId="1513"/>
    <cellStyle name="40% - Accent3 2 2 3" xfId="1514"/>
    <cellStyle name="40% - Accent3 2 2 3 2" xfId="1515"/>
    <cellStyle name="40% - Accent3 2 2 3 2 2" xfId="1516"/>
    <cellStyle name="40% - Accent3 2 2 3 2 2 2" xfId="20171"/>
    <cellStyle name="40% - Accent3 2 2 3 2 3" xfId="20170"/>
    <cellStyle name="40% - Accent3 2 2 3 3" xfId="1517"/>
    <cellStyle name="40% - Accent3 2 2 3 3 2" xfId="20172"/>
    <cellStyle name="40% - Accent3 2 2 3 4" xfId="1518"/>
    <cellStyle name="40% - Accent3 2 2 3 5" xfId="20169"/>
    <cellStyle name="40% - Accent3 2 2 4" xfId="1519"/>
    <cellStyle name="40% - Accent3 2 2 4 2" xfId="1520"/>
    <cellStyle name="40% - Accent3 2 2 4 2 2" xfId="20174"/>
    <cellStyle name="40% - Accent3 2 2 4 3" xfId="1521"/>
    <cellStyle name="40% - Accent3 2 2 4 4" xfId="20173"/>
    <cellStyle name="40% - Accent3 2 2 5" xfId="1522"/>
    <cellStyle name="40% - Accent3 2 2 5 2" xfId="1523"/>
    <cellStyle name="40% - Accent3 2 2 5 3" xfId="20175"/>
    <cellStyle name="40% - Accent3 2 2 6" xfId="1524"/>
    <cellStyle name="40% - Accent3 2 2 6 2" xfId="1525"/>
    <cellStyle name="40% - Accent3 2 2 7" xfId="1526"/>
    <cellStyle name="40% - Accent3 2 2 8" xfId="20168"/>
    <cellStyle name="40% - Accent3 2 3" xfId="1527"/>
    <cellStyle name="40% - Accent3 2 3 2" xfId="1528"/>
    <cellStyle name="40% - Accent3 2 3 2 2" xfId="1529"/>
    <cellStyle name="40% - Accent3 2 3 2 3" xfId="1530"/>
    <cellStyle name="40% - Accent3 2 3 2 4" xfId="1531"/>
    <cellStyle name="40% - Accent3 2 3 2 5" xfId="20176"/>
    <cellStyle name="40% - Accent3 2 3 3" xfId="1532"/>
    <cellStyle name="40% - Accent3 2 3 4" xfId="1533"/>
    <cellStyle name="40% - Accent3 2 3 5" xfId="1534"/>
    <cellStyle name="40% - Accent3 2 4" xfId="1535"/>
    <cellStyle name="40% - Accent3 2 4 2" xfId="1536"/>
    <cellStyle name="40% - Accent3 2 5" xfId="1537"/>
    <cellStyle name="40% - Accent3 2 5 2" xfId="1538"/>
    <cellStyle name="40% - Accent3 2 5 3" xfId="1539"/>
    <cellStyle name="40% - Accent3 2 6" xfId="1540"/>
    <cellStyle name="40% - Accent3 2 6 2" xfId="1541"/>
    <cellStyle name="40% - Accent3 2 7" xfId="1542"/>
    <cellStyle name="40% - Accent3 2 7 2" xfId="1543"/>
    <cellStyle name="40% - Accent3 2 8" xfId="1544"/>
    <cellStyle name="40% - Accent3 3" xfId="1545"/>
    <cellStyle name="40% - Accent3 3 2" xfId="1546"/>
    <cellStyle name="40% - Accent3 3 2 2" xfId="1547"/>
    <cellStyle name="40% - Accent3 3 2 2 2" xfId="1548"/>
    <cellStyle name="40% - Accent3 3 2 2 2 2" xfId="1549"/>
    <cellStyle name="40% - Accent3 3 2 2 2 2 2" xfId="20180"/>
    <cellStyle name="40% - Accent3 3 2 2 2 3" xfId="1550"/>
    <cellStyle name="40% - Accent3 3 2 2 2 4" xfId="20179"/>
    <cellStyle name="40% - Accent3 3 2 2 3" xfId="1551"/>
    <cellStyle name="40% - Accent3 3 2 2 3 2" xfId="1552"/>
    <cellStyle name="40% - Accent3 3 2 2 3 3" xfId="20181"/>
    <cellStyle name="40% - Accent3 3 2 2 4" xfId="1553"/>
    <cellStyle name="40% - Accent3 3 2 2 5" xfId="20178"/>
    <cellStyle name="40% - Accent3 3 2 3" xfId="1554"/>
    <cellStyle name="40% - Accent3 3 2 3 2" xfId="1555"/>
    <cellStyle name="40% - Accent3 3 2 3 2 2" xfId="20183"/>
    <cellStyle name="40% - Accent3 3 2 3 3" xfId="1556"/>
    <cellStyle name="40% - Accent3 3 2 3 4" xfId="20182"/>
    <cellStyle name="40% - Accent3 3 2 4" xfId="1557"/>
    <cellStyle name="40% - Accent3 3 2 4 2" xfId="1558"/>
    <cellStyle name="40% - Accent3 3 2 4 3" xfId="20184"/>
    <cellStyle name="40% - Accent3 3 2 5" xfId="1559"/>
    <cellStyle name="40% - Accent3 3 2 5 2" xfId="1560"/>
    <cellStyle name="40% - Accent3 3 2 6" xfId="1561"/>
    <cellStyle name="40% - Accent3 3 2 6 2" xfId="1562"/>
    <cellStyle name="40% - Accent3 3 2 7" xfId="1563"/>
    <cellStyle name="40% - Accent3 3 2 8" xfId="20177"/>
    <cellStyle name="40% - Accent3 3 3" xfId="1564"/>
    <cellStyle name="40% - Accent3 3 3 2" xfId="1565"/>
    <cellStyle name="40% - Accent3 3 3 2 2" xfId="1566"/>
    <cellStyle name="40% - Accent3 3 3 2 2 2" xfId="20187"/>
    <cellStyle name="40% - Accent3 3 3 2 3" xfId="20186"/>
    <cellStyle name="40% - Accent3 3 3 3" xfId="1567"/>
    <cellStyle name="40% - Accent3 3 3 3 2" xfId="20188"/>
    <cellStyle name="40% - Accent3 3 3 4" xfId="1568"/>
    <cellStyle name="40% - Accent3 3 3 5" xfId="20185"/>
    <cellStyle name="40% - Accent3 3 4" xfId="1569"/>
    <cellStyle name="40% - Accent3 3 4 2" xfId="1570"/>
    <cellStyle name="40% - Accent3 3 4 2 2" xfId="20190"/>
    <cellStyle name="40% - Accent3 3 4 3" xfId="1571"/>
    <cellStyle name="40% - Accent3 3 4 4" xfId="20189"/>
    <cellStyle name="40% - Accent3 3 5" xfId="1572"/>
    <cellStyle name="40% - Accent3 3 5 2" xfId="1573"/>
    <cellStyle name="40% - Accent3 3 5 3" xfId="20191"/>
    <cellStyle name="40% - Accent3 3 6" xfId="1574"/>
    <cellStyle name="40% - Accent3 3 6 2" xfId="1575"/>
    <cellStyle name="40% - Accent3 3 6 3" xfId="1576"/>
    <cellStyle name="40% - Accent3 3 7" xfId="1577"/>
    <cellStyle name="40% - Accent3 3 7 2" xfId="1578"/>
    <cellStyle name="40% - Accent3 3 8" xfId="1579"/>
    <cellStyle name="40% - Accent3 3 9" xfId="1580"/>
    <cellStyle name="40% - Accent3 4" xfId="1581"/>
    <cellStyle name="40% - Accent3 4 2" xfId="1582"/>
    <cellStyle name="40% - Accent3 4 2 2" xfId="1583"/>
    <cellStyle name="40% - Accent3 4 2 2 2" xfId="1584"/>
    <cellStyle name="40% - Accent3 4 2 2 2 2" xfId="1585"/>
    <cellStyle name="40% - Accent3 4 2 2 2 2 2" xfId="20195"/>
    <cellStyle name="40% - Accent3 4 2 2 2 3" xfId="1586"/>
    <cellStyle name="40% - Accent3 4 2 2 2 4" xfId="20194"/>
    <cellStyle name="40% - Accent3 4 2 2 3" xfId="1587"/>
    <cellStyle name="40% - Accent3 4 2 2 3 2" xfId="1588"/>
    <cellStyle name="40% - Accent3 4 2 2 3 3" xfId="20196"/>
    <cellStyle name="40% - Accent3 4 2 2 4" xfId="1589"/>
    <cellStyle name="40% - Accent3 4 2 2 5" xfId="20193"/>
    <cellStyle name="40% - Accent3 4 2 3" xfId="1590"/>
    <cellStyle name="40% - Accent3 4 2 3 2" xfId="1591"/>
    <cellStyle name="40% - Accent3 4 2 3 2 2" xfId="20198"/>
    <cellStyle name="40% - Accent3 4 2 3 3" xfId="1592"/>
    <cellStyle name="40% - Accent3 4 2 3 4" xfId="20197"/>
    <cellStyle name="40% - Accent3 4 2 4" xfId="1593"/>
    <cellStyle name="40% - Accent3 4 2 4 2" xfId="1594"/>
    <cellStyle name="40% - Accent3 4 2 4 3" xfId="20199"/>
    <cellStyle name="40% - Accent3 4 2 5" xfId="1595"/>
    <cellStyle name="40% - Accent3 4 2 5 2" xfId="1596"/>
    <cellStyle name="40% - Accent3 4 2 6" xfId="1597"/>
    <cellStyle name="40% - Accent3 4 2 6 2" xfId="1598"/>
    <cellStyle name="40% - Accent3 4 2 7" xfId="1599"/>
    <cellStyle name="40% - Accent3 4 2 8" xfId="20192"/>
    <cellStyle name="40% - Accent3 4 3" xfId="1600"/>
    <cellStyle name="40% - Accent3 4 3 2" xfId="1601"/>
    <cellStyle name="40% - Accent3 4 3 2 2" xfId="20201"/>
    <cellStyle name="40% - Accent3 4 3 3" xfId="1602"/>
    <cellStyle name="40% - Accent3 4 3 3 2" xfId="20202"/>
    <cellStyle name="40% - Accent3 4 3 4" xfId="1603"/>
    <cellStyle name="40% - Accent3 4 3 5" xfId="20200"/>
    <cellStyle name="40% - Accent3 4 4" xfId="1604"/>
    <cellStyle name="40% - Accent3 4 4 2" xfId="1605"/>
    <cellStyle name="40% - Accent3 4 4 2 2" xfId="20204"/>
    <cellStyle name="40% - Accent3 4 4 3" xfId="1606"/>
    <cellStyle name="40% - Accent3 4 4 4" xfId="20203"/>
    <cellStyle name="40% - Accent3 4 5" xfId="1607"/>
    <cellStyle name="40% - Accent3 4 5 2" xfId="20205"/>
    <cellStyle name="40% - Accent3 4 6" xfId="1608"/>
    <cellStyle name="40% - Accent3 4 6 2" xfId="1609"/>
    <cellStyle name="40% - Accent3 4 7" xfId="1610"/>
    <cellStyle name="40% - Accent3 4 7 2" xfId="1611"/>
    <cellStyle name="40% - Accent3 4 8" xfId="1612"/>
    <cellStyle name="40% - Accent3 4 9" xfId="1613"/>
    <cellStyle name="40% - Accent3 5" xfId="1614"/>
    <cellStyle name="40% - Accent3 5 2" xfId="1615"/>
    <cellStyle name="40% - Accent3 5 2 2" xfId="1616"/>
    <cellStyle name="40% - Accent3 5 2 2 2" xfId="1617"/>
    <cellStyle name="40% - Accent3 5 2 2 2 2" xfId="1618"/>
    <cellStyle name="40% - Accent3 5 2 2 2 2 2" xfId="20209"/>
    <cellStyle name="40% - Accent3 5 2 2 2 3" xfId="20208"/>
    <cellStyle name="40% - Accent3 5 2 2 3" xfId="1619"/>
    <cellStyle name="40% - Accent3 5 2 2 3 2" xfId="20210"/>
    <cellStyle name="40% - Accent3 5 2 2 4" xfId="20207"/>
    <cellStyle name="40% - Accent3 5 2 3" xfId="1620"/>
    <cellStyle name="40% - Accent3 5 2 3 2" xfId="1621"/>
    <cellStyle name="40% - Accent3 5 2 3 2 2" xfId="20212"/>
    <cellStyle name="40% - Accent3 5 2 3 3" xfId="20211"/>
    <cellStyle name="40% - Accent3 5 2 4" xfId="1622"/>
    <cellStyle name="40% - Accent3 5 2 4 2" xfId="20213"/>
    <cellStyle name="40% - Accent3 5 2 5" xfId="1623"/>
    <cellStyle name="40% - Accent3 5 2 6" xfId="20206"/>
    <cellStyle name="40% - Accent3 5 3" xfId="1624"/>
    <cellStyle name="40% - Accent3 5 3 2" xfId="1625"/>
    <cellStyle name="40% - Accent3 5 3 3" xfId="20214"/>
    <cellStyle name="40% - Accent3 5 4" xfId="1626"/>
    <cellStyle name="40% - Accent3 5 5" xfId="1627"/>
    <cellStyle name="40% - Accent3 6" xfId="1628"/>
    <cellStyle name="40% - Accent3 6 2" xfId="1629"/>
    <cellStyle name="40% - Accent3 6 2 2" xfId="1630"/>
    <cellStyle name="40% - Accent3 6 2 2 2" xfId="20216"/>
    <cellStyle name="40% - Accent3 6 2 3" xfId="1631"/>
    <cellStyle name="40% - Accent3 6 2 4" xfId="1632"/>
    <cellStyle name="40% - Accent3 6 3" xfId="1633"/>
    <cellStyle name="40% - Accent3 6 3 2" xfId="1634"/>
    <cellStyle name="40% - Accent3 6 3 2 2" xfId="1635"/>
    <cellStyle name="40% - Accent3 6 3 2 2 2" xfId="20219"/>
    <cellStyle name="40% - Accent3 6 3 2 3" xfId="20218"/>
    <cellStyle name="40% - Accent3 6 3 3" xfId="1636"/>
    <cellStyle name="40% - Accent3 6 3 3 2" xfId="20220"/>
    <cellStyle name="40% - Accent3 6 3 4" xfId="1637"/>
    <cellStyle name="40% - Accent3 6 3 5" xfId="20217"/>
    <cellStyle name="40% - Accent3 6 4" xfId="1638"/>
    <cellStyle name="40% - Accent3 6 4 2" xfId="1639"/>
    <cellStyle name="40% - Accent3 6 4 2 2" xfId="20222"/>
    <cellStyle name="40% - Accent3 6 4 3" xfId="20221"/>
    <cellStyle name="40% - Accent3 6 5" xfId="1640"/>
    <cellStyle name="40% - Accent3 6 5 2" xfId="20223"/>
    <cellStyle name="40% - Accent3 6 6" xfId="1641"/>
    <cellStyle name="40% - Accent3 6 7" xfId="20215"/>
    <cellStyle name="40% - Accent3 7" xfId="1642"/>
    <cellStyle name="40% - Accent3 7 2" xfId="1643"/>
    <cellStyle name="40% - Accent3 7 2 2" xfId="1644"/>
    <cellStyle name="40% - Accent3 7 2 2 2" xfId="1645"/>
    <cellStyle name="40% - Accent3 7 2 2 2 2" xfId="20227"/>
    <cellStyle name="40% - Accent3 7 2 2 3" xfId="20226"/>
    <cellStyle name="40% - Accent3 7 2 3" xfId="1646"/>
    <cellStyle name="40% - Accent3 7 2 3 2" xfId="20228"/>
    <cellStyle name="40% - Accent3 7 2 4" xfId="20225"/>
    <cellStyle name="40% - Accent3 7 3" xfId="1647"/>
    <cellStyle name="40% - Accent3 7 3 2" xfId="1648"/>
    <cellStyle name="40% - Accent3 7 3 2 2" xfId="20230"/>
    <cellStyle name="40% - Accent3 7 3 3" xfId="20229"/>
    <cellStyle name="40% - Accent3 7 4" xfId="1649"/>
    <cellStyle name="40% - Accent3 7 4 2" xfId="20231"/>
    <cellStyle name="40% - Accent3 7 5" xfId="1650"/>
    <cellStyle name="40% - Accent3 7 6" xfId="20224"/>
    <cellStyle name="40% - Accent3 8" xfId="1651"/>
    <cellStyle name="40% - Accent3 8 2" xfId="1652"/>
    <cellStyle name="40% - Accent3 8 3" xfId="1653"/>
    <cellStyle name="40% - Accent3 8 3 2" xfId="20232"/>
    <cellStyle name="40% - Accent3 8 4" xfId="1654"/>
    <cellStyle name="40% - Accent3 9" xfId="1655"/>
    <cellStyle name="40% - Accent3 9 2" xfId="1656"/>
    <cellStyle name="40% - Accent3 9 2 2" xfId="20233"/>
    <cellStyle name="40% - Accent3 9 3" xfId="1657"/>
    <cellStyle name="40% - Accent4 10" xfId="1658"/>
    <cellStyle name="40% - Accent4 10 2" xfId="1659"/>
    <cellStyle name="40% - Accent4 10 2 2" xfId="20234"/>
    <cellStyle name="40% - Accent4 10 3" xfId="1660"/>
    <cellStyle name="40% - Accent4 11" xfId="1661"/>
    <cellStyle name="40% - Accent4 12" xfId="1662"/>
    <cellStyle name="40% - Accent4 2" xfId="1663"/>
    <cellStyle name="40% - Accent4 2 2" xfId="1664"/>
    <cellStyle name="40% - Accent4 2 2 2" xfId="1665"/>
    <cellStyle name="40% - Accent4 2 2 2 2" xfId="1666"/>
    <cellStyle name="40% - Accent4 2 2 2 3" xfId="1667"/>
    <cellStyle name="40% - Accent4 2 2 2 4" xfId="1668"/>
    <cellStyle name="40% - Accent4 2 2 3" xfId="1669"/>
    <cellStyle name="40% - Accent4 2 2 3 2" xfId="1670"/>
    <cellStyle name="40% - Accent4 2 2 3 2 2" xfId="1671"/>
    <cellStyle name="40% - Accent4 2 2 3 2 2 2" xfId="20238"/>
    <cellStyle name="40% - Accent4 2 2 3 2 3" xfId="20237"/>
    <cellStyle name="40% - Accent4 2 2 3 3" xfId="1672"/>
    <cellStyle name="40% - Accent4 2 2 3 3 2" xfId="20239"/>
    <cellStyle name="40% - Accent4 2 2 3 4" xfId="1673"/>
    <cellStyle name="40% - Accent4 2 2 3 5" xfId="20236"/>
    <cellStyle name="40% - Accent4 2 2 4" xfId="1674"/>
    <cellStyle name="40% - Accent4 2 2 4 2" xfId="1675"/>
    <cellStyle name="40% - Accent4 2 2 4 2 2" xfId="20241"/>
    <cellStyle name="40% - Accent4 2 2 4 3" xfId="1676"/>
    <cellStyle name="40% - Accent4 2 2 4 4" xfId="20240"/>
    <cellStyle name="40% - Accent4 2 2 5" xfId="1677"/>
    <cellStyle name="40% - Accent4 2 2 5 2" xfId="1678"/>
    <cellStyle name="40% - Accent4 2 2 5 3" xfId="20242"/>
    <cellStyle name="40% - Accent4 2 2 6" xfId="1679"/>
    <cellStyle name="40% - Accent4 2 2 6 2" xfId="1680"/>
    <cellStyle name="40% - Accent4 2 2 7" xfId="1681"/>
    <cellStyle name="40% - Accent4 2 2 8" xfId="20235"/>
    <cellStyle name="40% - Accent4 2 3" xfId="1682"/>
    <cellStyle name="40% - Accent4 2 3 2" xfId="1683"/>
    <cellStyle name="40% - Accent4 2 3 2 2" xfId="1684"/>
    <cellStyle name="40% - Accent4 2 3 2 3" xfId="1685"/>
    <cellStyle name="40% - Accent4 2 3 2 4" xfId="1686"/>
    <cellStyle name="40% - Accent4 2 3 2 5" xfId="20243"/>
    <cellStyle name="40% - Accent4 2 3 3" xfId="1687"/>
    <cellStyle name="40% - Accent4 2 3 4" xfId="1688"/>
    <cellStyle name="40% - Accent4 2 3 5" xfId="1689"/>
    <cellStyle name="40% - Accent4 2 4" xfId="1690"/>
    <cellStyle name="40% - Accent4 2 4 2" xfId="1691"/>
    <cellStyle name="40% - Accent4 2 5" xfId="1692"/>
    <cellStyle name="40% - Accent4 2 5 2" xfId="1693"/>
    <cellStyle name="40% - Accent4 2 5 3" xfId="1694"/>
    <cellStyle name="40% - Accent4 2 6" xfId="1695"/>
    <cellStyle name="40% - Accent4 2 6 2" xfId="1696"/>
    <cellStyle name="40% - Accent4 2 7" xfId="1697"/>
    <cellStyle name="40% - Accent4 2 7 2" xfId="1698"/>
    <cellStyle name="40% - Accent4 2 8" xfId="1699"/>
    <cellStyle name="40% - Accent4 3" xfId="1700"/>
    <cellStyle name="40% - Accent4 3 2" xfId="1701"/>
    <cellStyle name="40% - Accent4 3 2 2" xfId="1702"/>
    <cellStyle name="40% - Accent4 3 2 2 2" xfId="1703"/>
    <cellStyle name="40% - Accent4 3 2 2 2 2" xfId="1704"/>
    <cellStyle name="40% - Accent4 3 2 2 2 2 2" xfId="20247"/>
    <cellStyle name="40% - Accent4 3 2 2 2 3" xfId="1705"/>
    <cellStyle name="40% - Accent4 3 2 2 2 4" xfId="20246"/>
    <cellStyle name="40% - Accent4 3 2 2 3" xfId="1706"/>
    <cellStyle name="40% - Accent4 3 2 2 3 2" xfId="1707"/>
    <cellStyle name="40% - Accent4 3 2 2 3 3" xfId="20248"/>
    <cellStyle name="40% - Accent4 3 2 2 4" xfId="1708"/>
    <cellStyle name="40% - Accent4 3 2 2 5" xfId="20245"/>
    <cellStyle name="40% - Accent4 3 2 3" xfId="1709"/>
    <cellStyle name="40% - Accent4 3 2 3 2" xfId="1710"/>
    <cellStyle name="40% - Accent4 3 2 3 2 2" xfId="20250"/>
    <cellStyle name="40% - Accent4 3 2 3 3" xfId="1711"/>
    <cellStyle name="40% - Accent4 3 2 3 4" xfId="20249"/>
    <cellStyle name="40% - Accent4 3 2 4" xfId="1712"/>
    <cellStyle name="40% - Accent4 3 2 4 2" xfId="1713"/>
    <cellStyle name="40% - Accent4 3 2 4 3" xfId="20251"/>
    <cellStyle name="40% - Accent4 3 2 5" xfId="1714"/>
    <cellStyle name="40% - Accent4 3 2 5 2" xfId="1715"/>
    <cellStyle name="40% - Accent4 3 2 6" xfId="1716"/>
    <cellStyle name="40% - Accent4 3 2 6 2" xfId="1717"/>
    <cellStyle name="40% - Accent4 3 2 7" xfId="1718"/>
    <cellStyle name="40% - Accent4 3 2 8" xfId="20244"/>
    <cellStyle name="40% - Accent4 3 3" xfId="1719"/>
    <cellStyle name="40% - Accent4 3 3 2" xfId="1720"/>
    <cellStyle name="40% - Accent4 3 3 2 2" xfId="1721"/>
    <cellStyle name="40% - Accent4 3 3 2 2 2" xfId="20254"/>
    <cellStyle name="40% - Accent4 3 3 2 3" xfId="20253"/>
    <cellStyle name="40% - Accent4 3 3 3" xfId="1722"/>
    <cellStyle name="40% - Accent4 3 3 3 2" xfId="20255"/>
    <cellStyle name="40% - Accent4 3 3 4" xfId="1723"/>
    <cellStyle name="40% - Accent4 3 3 5" xfId="20252"/>
    <cellStyle name="40% - Accent4 3 4" xfId="1724"/>
    <cellStyle name="40% - Accent4 3 4 2" xfId="1725"/>
    <cellStyle name="40% - Accent4 3 4 2 2" xfId="20257"/>
    <cellStyle name="40% - Accent4 3 4 3" xfId="1726"/>
    <cellStyle name="40% - Accent4 3 4 4" xfId="20256"/>
    <cellStyle name="40% - Accent4 3 5" xfId="1727"/>
    <cellStyle name="40% - Accent4 3 5 2" xfId="1728"/>
    <cellStyle name="40% - Accent4 3 5 3" xfId="20258"/>
    <cellStyle name="40% - Accent4 3 6" xfId="1729"/>
    <cellStyle name="40% - Accent4 3 6 2" xfId="1730"/>
    <cellStyle name="40% - Accent4 3 6 3" xfId="1731"/>
    <cellStyle name="40% - Accent4 3 7" xfId="1732"/>
    <cellStyle name="40% - Accent4 3 7 2" xfId="1733"/>
    <cellStyle name="40% - Accent4 3 8" xfId="1734"/>
    <cellStyle name="40% - Accent4 3 9" xfId="1735"/>
    <cellStyle name="40% - Accent4 4" xfId="1736"/>
    <cellStyle name="40% - Accent4 4 2" xfId="1737"/>
    <cellStyle name="40% - Accent4 4 2 2" xfId="1738"/>
    <cellStyle name="40% - Accent4 4 2 2 2" xfId="1739"/>
    <cellStyle name="40% - Accent4 4 2 2 2 2" xfId="1740"/>
    <cellStyle name="40% - Accent4 4 2 2 2 2 2" xfId="20262"/>
    <cellStyle name="40% - Accent4 4 2 2 2 3" xfId="1741"/>
    <cellStyle name="40% - Accent4 4 2 2 2 4" xfId="20261"/>
    <cellStyle name="40% - Accent4 4 2 2 3" xfId="1742"/>
    <cellStyle name="40% - Accent4 4 2 2 3 2" xfId="1743"/>
    <cellStyle name="40% - Accent4 4 2 2 3 3" xfId="20263"/>
    <cellStyle name="40% - Accent4 4 2 2 4" xfId="1744"/>
    <cellStyle name="40% - Accent4 4 2 2 5" xfId="20260"/>
    <cellStyle name="40% - Accent4 4 2 3" xfId="1745"/>
    <cellStyle name="40% - Accent4 4 2 3 2" xfId="1746"/>
    <cellStyle name="40% - Accent4 4 2 3 2 2" xfId="20265"/>
    <cellStyle name="40% - Accent4 4 2 3 3" xfId="1747"/>
    <cellStyle name="40% - Accent4 4 2 3 4" xfId="20264"/>
    <cellStyle name="40% - Accent4 4 2 4" xfId="1748"/>
    <cellStyle name="40% - Accent4 4 2 4 2" xfId="1749"/>
    <cellStyle name="40% - Accent4 4 2 4 3" xfId="20266"/>
    <cellStyle name="40% - Accent4 4 2 5" xfId="1750"/>
    <cellStyle name="40% - Accent4 4 2 5 2" xfId="1751"/>
    <cellStyle name="40% - Accent4 4 2 6" xfId="1752"/>
    <cellStyle name="40% - Accent4 4 2 6 2" xfId="1753"/>
    <cellStyle name="40% - Accent4 4 2 7" xfId="1754"/>
    <cellStyle name="40% - Accent4 4 2 8" xfId="20259"/>
    <cellStyle name="40% - Accent4 4 3" xfId="1755"/>
    <cellStyle name="40% - Accent4 4 3 2" xfId="1756"/>
    <cellStyle name="40% - Accent4 4 3 2 2" xfId="20268"/>
    <cellStyle name="40% - Accent4 4 3 3" xfId="1757"/>
    <cellStyle name="40% - Accent4 4 3 3 2" xfId="20269"/>
    <cellStyle name="40% - Accent4 4 3 4" xfId="1758"/>
    <cellStyle name="40% - Accent4 4 3 5" xfId="20267"/>
    <cellStyle name="40% - Accent4 4 4" xfId="1759"/>
    <cellStyle name="40% - Accent4 4 4 2" xfId="1760"/>
    <cellStyle name="40% - Accent4 4 4 2 2" xfId="20271"/>
    <cellStyle name="40% - Accent4 4 4 3" xfId="1761"/>
    <cellStyle name="40% - Accent4 4 4 4" xfId="20270"/>
    <cellStyle name="40% - Accent4 4 5" xfId="1762"/>
    <cellStyle name="40% - Accent4 4 5 2" xfId="20272"/>
    <cellStyle name="40% - Accent4 4 6" xfId="1763"/>
    <cellStyle name="40% - Accent4 4 6 2" xfId="1764"/>
    <cellStyle name="40% - Accent4 4 7" xfId="1765"/>
    <cellStyle name="40% - Accent4 4 7 2" xfId="1766"/>
    <cellStyle name="40% - Accent4 4 8" xfId="1767"/>
    <cellStyle name="40% - Accent4 4 9" xfId="1768"/>
    <cellStyle name="40% - Accent4 5" xfId="1769"/>
    <cellStyle name="40% - Accent4 5 2" xfId="1770"/>
    <cellStyle name="40% - Accent4 5 2 2" xfId="1771"/>
    <cellStyle name="40% - Accent4 5 2 2 2" xfId="1772"/>
    <cellStyle name="40% - Accent4 5 2 2 2 2" xfId="1773"/>
    <cellStyle name="40% - Accent4 5 2 2 2 2 2" xfId="20276"/>
    <cellStyle name="40% - Accent4 5 2 2 2 3" xfId="20275"/>
    <cellStyle name="40% - Accent4 5 2 2 3" xfId="1774"/>
    <cellStyle name="40% - Accent4 5 2 2 3 2" xfId="20277"/>
    <cellStyle name="40% - Accent4 5 2 2 4" xfId="20274"/>
    <cellStyle name="40% - Accent4 5 2 3" xfId="1775"/>
    <cellStyle name="40% - Accent4 5 2 3 2" xfId="1776"/>
    <cellStyle name="40% - Accent4 5 2 3 2 2" xfId="20279"/>
    <cellStyle name="40% - Accent4 5 2 3 3" xfId="20278"/>
    <cellStyle name="40% - Accent4 5 2 4" xfId="1777"/>
    <cellStyle name="40% - Accent4 5 2 4 2" xfId="20280"/>
    <cellStyle name="40% - Accent4 5 2 5" xfId="1778"/>
    <cellStyle name="40% - Accent4 5 2 6" xfId="20273"/>
    <cellStyle name="40% - Accent4 5 3" xfId="1779"/>
    <cellStyle name="40% - Accent4 5 3 2" xfId="1780"/>
    <cellStyle name="40% - Accent4 5 3 3" xfId="20281"/>
    <cellStyle name="40% - Accent4 5 4" xfId="1781"/>
    <cellStyle name="40% - Accent4 5 5" xfId="1782"/>
    <cellStyle name="40% - Accent4 6" xfId="1783"/>
    <cellStyle name="40% - Accent4 6 2" xfId="1784"/>
    <cellStyle name="40% - Accent4 6 2 2" xfId="1785"/>
    <cellStyle name="40% - Accent4 6 2 2 2" xfId="20283"/>
    <cellStyle name="40% - Accent4 6 2 3" xfId="1786"/>
    <cellStyle name="40% - Accent4 6 2 4" xfId="1787"/>
    <cellStyle name="40% - Accent4 6 3" xfId="1788"/>
    <cellStyle name="40% - Accent4 6 3 2" xfId="1789"/>
    <cellStyle name="40% - Accent4 6 3 2 2" xfId="1790"/>
    <cellStyle name="40% - Accent4 6 3 2 2 2" xfId="20286"/>
    <cellStyle name="40% - Accent4 6 3 2 3" xfId="20285"/>
    <cellStyle name="40% - Accent4 6 3 3" xfId="1791"/>
    <cellStyle name="40% - Accent4 6 3 3 2" xfId="20287"/>
    <cellStyle name="40% - Accent4 6 3 4" xfId="1792"/>
    <cellStyle name="40% - Accent4 6 3 5" xfId="20284"/>
    <cellStyle name="40% - Accent4 6 4" xfId="1793"/>
    <cellStyle name="40% - Accent4 6 4 2" xfId="1794"/>
    <cellStyle name="40% - Accent4 6 4 2 2" xfId="20289"/>
    <cellStyle name="40% - Accent4 6 4 3" xfId="20288"/>
    <cellStyle name="40% - Accent4 6 5" xfId="1795"/>
    <cellStyle name="40% - Accent4 6 5 2" xfId="20290"/>
    <cellStyle name="40% - Accent4 6 6" xfId="1796"/>
    <cellStyle name="40% - Accent4 6 7" xfId="20282"/>
    <cellStyle name="40% - Accent4 7" xfId="1797"/>
    <cellStyle name="40% - Accent4 7 2" xfId="1798"/>
    <cellStyle name="40% - Accent4 7 2 2" xfId="1799"/>
    <cellStyle name="40% - Accent4 7 2 2 2" xfId="1800"/>
    <cellStyle name="40% - Accent4 7 2 2 2 2" xfId="20294"/>
    <cellStyle name="40% - Accent4 7 2 2 3" xfId="20293"/>
    <cellStyle name="40% - Accent4 7 2 3" xfId="1801"/>
    <cellStyle name="40% - Accent4 7 2 3 2" xfId="20295"/>
    <cellStyle name="40% - Accent4 7 2 4" xfId="20292"/>
    <cellStyle name="40% - Accent4 7 3" xfId="1802"/>
    <cellStyle name="40% - Accent4 7 3 2" xfId="1803"/>
    <cellStyle name="40% - Accent4 7 3 2 2" xfId="20297"/>
    <cellStyle name="40% - Accent4 7 3 3" xfId="20296"/>
    <cellStyle name="40% - Accent4 7 4" xfId="1804"/>
    <cellStyle name="40% - Accent4 7 4 2" xfId="20298"/>
    <cellStyle name="40% - Accent4 7 5" xfId="1805"/>
    <cellStyle name="40% - Accent4 7 6" xfId="20291"/>
    <cellStyle name="40% - Accent4 8" xfId="1806"/>
    <cellStyle name="40% - Accent4 8 2" xfId="1807"/>
    <cellStyle name="40% - Accent4 8 3" xfId="1808"/>
    <cellStyle name="40% - Accent4 8 3 2" xfId="20299"/>
    <cellStyle name="40% - Accent4 8 4" xfId="1809"/>
    <cellStyle name="40% - Accent4 9" xfId="1810"/>
    <cellStyle name="40% - Accent4 9 2" xfId="1811"/>
    <cellStyle name="40% - Accent4 9 2 2" xfId="20300"/>
    <cellStyle name="40% - Accent4 9 3" xfId="1812"/>
    <cellStyle name="40% - Accent5 10" xfId="1813"/>
    <cellStyle name="40% - Accent5 10 2" xfId="1814"/>
    <cellStyle name="40% - Accent5 10 2 2" xfId="20301"/>
    <cellStyle name="40% - Accent5 10 3" xfId="1815"/>
    <cellStyle name="40% - Accent5 11" xfId="1816"/>
    <cellStyle name="40% - Accent5 12" xfId="1817"/>
    <cellStyle name="40% - Accent5 2" xfId="1818"/>
    <cellStyle name="40% - Accent5 2 2" xfId="1819"/>
    <cellStyle name="40% - Accent5 2 2 2" xfId="1820"/>
    <cellStyle name="40% - Accent5 2 2 2 2" xfId="1821"/>
    <cellStyle name="40% - Accent5 2 2 2 3" xfId="1822"/>
    <cellStyle name="40% - Accent5 2 2 2 4" xfId="1823"/>
    <cellStyle name="40% - Accent5 2 2 3" xfId="1824"/>
    <cellStyle name="40% - Accent5 2 2 3 2" xfId="1825"/>
    <cellStyle name="40% - Accent5 2 2 3 2 2" xfId="1826"/>
    <cellStyle name="40% - Accent5 2 2 3 2 2 2" xfId="20305"/>
    <cellStyle name="40% - Accent5 2 2 3 2 3" xfId="20304"/>
    <cellStyle name="40% - Accent5 2 2 3 3" xfId="1827"/>
    <cellStyle name="40% - Accent5 2 2 3 3 2" xfId="20306"/>
    <cellStyle name="40% - Accent5 2 2 3 4" xfId="1828"/>
    <cellStyle name="40% - Accent5 2 2 3 5" xfId="20303"/>
    <cellStyle name="40% - Accent5 2 2 4" xfId="1829"/>
    <cellStyle name="40% - Accent5 2 2 4 2" xfId="1830"/>
    <cellStyle name="40% - Accent5 2 2 4 2 2" xfId="20308"/>
    <cellStyle name="40% - Accent5 2 2 4 3" xfId="1831"/>
    <cellStyle name="40% - Accent5 2 2 4 4" xfId="20307"/>
    <cellStyle name="40% - Accent5 2 2 5" xfId="1832"/>
    <cellStyle name="40% - Accent5 2 2 5 2" xfId="1833"/>
    <cellStyle name="40% - Accent5 2 2 5 3" xfId="20309"/>
    <cellStyle name="40% - Accent5 2 2 6" xfId="1834"/>
    <cellStyle name="40% - Accent5 2 2 6 2" xfId="1835"/>
    <cellStyle name="40% - Accent5 2 2 7" xfId="1836"/>
    <cellStyle name="40% - Accent5 2 2 8" xfId="20302"/>
    <cellStyle name="40% - Accent5 2 3" xfId="1837"/>
    <cellStyle name="40% - Accent5 2 3 2" xfId="1838"/>
    <cellStyle name="40% - Accent5 2 3 2 2" xfId="1839"/>
    <cellStyle name="40% - Accent5 2 3 2 3" xfId="1840"/>
    <cellStyle name="40% - Accent5 2 3 3" xfId="1841"/>
    <cellStyle name="40% - Accent5 2 3 4" xfId="1842"/>
    <cellStyle name="40% - Accent5 2 3 5" xfId="1843"/>
    <cellStyle name="40% - Accent5 2 4" xfId="1844"/>
    <cellStyle name="40% - Accent5 2 4 2" xfId="1845"/>
    <cellStyle name="40% - Accent5 2 5" xfId="1846"/>
    <cellStyle name="40% - Accent5 2 5 2" xfId="1847"/>
    <cellStyle name="40% - Accent5 2 6" xfId="1848"/>
    <cellStyle name="40% - Accent5 2 7" xfId="1849"/>
    <cellStyle name="40% - Accent5 2 8" xfId="1850"/>
    <cellStyle name="40% - Accent5 3" xfId="1851"/>
    <cellStyle name="40% - Accent5 3 2" xfId="1852"/>
    <cellStyle name="40% - Accent5 3 2 2" xfId="1853"/>
    <cellStyle name="40% - Accent5 3 2 2 2" xfId="1854"/>
    <cellStyle name="40% - Accent5 3 2 2 2 2" xfId="1855"/>
    <cellStyle name="40% - Accent5 3 2 2 2 2 2" xfId="20313"/>
    <cellStyle name="40% - Accent5 3 2 2 2 3" xfId="1856"/>
    <cellStyle name="40% - Accent5 3 2 2 2 4" xfId="20312"/>
    <cellStyle name="40% - Accent5 3 2 2 3" xfId="1857"/>
    <cellStyle name="40% - Accent5 3 2 2 3 2" xfId="1858"/>
    <cellStyle name="40% - Accent5 3 2 2 3 3" xfId="20314"/>
    <cellStyle name="40% - Accent5 3 2 2 4" xfId="1859"/>
    <cellStyle name="40% - Accent5 3 2 2 5" xfId="20311"/>
    <cellStyle name="40% - Accent5 3 2 3" xfId="1860"/>
    <cellStyle name="40% - Accent5 3 2 3 2" xfId="1861"/>
    <cellStyle name="40% - Accent5 3 2 3 2 2" xfId="20316"/>
    <cellStyle name="40% - Accent5 3 2 3 3" xfId="1862"/>
    <cellStyle name="40% - Accent5 3 2 3 4" xfId="20315"/>
    <cellStyle name="40% - Accent5 3 2 4" xfId="1863"/>
    <cellStyle name="40% - Accent5 3 2 4 2" xfId="1864"/>
    <cellStyle name="40% - Accent5 3 2 4 3" xfId="20317"/>
    <cellStyle name="40% - Accent5 3 2 5" xfId="1865"/>
    <cellStyle name="40% - Accent5 3 2 5 2" xfId="1866"/>
    <cellStyle name="40% - Accent5 3 2 6" xfId="1867"/>
    <cellStyle name="40% - Accent5 3 2 6 2" xfId="1868"/>
    <cellStyle name="40% - Accent5 3 2 7" xfId="1869"/>
    <cellStyle name="40% - Accent5 3 2 8" xfId="20310"/>
    <cellStyle name="40% - Accent5 3 3" xfId="1870"/>
    <cellStyle name="40% - Accent5 3 3 2" xfId="1871"/>
    <cellStyle name="40% - Accent5 3 3 2 2" xfId="1872"/>
    <cellStyle name="40% - Accent5 3 3 2 2 2" xfId="20320"/>
    <cellStyle name="40% - Accent5 3 3 2 3" xfId="20319"/>
    <cellStyle name="40% - Accent5 3 3 3" xfId="1873"/>
    <cellStyle name="40% - Accent5 3 3 3 2" xfId="20321"/>
    <cellStyle name="40% - Accent5 3 3 4" xfId="1874"/>
    <cellStyle name="40% - Accent5 3 3 5" xfId="20318"/>
    <cellStyle name="40% - Accent5 3 4" xfId="1875"/>
    <cellStyle name="40% - Accent5 3 4 2" xfId="1876"/>
    <cellStyle name="40% - Accent5 3 4 2 2" xfId="20323"/>
    <cellStyle name="40% - Accent5 3 4 3" xfId="1877"/>
    <cellStyle name="40% - Accent5 3 4 4" xfId="20322"/>
    <cellStyle name="40% - Accent5 3 5" xfId="1878"/>
    <cellStyle name="40% - Accent5 3 5 2" xfId="1879"/>
    <cellStyle name="40% - Accent5 3 5 3" xfId="20324"/>
    <cellStyle name="40% - Accent5 3 6" xfId="1880"/>
    <cellStyle name="40% - Accent5 3 6 2" xfId="1881"/>
    <cellStyle name="40% - Accent5 3 6 3" xfId="1882"/>
    <cellStyle name="40% - Accent5 3 7" xfId="1883"/>
    <cellStyle name="40% - Accent5 3 7 2" xfId="1884"/>
    <cellStyle name="40% - Accent5 3 8" xfId="1885"/>
    <cellStyle name="40% - Accent5 3 9" xfId="1886"/>
    <cellStyle name="40% - Accent5 4" xfId="1887"/>
    <cellStyle name="40% - Accent5 4 2" xfId="1888"/>
    <cellStyle name="40% - Accent5 4 2 2" xfId="1889"/>
    <cellStyle name="40% - Accent5 4 2 2 2" xfId="1890"/>
    <cellStyle name="40% - Accent5 4 2 2 2 2" xfId="1891"/>
    <cellStyle name="40% - Accent5 4 2 2 2 2 2" xfId="20328"/>
    <cellStyle name="40% - Accent5 4 2 2 2 3" xfId="1892"/>
    <cellStyle name="40% - Accent5 4 2 2 2 4" xfId="20327"/>
    <cellStyle name="40% - Accent5 4 2 2 3" xfId="1893"/>
    <cellStyle name="40% - Accent5 4 2 2 3 2" xfId="1894"/>
    <cellStyle name="40% - Accent5 4 2 2 3 3" xfId="20329"/>
    <cellStyle name="40% - Accent5 4 2 2 4" xfId="1895"/>
    <cellStyle name="40% - Accent5 4 2 2 5" xfId="20326"/>
    <cellStyle name="40% - Accent5 4 2 3" xfId="1896"/>
    <cellStyle name="40% - Accent5 4 2 3 2" xfId="1897"/>
    <cellStyle name="40% - Accent5 4 2 3 2 2" xfId="20331"/>
    <cellStyle name="40% - Accent5 4 2 3 3" xfId="1898"/>
    <cellStyle name="40% - Accent5 4 2 3 4" xfId="20330"/>
    <cellStyle name="40% - Accent5 4 2 4" xfId="1899"/>
    <cellStyle name="40% - Accent5 4 2 4 2" xfId="1900"/>
    <cellStyle name="40% - Accent5 4 2 4 3" xfId="20332"/>
    <cellStyle name="40% - Accent5 4 2 5" xfId="1901"/>
    <cellStyle name="40% - Accent5 4 2 5 2" xfId="1902"/>
    <cellStyle name="40% - Accent5 4 2 6" xfId="1903"/>
    <cellStyle name="40% - Accent5 4 2 6 2" xfId="1904"/>
    <cellStyle name="40% - Accent5 4 2 7" xfId="1905"/>
    <cellStyle name="40% - Accent5 4 2 8" xfId="20325"/>
    <cellStyle name="40% - Accent5 4 3" xfId="1906"/>
    <cellStyle name="40% - Accent5 4 3 2" xfId="1907"/>
    <cellStyle name="40% - Accent5 4 3 2 2" xfId="20334"/>
    <cellStyle name="40% - Accent5 4 3 3" xfId="1908"/>
    <cellStyle name="40% - Accent5 4 3 3 2" xfId="20335"/>
    <cellStyle name="40% - Accent5 4 3 4" xfId="1909"/>
    <cellStyle name="40% - Accent5 4 3 5" xfId="20333"/>
    <cellStyle name="40% - Accent5 4 4" xfId="1910"/>
    <cellStyle name="40% - Accent5 4 4 2" xfId="1911"/>
    <cellStyle name="40% - Accent5 4 4 2 2" xfId="20337"/>
    <cellStyle name="40% - Accent5 4 4 3" xfId="1912"/>
    <cellStyle name="40% - Accent5 4 4 4" xfId="20336"/>
    <cellStyle name="40% - Accent5 4 5" xfId="1913"/>
    <cellStyle name="40% - Accent5 4 5 2" xfId="20338"/>
    <cellStyle name="40% - Accent5 4 6" xfId="1914"/>
    <cellStyle name="40% - Accent5 4 6 2" xfId="1915"/>
    <cellStyle name="40% - Accent5 4 7" xfId="1916"/>
    <cellStyle name="40% - Accent5 4 7 2" xfId="1917"/>
    <cellStyle name="40% - Accent5 4 8" xfId="1918"/>
    <cellStyle name="40% - Accent5 4 9" xfId="1919"/>
    <cellStyle name="40% - Accent5 5" xfId="1920"/>
    <cellStyle name="40% - Accent5 5 2" xfId="1921"/>
    <cellStyle name="40% - Accent5 5 2 2" xfId="1922"/>
    <cellStyle name="40% - Accent5 5 2 2 2" xfId="20340"/>
    <cellStyle name="40% - Accent5 5 2 3" xfId="1923"/>
    <cellStyle name="40% - Accent5 5 2 3 2" xfId="20341"/>
    <cellStyle name="40% - Accent5 5 2 4" xfId="1924"/>
    <cellStyle name="40% - Accent5 5 2 5" xfId="1925"/>
    <cellStyle name="40% - Accent5 5 3" xfId="1926"/>
    <cellStyle name="40% - Accent5 5 3 2" xfId="1927"/>
    <cellStyle name="40% - Accent5 5 3 2 2" xfId="1928"/>
    <cellStyle name="40% - Accent5 5 3 2 2 2" xfId="20344"/>
    <cellStyle name="40% - Accent5 5 3 2 3" xfId="20343"/>
    <cellStyle name="40% - Accent5 5 3 3" xfId="1929"/>
    <cellStyle name="40% - Accent5 5 3 3 2" xfId="20345"/>
    <cellStyle name="40% - Accent5 5 3 4" xfId="1930"/>
    <cellStyle name="40% - Accent5 5 3 5" xfId="20342"/>
    <cellStyle name="40% - Accent5 5 4" xfId="1931"/>
    <cellStyle name="40% - Accent5 5 4 2" xfId="1932"/>
    <cellStyle name="40% - Accent5 5 4 2 2" xfId="20347"/>
    <cellStyle name="40% - Accent5 5 4 3" xfId="20346"/>
    <cellStyle name="40% - Accent5 5 5" xfId="1933"/>
    <cellStyle name="40% - Accent5 5 5 2" xfId="20348"/>
    <cellStyle name="40% - Accent5 5 6" xfId="1934"/>
    <cellStyle name="40% - Accent5 5 7" xfId="20339"/>
    <cellStyle name="40% - Accent5 6" xfId="1935"/>
    <cellStyle name="40% - Accent5 6 2" xfId="1936"/>
    <cellStyle name="40% - Accent5 6 2 2" xfId="1937"/>
    <cellStyle name="40% - Accent5 6 2 2 2" xfId="1938"/>
    <cellStyle name="40% - Accent5 6 2 2 2 2" xfId="20352"/>
    <cellStyle name="40% - Accent5 6 2 2 3" xfId="20351"/>
    <cellStyle name="40% - Accent5 6 2 3" xfId="1939"/>
    <cellStyle name="40% - Accent5 6 2 3 2" xfId="20353"/>
    <cellStyle name="40% - Accent5 6 2 4" xfId="1940"/>
    <cellStyle name="40% - Accent5 6 2 5" xfId="20350"/>
    <cellStyle name="40% - Accent5 6 3" xfId="1941"/>
    <cellStyle name="40% - Accent5 6 3 2" xfId="1942"/>
    <cellStyle name="40% - Accent5 6 3 2 2" xfId="20355"/>
    <cellStyle name="40% - Accent5 6 3 3" xfId="1943"/>
    <cellStyle name="40% - Accent5 6 3 4" xfId="20354"/>
    <cellStyle name="40% - Accent5 6 4" xfId="1944"/>
    <cellStyle name="40% - Accent5 6 4 2" xfId="20356"/>
    <cellStyle name="40% - Accent5 6 5" xfId="1945"/>
    <cellStyle name="40% - Accent5 6 6" xfId="20349"/>
    <cellStyle name="40% - Accent5 7" xfId="1946"/>
    <cellStyle name="40% - Accent5 7 2" xfId="1947"/>
    <cellStyle name="40% - Accent5 7 2 2" xfId="1948"/>
    <cellStyle name="40% - Accent5 7 2 2 2" xfId="1949"/>
    <cellStyle name="40% - Accent5 7 2 2 2 2" xfId="20360"/>
    <cellStyle name="40% - Accent5 7 2 2 3" xfId="20359"/>
    <cellStyle name="40% - Accent5 7 2 3" xfId="1950"/>
    <cellStyle name="40% - Accent5 7 2 3 2" xfId="20361"/>
    <cellStyle name="40% - Accent5 7 2 4" xfId="20358"/>
    <cellStyle name="40% - Accent5 7 3" xfId="1951"/>
    <cellStyle name="40% - Accent5 7 3 2" xfId="1952"/>
    <cellStyle name="40% - Accent5 7 3 2 2" xfId="20363"/>
    <cellStyle name="40% - Accent5 7 3 3" xfId="20362"/>
    <cellStyle name="40% - Accent5 7 4" xfId="1953"/>
    <cellStyle name="40% - Accent5 7 4 2" xfId="20364"/>
    <cellStyle name="40% - Accent5 7 5" xfId="1954"/>
    <cellStyle name="40% - Accent5 7 6" xfId="20357"/>
    <cellStyle name="40% - Accent5 8" xfId="1955"/>
    <cellStyle name="40% - Accent5 8 2" xfId="1956"/>
    <cellStyle name="40% - Accent5 8 3" xfId="1957"/>
    <cellStyle name="40% - Accent5 8 3 2" xfId="20365"/>
    <cellStyle name="40% - Accent5 8 4" xfId="1958"/>
    <cellStyle name="40% - Accent5 9" xfId="1959"/>
    <cellStyle name="40% - Accent5 9 2" xfId="1960"/>
    <cellStyle name="40% - Accent5 9 2 2" xfId="20366"/>
    <cellStyle name="40% - Accent5 9 3" xfId="1961"/>
    <cellStyle name="40% - Accent6 10" xfId="1962"/>
    <cellStyle name="40% - Accent6 10 2" xfId="1963"/>
    <cellStyle name="40% - Accent6 10 2 2" xfId="20367"/>
    <cellStyle name="40% - Accent6 10 3" xfId="1964"/>
    <cellStyle name="40% - Accent6 11" xfId="1965"/>
    <cellStyle name="40% - Accent6 12" xfId="1966"/>
    <cellStyle name="40% - Accent6 2" xfId="1967"/>
    <cellStyle name="40% - Accent6 2 2" xfId="1968"/>
    <cellStyle name="40% - Accent6 2 2 2" xfId="1969"/>
    <cellStyle name="40% - Accent6 2 2 2 2" xfId="1970"/>
    <cellStyle name="40% - Accent6 2 2 2 3" xfId="1971"/>
    <cellStyle name="40% - Accent6 2 2 2 4" xfId="1972"/>
    <cellStyle name="40% - Accent6 2 2 3" xfId="1973"/>
    <cellStyle name="40% - Accent6 2 2 3 2" xfId="1974"/>
    <cellStyle name="40% - Accent6 2 2 3 2 2" xfId="1975"/>
    <cellStyle name="40% - Accent6 2 2 3 2 2 2" xfId="20371"/>
    <cellStyle name="40% - Accent6 2 2 3 2 3" xfId="20370"/>
    <cellStyle name="40% - Accent6 2 2 3 3" xfId="1976"/>
    <cellStyle name="40% - Accent6 2 2 3 3 2" xfId="20372"/>
    <cellStyle name="40% - Accent6 2 2 3 4" xfId="1977"/>
    <cellStyle name="40% - Accent6 2 2 3 5" xfId="20369"/>
    <cellStyle name="40% - Accent6 2 2 4" xfId="1978"/>
    <cellStyle name="40% - Accent6 2 2 4 2" xfId="1979"/>
    <cellStyle name="40% - Accent6 2 2 4 2 2" xfId="20374"/>
    <cellStyle name="40% - Accent6 2 2 4 3" xfId="1980"/>
    <cellStyle name="40% - Accent6 2 2 4 4" xfId="20373"/>
    <cellStyle name="40% - Accent6 2 2 5" xfId="1981"/>
    <cellStyle name="40% - Accent6 2 2 5 2" xfId="1982"/>
    <cellStyle name="40% - Accent6 2 2 5 3" xfId="20375"/>
    <cellStyle name="40% - Accent6 2 2 6" xfId="1983"/>
    <cellStyle name="40% - Accent6 2 2 6 2" xfId="1984"/>
    <cellStyle name="40% - Accent6 2 2 7" xfId="1985"/>
    <cellStyle name="40% - Accent6 2 2 8" xfId="20368"/>
    <cellStyle name="40% - Accent6 2 3" xfId="1986"/>
    <cellStyle name="40% - Accent6 2 3 2" xfId="1987"/>
    <cellStyle name="40% - Accent6 2 3 2 2" xfId="1988"/>
    <cellStyle name="40% - Accent6 2 3 2 3" xfId="1989"/>
    <cellStyle name="40% - Accent6 2 3 2 4" xfId="1990"/>
    <cellStyle name="40% - Accent6 2 3 2 5" xfId="20376"/>
    <cellStyle name="40% - Accent6 2 3 3" xfId="1991"/>
    <cellStyle name="40% - Accent6 2 3 4" xfId="1992"/>
    <cellStyle name="40% - Accent6 2 3 5" xfId="1993"/>
    <cellStyle name="40% - Accent6 2 4" xfId="1994"/>
    <cellStyle name="40% - Accent6 2 4 2" xfId="1995"/>
    <cellStyle name="40% - Accent6 2 5" xfId="1996"/>
    <cellStyle name="40% - Accent6 2 5 2" xfId="1997"/>
    <cellStyle name="40% - Accent6 2 5 3" xfId="1998"/>
    <cellStyle name="40% - Accent6 2 6" xfId="1999"/>
    <cellStyle name="40% - Accent6 2 6 2" xfId="2000"/>
    <cellStyle name="40% - Accent6 2 7" xfId="2001"/>
    <cellStyle name="40% - Accent6 2 7 2" xfId="2002"/>
    <cellStyle name="40% - Accent6 2 8" xfId="2003"/>
    <cellStyle name="40% - Accent6 3" xfId="2004"/>
    <cellStyle name="40% - Accent6 3 2" xfId="2005"/>
    <cellStyle name="40% - Accent6 3 2 2" xfId="2006"/>
    <cellStyle name="40% - Accent6 3 2 2 2" xfId="2007"/>
    <cellStyle name="40% - Accent6 3 2 2 2 2" xfId="2008"/>
    <cellStyle name="40% - Accent6 3 2 2 2 2 2" xfId="20380"/>
    <cellStyle name="40% - Accent6 3 2 2 2 3" xfId="2009"/>
    <cellStyle name="40% - Accent6 3 2 2 2 4" xfId="20379"/>
    <cellStyle name="40% - Accent6 3 2 2 3" xfId="2010"/>
    <cellStyle name="40% - Accent6 3 2 2 3 2" xfId="2011"/>
    <cellStyle name="40% - Accent6 3 2 2 3 3" xfId="20381"/>
    <cellStyle name="40% - Accent6 3 2 2 4" xfId="2012"/>
    <cellStyle name="40% - Accent6 3 2 2 5" xfId="20378"/>
    <cellStyle name="40% - Accent6 3 2 3" xfId="2013"/>
    <cellStyle name="40% - Accent6 3 2 3 2" xfId="2014"/>
    <cellStyle name="40% - Accent6 3 2 3 2 2" xfId="20383"/>
    <cellStyle name="40% - Accent6 3 2 3 3" xfId="2015"/>
    <cellStyle name="40% - Accent6 3 2 3 4" xfId="20382"/>
    <cellStyle name="40% - Accent6 3 2 4" xfId="2016"/>
    <cellStyle name="40% - Accent6 3 2 4 2" xfId="2017"/>
    <cellStyle name="40% - Accent6 3 2 4 3" xfId="20384"/>
    <cellStyle name="40% - Accent6 3 2 5" xfId="2018"/>
    <cellStyle name="40% - Accent6 3 2 5 2" xfId="2019"/>
    <cellStyle name="40% - Accent6 3 2 6" xfId="2020"/>
    <cellStyle name="40% - Accent6 3 2 6 2" xfId="2021"/>
    <cellStyle name="40% - Accent6 3 2 7" xfId="2022"/>
    <cellStyle name="40% - Accent6 3 2 8" xfId="20377"/>
    <cellStyle name="40% - Accent6 3 3" xfId="2023"/>
    <cellStyle name="40% - Accent6 3 3 2" xfId="2024"/>
    <cellStyle name="40% - Accent6 3 3 2 2" xfId="2025"/>
    <cellStyle name="40% - Accent6 3 3 2 2 2" xfId="20387"/>
    <cellStyle name="40% - Accent6 3 3 2 3" xfId="20386"/>
    <cellStyle name="40% - Accent6 3 3 3" xfId="2026"/>
    <cellStyle name="40% - Accent6 3 3 3 2" xfId="20388"/>
    <cellStyle name="40% - Accent6 3 3 4" xfId="2027"/>
    <cellStyle name="40% - Accent6 3 3 5" xfId="20385"/>
    <cellStyle name="40% - Accent6 3 4" xfId="2028"/>
    <cellStyle name="40% - Accent6 3 4 2" xfId="2029"/>
    <cellStyle name="40% - Accent6 3 4 2 2" xfId="20390"/>
    <cellStyle name="40% - Accent6 3 4 3" xfId="2030"/>
    <cellStyle name="40% - Accent6 3 4 4" xfId="20389"/>
    <cellStyle name="40% - Accent6 3 5" xfId="2031"/>
    <cellStyle name="40% - Accent6 3 5 2" xfId="2032"/>
    <cellStyle name="40% - Accent6 3 5 3" xfId="20391"/>
    <cellStyle name="40% - Accent6 3 6" xfId="2033"/>
    <cellStyle name="40% - Accent6 3 6 2" xfId="2034"/>
    <cellStyle name="40% - Accent6 3 6 3" xfId="2035"/>
    <cellStyle name="40% - Accent6 3 7" xfId="2036"/>
    <cellStyle name="40% - Accent6 3 7 2" xfId="2037"/>
    <cellStyle name="40% - Accent6 3 8" xfId="2038"/>
    <cellStyle name="40% - Accent6 3 9" xfId="2039"/>
    <cellStyle name="40% - Accent6 4" xfId="2040"/>
    <cellStyle name="40% - Accent6 4 2" xfId="2041"/>
    <cellStyle name="40% - Accent6 4 2 2" xfId="2042"/>
    <cellStyle name="40% - Accent6 4 2 2 2" xfId="2043"/>
    <cellStyle name="40% - Accent6 4 2 2 2 2" xfId="2044"/>
    <cellStyle name="40% - Accent6 4 2 2 2 2 2" xfId="20395"/>
    <cellStyle name="40% - Accent6 4 2 2 2 3" xfId="2045"/>
    <cellStyle name="40% - Accent6 4 2 2 2 4" xfId="20394"/>
    <cellStyle name="40% - Accent6 4 2 2 3" xfId="2046"/>
    <cellStyle name="40% - Accent6 4 2 2 3 2" xfId="2047"/>
    <cellStyle name="40% - Accent6 4 2 2 3 3" xfId="20396"/>
    <cellStyle name="40% - Accent6 4 2 2 4" xfId="2048"/>
    <cellStyle name="40% - Accent6 4 2 2 5" xfId="20393"/>
    <cellStyle name="40% - Accent6 4 2 3" xfId="2049"/>
    <cellStyle name="40% - Accent6 4 2 3 2" xfId="2050"/>
    <cellStyle name="40% - Accent6 4 2 3 2 2" xfId="20398"/>
    <cellStyle name="40% - Accent6 4 2 3 3" xfId="2051"/>
    <cellStyle name="40% - Accent6 4 2 3 4" xfId="20397"/>
    <cellStyle name="40% - Accent6 4 2 4" xfId="2052"/>
    <cellStyle name="40% - Accent6 4 2 4 2" xfId="2053"/>
    <cellStyle name="40% - Accent6 4 2 4 3" xfId="20399"/>
    <cellStyle name="40% - Accent6 4 2 5" xfId="2054"/>
    <cellStyle name="40% - Accent6 4 2 5 2" xfId="2055"/>
    <cellStyle name="40% - Accent6 4 2 6" xfId="2056"/>
    <cellStyle name="40% - Accent6 4 2 6 2" xfId="2057"/>
    <cellStyle name="40% - Accent6 4 2 7" xfId="2058"/>
    <cellStyle name="40% - Accent6 4 2 8" xfId="20392"/>
    <cellStyle name="40% - Accent6 4 3" xfId="2059"/>
    <cellStyle name="40% - Accent6 4 3 2" xfId="2060"/>
    <cellStyle name="40% - Accent6 4 3 2 2" xfId="20401"/>
    <cellStyle name="40% - Accent6 4 3 3" xfId="2061"/>
    <cellStyle name="40% - Accent6 4 3 3 2" xfId="20402"/>
    <cellStyle name="40% - Accent6 4 3 4" xfId="2062"/>
    <cellStyle name="40% - Accent6 4 3 5" xfId="20400"/>
    <cellStyle name="40% - Accent6 4 4" xfId="2063"/>
    <cellStyle name="40% - Accent6 4 4 2" xfId="2064"/>
    <cellStyle name="40% - Accent6 4 4 2 2" xfId="20404"/>
    <cellStyle name="40% - Accent6 4 4 3" xfId="2065"/>
    <cellStyle name="40% - Accent6 4 4 4" xfId="20403"/>
    <cellStyle name="40% - Accent6 4 5" xfId="2066"/>
    <cellStyle name="40% - Accent6 4 5 2" xfId="20405"/>
    <cellStyle name="40% - Accent6 4 6" xfId="2067"/>
    <cellStyle name="40% - Accent6 4 6 2" xfId="2068"/>
    <cellStyle name="40% - Accent6 4 7" xfId="2069"/>
    <cellStyle name="40% - Accent6 4 7 2" xfId="2070"/>
    <cellStyle name="40% - Accent6 4 8" xfId="2071"/>
    <cellStyle name="40% - Accent6 4 9" xfId="2072"/>
    <cellStyle name="40% - Accent6 5" xfId="2073"/>
    <cellStyle name="40% - Accent6 5 2" xfId="2074"/>
    <cellStyle name="40% - Accent6 5 2 2" xfId="2075"/>
    <cellStyle name="40% - Accent6 5 2 2 2" xfId="2076"/>
    <cellStyle name="40% - Accent6 5 2 2 2 2" xfId="2077"/>
    <cellStyle name="40% - Accent6 5 2 2 2 2 2" xfId="20409"/>
    <cellStyle name="40% - Accent6 5 2 2 2 3" xfId="20408"/>
    <cellStyle name="40% - Accent6 5 2 2 3" xfId="2078"/>
    <cellStyle name="40% - Accent6 5 2 2 3 2" xfId="20410"/>
    <cellStyle name="40% - Accent6 5 2 2 4" xfId="20407"/>
    <cellStyle name="40% - Accent6 5 2 3" xfId="2079"/>
    <cellStyle name="40% - Accent6 5 2 3 2" xfId="2080"/>
    <cellStyle name="40% - Accent6 5 2 3 2 2" xfId="20412"/>
    <cellStyle name="40% - Accent6 5 2 3 3" xfId="20411"/>
    <cellStyle name="40% - Accent6 5 2 4" xfId="2081"/>
    <cellStyle name="40% - Accent6 5 2 4 2" xfId="20413"/>
    <cellStyle name="40% - Accent6 5 2 5" xfId="2082"/>
    <cellStyle name="40% - Accent6 5 2 6" xfId="20406"/>
    <cellStyle name="40% - Accent6 5 3" xfId="2083"/>
    <cellStyle name="40% - Accent6 5 3 2" xfId="2084"/>
    <cellStyle name="40% - Accent6 5 3 3" xfId="20414"/>
    <cellStyle name="40% - Accent6 5 4" xfId="2085"/>
    <cellStyle name="40% - Accent6 5 5" xfId="2086"/>
    <cellStyle name="40% - Accent6 6" xfId="2087"/>
    <cellStyle name="40% - Accent6 6 2" xfId="2088"/>
    <cellStyle name="40% - Accent6 6 2 2" xfId="2089"/>
    <cellStyle name="40% - Accent6 6 2 2 2" xfId="20416"/>
    <cellStyle name="40% - Accent6 6 2 3" xfId="2090"/>
    <cellStyle name="40% - Accent6 6 2 4" xfId="2091"/>
    <cellStyle name="40% - Accent6 6 3" xfId="2092"/>
    <cellStyle name="40% - Accent6 6 3 2" xfId="2093"/>
    <cellStyle name="40% - Accent6 6 3 2 2" xfId="2094"/>
    <cellStyle name="40% - Accent6 6 3 2 2 2" xfId="20419"/>
    <cellStyle name="40% - Accent6 6 3 2 3" xfId="20418"/>
    <cellStyle name="40% - Accent6 6 3 3" xfId="2095"/>
    <cellStyle name="40% - Accent6 6 3 3 2" xfId="20420"/>
    <cellStyle name="40% - Accent6 6 3 4" xfId="2096"/>
    <cellStyle name="40% - Accent6 6 3 5" xfId="20417"/>
    <cellStyle name="40% - Accent6 6 4" xfId="2097"/>
    <cellStyle name="40% - Accent6 6 4 2" xfId="2098"/>
    <cellStyle name="40% - Accent6 6 4 2 2" xfId="20422"/>
    <cellStyle name="40% - Accent6 6 4 3" xfId="20421"/>
    <cellStyle name="40% - Accent6 6 5" xfId="2099"/>
    <cellStyle name="40% - Accent6 6 5 2" xfId="20423"/>
    <cellStyle name="40% - Accent6 6 6" xfId="2100"/>
    <cellStyle name="40% - Accent6 6 7" xfId="20415"/>
    <cellStyle name="40% - Accent6 7" xfId="2101"/>
    <cellStyle name="40% - Accent6 7 2" xfId="2102"/>
    <cellStyle name="40% - Accent6 7 2 2" xfId="2103"/>
    <cellStyle name="40% - Accent6 7 2 2 2" xfId="2104"/>
    <cellStyle name="40% - Accent6 7 2 2 2 2" xfId="20427"/>
    <cellStyle name="40% - Accent6 7 2 2 3" xfId="20426"/>
    <cellStyle name="40% - Accent6 7 2 3" xfId="2105"/>
    <cellStyle name="40% - Accent6 7 2 3 2" xfId="20428"/>
    <cellStyle name="40% - Accent6 7 2 4" xfId="20425"/>
    <cellStyle name="40% - Accent6 7 3" xfId="2106"/>
    <cellStyle name="40% - Accent6 7 3 2" xfId="2107"/>
    <cellStyle name="40% - Accent6 7 3 2 2" xfId="20430"/>
    <cellStyle name="40% - Accent6 7 3 3" xfId="20429"/>
    <cellStyle name="40% - Accent6 7 4" xfId="2108"/>
    <cellStyle name="40% - Accent6 7 4 2" xfId="20431"/>
    <cellStyle name="40% - Accent6 7 5" xfId="2109"/>
    <cellStyle name="40% - Accent6 7 6" xfId="20424"/>
    <cellStyle name="40% - Accent6 8" xfId="2110"/>
    <cellStyle name="40% - Accent6 8 2" xfId="2111"/>
    <cellStyle name="40% - Accent6 8 3" xfId="2112"/>
    <cellStyle name="40% - Accent6 8 3 2" xfId="20432"/>
    <cellStyle name="40% - Accent6 8 4" xfId="2113"/>
    <cellStyle name="40% - Accent6 9" xfId="2114"/>
    <cellStyle name="40% - Accent6 9 2" xfId="2115"/>
    <cellStyle name="40% - Accent6 9 2 2" xfId="20433"/>
    <cellStyle name="40% - Accent6 9 3" xfId="2116"/>
    <cellStyle name="⁴㉛湝琀" xfId="2117"/>
    <cellStyle name="⁴〮渰琀" xfId="2118"/>
    <cellStyle name="60% - Accent1 10" xfId="2119"/>
    <cellStyle name="60% - Accent1 11" xfId="2120"/>
    <cellStyle name="60% - Accent1 2" xfId="2121"/>
    <cellStyle name="60% - Accent1 2 2" xfId="2122"/>
    <cellStyle name="60% - Accent1 2 2 2" xfId="2123"/>
    <cellStyle name="60% - Accent1 2 2 3" xfId="2124"/>
    <cellStyle name="60% - Accent1 2 3" xfId="2125"/>
    <cellStyle name="60% - Accent1 2 3 2" xfId="2126"/>
    <cellStyle name="60% - Accent1 2 4" xfId="2127"/>
    <cellStyle name="60% - Accent1 2 5" xfId="2128"/>
    <cellStyle name="60% - Accent1 2 6" xfId="2129"/>
    <cellStyle name="60% - Accent1 3" xfId="2130"/>
    <cellStyle name="60% - Accent1 3 2" xfId="2131"/>
    <cellStyle name="60% - Accent1 3 2 2" xfId="2132"/>
    <cellStyle name="60% - Accent1 3 3" xfId="2133"/>
    <cellStyle name="60% - Accent1 3 4" xfId="2134"/>
    <cellStyle name="60% - Accent1 4" xfId="2135"/>
    <cellStyle name="60% - Accent1 4 2" xfId="2136"/>
    <cellStyle name="60% - Accent1 4 2 2" xfId="2137"/>
    <cellStyle name="60% - Accent1 4 3" xfId="2138"/>
    <cellStyle name="60% - Accent1 5" xfId="2139"/>
    <cellStyle name="60% - Accent1 5 2" xfId="2140"/>
    <cellStyle name="60% - Accent1 5 3" xfId="2141"/>
    <cellStyle name="60% - Accent1 6" xfId="2142"/>
    <cellStyle name="60% - Accent1 7" xfId="2143"/>
    <cellStyle name="60% - Accent1 8" xfId="2144"/>
    <cellStyle name="60% - Accent1 9" xfId="2145"/>
    <cellStyle name="60% - Accent2 10" xfId="2146"/>
    <cellStyle name="60% - Accent2 11" xfId="2147"/>
    <cellStyle name="60% - Accent2 2" xfId="2148"/>
    <cellStyle name="60% - Accent2 2 2" xfId="2149"/>
    <cellStyle name="60% - Accent2 2 2 2" xfId="2150"/>
    <cellStyle name="60% - Accent2 2 2 3" xfId="2151"/>
    <cellStyle name="60% - Accent2 2 3" xfId="2152"/>
    <cellStyle name="60% - Accent2 2 4" xfId="2153"/>
    <cellStyle name="60% - Accent2 2 5" xfId="2154"/>
    <cellStyle name="60% - Accent2 2 6" xfId="2155"/>
    <cellStyle name="60% - Accent2 3" xfId="2156"/>
    <cellStyle name="60% - Accent2 3 2" xfId="2157"/>
    <cellStyle name="60% - Accent2 3 2 2" xfId="2158"/>
    <cellStyle name="60% - Accent2 4" xfId="2159"/>
    <cellStyle name="60% - Accent2 4 2" xfId="2160"/>
    <cellStyle name="60% - Accent2 4 2 2" xfId="2161"/>
    <cellStyle name="60% - Accent2 5" xfId="2162"/>
    <cellStyle name="60% - Accent2 5 2" xfId="2163"/>
    <cellStyle name="60% - Accent2 6" xfId="2164"/>
    <cellStyle name="60% - Accent2 7" xfId="2165"/>
    <cellStyle name="60% - Accent2 8" xfId="2166"/>
    <cellStyle name="60% - Accent2 9" xfId="2167"/>
    <cellStyle name="60% - Accent3 10" xfId="2168"/>
    <cellStyle name="60% - Accent3 11" xfId="2169"/>
    <cellStyle name="60% - Accent3 2" xfId="2170"/>
    <cellStyle name="60% - Accent3 2 2" xfId="2171"/>
    <cellStyle name="60% - Accent3 2 2 2" xfId="2172"/>
    <cellStyle name="60% - Accent3 2 2 3" xfId="2173"/>
    <cellStyle name="60% - Accent3 2 3" xfId="2174"/>
    <cellStyle name="60% - Accent3 2 3 2" xfId="2175"/>
    <cellStyle name="60% - Accent3 2 4" xfId="2176"/>
    <cellStyle name="60% - Accent3 2 5" xfId="2177"/>
    <cellStyle name="60% - Accent3 2 6" xfId="2178"/>
    <cellStyle name="60% - Accent3 3" xfId="2179"/>
    <cellStyle name="60% - Accent3 3 2" xfId="2180"/>
    <cellStyle name="60% - Accent3 3 2 2" xfId="2181"/>
    <cellStyle name="60% - Accent3 3 3" xfId="2182"/>
    <cellStyle name="60% - Accent3 3 4" xfId="2183"/>
    <cellStyle name="60% - Accent3 4" xfId="2184"/>
    <cellStyle name="60% - Accent3 4 2" xfId="2185"/>
    <cellStyle name="60% - Accent3 4 2 2" xfId="2186"/>
    <cellStyle name="60% - Accent3 4 3" xfId="2187"/>
    <cellStyle name="60% - Accent3 5" xfId="2188"/>
    <cellStyle name="60% - Accent3 5 2" xfId="2189"/>
    <cellStyle name="60% - Accent3 5 3" xfId="2190"/>
    <cellStyle name="60% - Accent3 6" xfId="2191"/>
    <cellStyle name="60% - Accent3 7" xfId="2192"/>
    <cellStyle name="60% - Accent3 8" xfId="2193"/>
    <cellStyle name="60% - Accent3 9" xfId="2194"/>
    <cellStyle name="60% - Accent4 10" xfId="2195"/>
    <cellStyle name="60% - Accent4 11" xfId="2196"/>
    <cellStyle name="60% - Accent4 2" xfId="2197"/>
    <cellStyle name="60% - Accent4 2 2" xfId="2198"/>
    <cellStyle name="60% - Accent4 2 2 2" xfId="2199"/>
    <cellStyle name="60% - Accent4 2 2 3" xfId="2200"/>
    <cellStyle name="60% - Accent4 2 3" xfId="2201"/>
    <cellStyle name="60% - Accent4 2 3 2" xfId="2202"/>
    <cellStyle name="60% - Accent4 2 4" xfId="2203"/>
    <cellStyle name="60% - Accent4 2 5" xfId="2204"/>
    <cellStyle name="60% - Accent4 2 6" xfId="2205"/>
    <cellStyle name="60% - Accent4 3" xfId="2206"/>
    <cellStyle name="60% - Accent4 3 2" xfId="2207"/>
    <cellStyle name="60% - Accent4 3 2 2" xfId="2208"/>
    <cellStyle name="60% - Accent4 3 3" xfId="2209"/>
    <cellStyle name="60% - Accent4 3 4" xfId="2210"/>
    <cellStyle name="60% - Accent4 4" xfId="2211"/>
    <cellStyle name="60% - Accent4 4 2" xfId="2212"/>
    <cellStyle name="60% - Accent4 4 2 2" xfId="2213"/>
    <cellStyle name="60% - Accent4 4 3" xfId="2214"/>
    <cellStyle name="60% - Accent4 5" xfId="2215"/>
    <cellStyle name="60% - Accent4 5 2" xfId="2216"/>
    <cellStyle name="60% - Accent4 5 3" xfId="2217"/>
    <cellStyle name="60% - Accent4 6" xfId="2218"/>
    <cellStyle name="60% - Accent4 7" xfId="2219"/>
    <cellStyle name="60% - Accent4 8" xfId="2220"/>
    <cellStyle name="60% - Accent4 9" xfId="2221"/>
    <cellStyle name="60% - Accent5 10" xfId="2222"/>
    <cellStyle name="60% - Accent5 11" xfId="2223"/>
    <cellStyle name="60% - Accent5 2" xfId="2224"/>
    <cellStyle name="60% - Accent5 2 2" xfId="2225"/>
    <cellStyle name="60% - Accent5 2 2 2" xfId="2226"/>
    <cellStyle name="60% - Accent5 2 2 3" xfId="2227"/>
    <cellStyle name="60% - Accent5 2 3" xfId="2228"/>
    <cellStyle name="60% - Accent5 2 4" xfId="2229"/>
    <cellStyle name="60% - Accent5 2 5" xfId="2230"/>
    <cellStyle name="60% - Accent5 2 6" xfId="2231"/>
    <cellStyle name="60% - Accent5 3" xfId="2232"/>
    <cellStyle name="60% - Accent5 3 2" xfId="2233"/>
    <cellStyle name="60% - Accent5 3 2 2" xfId="2234"/>
    <cellStyle name="60% - Accent5 4" xfId="2235"/>
    <cellStyle name="60% - Accent5 4 2" xfId="2236"/>
    <cellStyle name="60% - Accent5 4 2 2" xfId="2237"/>
    <cellStyle name="60% - Accent5 5" xfId="2238"/>
    <cellStyle name="60% - Accent5 5 2" xfId="2239"/>
    <cellStyle name="60% - Accent5 6" xfId="2240"/>
    <cellStyle name="60% - Accent5 7" xfId="2241"/>
    <cellStyle name="60% - Accent5 8" xfId="2242"/>
    <cellStyle name="60% - Accent5 9" xfId="2243"/>
    <cellStyle name="60% - Accent6 10" xfId="2244"/>
    <cellStyle name="60% - Accent6 11" xfId="2245"/>
    <cellStyle name="60% - Accent6 2" xfId="2246"/>
    <cellStyle name="60% - Accent6 2 2" xfId="2247"/>
    <cellStyle name="60% - Accent6 2 2 2" xfId="2248"/>
    <cellStyle name="60% - Accent6 2 2 3" xfId="2249"/>
    <cellStyle name="60% - Accent6 2 3" xfId="2250"/>
    <cellStyle name="60% - Accent6 2 3 2" xfId="2251"/>
    <cellStyle name="60% - Accent6 2 4" xfId="2252"/>
    <cellStyle name="60% - Accent6 2 5" xfId="2253"/>
    <cellStyle name="60% - Accent6 2 6" xfId="2254"/>
    <cellStyle name="60% - Accent6 3" xfId="2255"/>
    <cellStyle name="60% - Accent6 3 2" xfId="2256"/>
    <cellStyle name="60% - Accent6 3 2 2" xfId="2257"/>
    <cellStyle name="60% - Accent6 3 3" xfId="2258"/>
    <cellStyle name="60% - Accent6 3 4" xfId="2259"/>
    <cellStyle name="60% - Accent6 4" xfId="2260"/>
    <cellStyle name="60% - Accent6 4 2" xfId="2261"/>
    <cellStyle name="60% - Accent6 4 2 2" xfId="2262"/>
    <cellStyle name="60% - Accent6 4 3" xfId="2263"/>
    <cellStyle name="60% - Accent6 5" xfId="2264"/>
    <cellStyle name="60% - Accent6 5 2" xfId="2265"/>
    <cellStyle name="60% - Accent6 5 3" xfId="2266"/>
    <cellStyle name="60% - Accent6 6" xfId="2267"/>
    <cellStyle name="60% - Accent6 7" xfId="2268"/>
    <cellStyle name="60% - Accent6 8" xfId="2269"/>
    <cellStyle name="60% - Accent6 9" xfId="2270"/>
    <cellStyle name="⁷潒慭彮䍃" xfId="2271"/>
    <cellStyle name="A_green" xfId="2272"/>
    <cellStyle name="A_green_NCSC1003" xfId="2273"/>
    <cellStyle name="Accent1 - 20%" xfId="2274"/>
    <cellStyle name="Accent1 - 40%" xfId="2275"/>
    <cellStyle name="Accent1 - 60%" xfId="2276"/>
    <cellStyle name="Accent1 10" xfId="2277"/>
    <cellStyle name="Accent1 11" xfId="2278"/>
    <cellStyle name="Accent1 12" xfId="2279"/>
    <cellStyle name="Accent1 13" xfId="2280"/>
    <cellStyle name="Accent1 14" xfId="2281"/>
    <cellStyle name="Accent1 15" xfId="2282"/>
    <cellStyle name="Accent1 2" xfId="2283"/>
    <cellStyle name="Accent1 2 2" xfId="2284"/>
    <cellStyle name="Accent1 2 2 2" xfId="2285"/>
    <cellStyle name="Accent1 2 2 3" xfId="2286"/>
    <cellStyle name="Accent1 2 3" xfId="2287"/>
    <cellStyle name="Accent1 2 3 2" xfId="2288"/>
    <cellStyle name="Accent1 2 4" xfId="2289"/>
    <cellStyle name="Accent1 2 5" xfId="2290"/>
    <cellStyle name="Accent1 2 6" xfId="2291"/>
    <cellStyle name="Accent1 3" xfId="2292"/>
    <cellStyle name="Accent1 3 2" xfId="2293"/>
    <cellStyle name="Accent1 3 2 2" xfId="2294"/>
    <cellStyle name="Accent1 3 3" xfId="2295"/>
    <cellStyle name="Accent1 3 3 2" xfId="2296"/>
    <cellStyle name="Accent1 3 4" xfId="2297"/>
    <cellStyle name="Accent1 4" xfId="2298"/>
    <cellStyle name="Accent1 4 2" xfId="2299"/>
    <cellStyle name="Accent1 4 2 2" xfId="2300"/>
    <cellStyle name="Accent1 4 3" xfId="2301"/>
    <cellStyle name="Accent1 5" xfId="2302"/>
    <cellStyle name="Accent1 5 2" xfId="2303"/>
    <cellStyle name="Accent1 5 3" xfId="2304"/>
    <cellStyle name="Accent1 6" xfId="2305"/>
    <cellStyle name="Accent1 7" xfId="2306"/>
    <cellStyle name="Accent1 8" xfId="2307"/>
    <cellStyle name="Accent1 9" xfId="2308"/>
    <cellStyle name="Accent2 - 20%" xfId="2309"/>
    <cellStyle name="Accent2 - 40%" xfId="2310"/>
    <cellStyle name="Accent2 - 60%" xfId="2311"/>
    <cellStyle name="Accent2 10" xfId="2312"/>
    <cellStyle name="Accent2 11" xfId="2313"/>
    <cellStyle name="Accent2 12" xfId="2314"/>
    <cellStyle name="Accent2 13" xfId="2315"/>
    <cellStyle name="Accent2 14" xfId="2316"/>
    <cellStyle name="Accent2 15" xfId="2317"/>
    <cellStyle name="Accent2 2" xfId="2318"/>
    <cellStyle name="Accent2 2 2" xfId="2319"/>
    <cellStyle name="Accent2 2 2 2" xfId="2320"/>
    <cellStyle name="Accent2 2 2 3" xfId="2321"/>
    <cellStyle name="Accent2 2 3" xfId="2322"/>
    <cellStyle name="Accent2 2 3 2" xfId="2323"/>
    <cellStyle name="Accent2 2 4" xfId="2324"/>
    <cellStyle name="Accent2 2 5" xfId="2325"/>
    <cellStyle name="Accent2 2 6" xfId="2326"/>
    <cellStyle name="Accent2 3" xfId="2327"/>
    <cellStyle name="Accent2 3 2" xfId="2328"/>
    <cellStyle name="Accent2 3 2 2" xfId="2329"/>
    <cellStyle name="Accent2 3 3" xfId="2330"/>
    <cellStyle name="Accent2 4" xfId="2331"/>
    <cellStyle name="Accent2 4 2" xfId="2332"/>
    <cellStyle name="Accent2 4 2 2" xfId="2333"/>
    <cellStyle name="Accent2 5" xfId="2334"/>
    <cellStyle name="Accent2 5 2" xfId="2335"/>
    <cellStyle name="Accent2 6" xfId="2336"/>
    <cellStyle name="Accent2 7" xfId="2337"/>
    <cellStyle name="Accent2 8" xfId="2338"/>
    <cellStyle name="Accent2 9" xfId="2339"/>
    <cellStyle name="Accent3 - 20%" xfId="2340"/>
    <cellStyle name="Accent3 - 40%" xfId="2341"/>
    <cellStyle name="Accent3 - 60%" xfId="2342"/>
    <cellStyle name="Accent3 10" xfId="2343"/>
    <cellStyle name="Accent3 11" xfId="2344"/>
    <cellStyle name="Accent3 12" xfId="2345"/>
    <cellStyle name="Accent3 13" xfId="2346"/>
    <cellStyle name="Accent3 14" xfId="2347"/>
    <cellStyle name="Accent3 15" xfId="2348"/>
    <cellStyle name="Accent3 2" xfId="2349"/>
    <cellStyle name="Accent3 2 2" xfId="2350"/>
    <cellStyle name="Accent3 2 2 2" xfId="2351"/>
    <cellStyle name="Accent3 2 2 3" xfId="2352"/>
    <cellStyle name="Accent3 2 3" xfId="2353"/>
    <cellStyle name="Accent3 2 3 2" xfId="2354"/>
    <cellStyle name="Accent3 2 4" xfId="2355"/>
    <cellStyle name="Accent3 2 5" xfId="2356"/>
    <cellStyle name="Accent3 2 6" xfId="2357"/>
    <cellStyle name="Accent3 3" xfId="2358"/>
    <cellStyle name="Accent3 3 2" xfId="2359"/>
    <cellStyle name="Accent3 3 2 2" xfId="2360"/>
    <cellStyle name="Accent3 3 3" xfId="2361"/>
    <cellStyle name="Accent3 4" xfId="2362"/>
    <cellStyle name="Accent3 4 2" xfId="2363"/>
    <cellStyle name="Accent3 4 2 2" xfId="2364"/>
    <cellStyle name="Accent3 5" xfId="2365"/>
    <cellStyle name="Accent3 5 2" xfId="2366"/>
    <cellStyle name="Accent3 6" xfId="2367"/>
    <cellStyle name="Accent3 7" xfId="2368"/>
    <cellStyle name="Accent3 8" xfId="2369"/>
    <cellStyle name="Accent3 9" xfId="2370"/>
    <cellStyle name="Accent4 - 20%" xfId="2371"/>
    <cellStyle name="Accent4 - 40%" xfId="2372"/>
    <cellStyle name="Accent4 - 60%" xfId="2373"/>
    <cellStyle name="Accent4 10" xfId="2374"/>
    <cellStyle name="Accent4 11" xfId="2375"/>
    <cellStyle name="Accent4 12" xfId="2376"/>
    <cellStyle name="Accent4 13" xfId="2377"/>
    <cellStyle name="Accent4 14" xfId="2378"/>
    <cellStyle name="Accent4 15" xfId="2379"/>
    <cellStyle name="Accent4 2" xfId="2380"/>
    <cellStyle name="Accent4 2 2" xfId="2381"/>
    <cellStyle name="Accent4 2 2 2" xfId="2382"/>
    <cellStyle name="Accent4 2 2 3" xfId="2383"/>
    <cellStyle name="Accent4 2 3" xfId="2384"/>
    <cellStyle name="Accent4 2 3 2" xfId="2385"/>
    <cellStyle name="Accent4 2 4" xfId="2386"/>
    <cellStyle name="Accent4 2 5" xfId="2387"/>
    <cellStyle name="Accent4 2 6" xfId="2388"/>
    <cellStyle name="Accent4 3" xfId="2389"/>
    <cellStyle name="Accent4 3 2" xfId="2390"/>
    <cellStyle name="Accent4 3 2 2" xfId="2391"/>
    <cellStyle name="Accent4 3 3" xfId="2392"/>
    <cellStyle name="Accent4 3 3 2" xfId="2393"/>
    <cellStyle name="Accent4 3 4" xfId="2394"/>
    <cellStyle name="Accent4 4" xfId="2395"/>
    <cellStyle name="Accent4 4 2" xfId="2396"/>
    <cellStyle name="Accent4 4 2 2" xfId="2397"/>
    <cellStyle name="Accent4 4 3" xfId="2398"/>
    <cellStyle name="Accent4 5" xfId="2399"/>
    <cellStyle name="Accent4 5 2" xfId="2400"/>
    <cellStyle name="Accent4 5 3" xfId="2401"/>
    <cellStyle name="Accent4 6" xfId="2402"/>
    <cellStyle name="Accent4 7" xfId="2403"/>
    <cellStyle name="Accent4 8" xfId="2404"/>
    <cellStyle name="Accent4 9" xfId="2405"/>
    <cellStyle name="Accent5 - 20%" xfId="2406"/>
    <cellStyle name="Accent5 - 40%" xfId="2407"/>
    <cellStyle name="Accent5 - 60%" xfId="2408"/>
    <cellStyle name="Accent5 10" xfId="2409"/>
    <cellStyle name="Accent5 11" xfId="2410"/>
    <cellStyle name="Accent5 12" xfId="2411"/>
    <cellStyle name="Accent5 13" xfId="2412"/>
    <cellStyle name="Accent5 14" xfId="2413"/>
    <cellStyle name="Accent5 15" xfId="2414"/>
    <cellStyle name="Accent5 2" xfId="2415"/>
    <cellStyle name="Accent5 2 2" xfId="2416"/>
    <cellStyle name="Accent5 2 2 2" xfId="2417"/>
    <cellStyle name="Accent5 2 2 3" xfId="2418"/>
    <cellStyle name="Accent5 2 3" xfId="2419"/>
    <cellStyle name="Accent5 2 4" xfId="2420"/>
    <cellStyle name="Accent5 2 5" xfId="2421"/>
    <cellStyle name="Accent5 2 6" xfId="2422"/>
    <cellStyle name="Accent5 3" xfId="2423"/>
    <cellStyle name="Accent5 3 2" xfId="2424"/>
    <cellStyle name="Accent5 3 2 2" xfId="2425"/>
    <cellStyle name="Accent5 4" xfId="2426"/>
    <cellStyle name="Accent5 4 2" xfId="2427"/>
    <cellStyle name="Accent5 4 2 2" xfId="2428"/>
    <cellStyle name="Accent5 5" xfId="2429"/>
    <cellStyle name="Accent5 5 2" xfId="2430"/>
    <cellStyle name="Accent5 6" xfId="2431"/>
    <cellStyle name="Accent5 7" xfId="2432"/>
    <cellStyle name="Accent5 8" xfId="2433"/>
    <cellStyle name="Accent5 9" xfId="2434"/>
    <cellStyle name="Accent6 - 20%" xfId="2435"/>
    <cellStyle name="Accent6 - 40%" xfId="2436"/>
    <cellStyle name="Accent6 - 60%" xfId="2437"/>
    <cellStyle name="Accent6 10" xfId="2438"/>
    <cellStyle name="Accent6 11" xfId="2439"/>
    <cellStyle name="Accent6 12" xfId="2440"/>
    <cellStyle name="Accent6 13" xfId="2441"/>
    <cellStyle name="Accent6 14" xfId="2442"/>
    <cellStyle name="Accent6 15" xfId="2443"/>
    <cellStyle name="Accent6 2" xfId="2444"/>
    <cellStyle name="Accent6 2 2" xfId="2445"/>
    <cellStyle name="Accent6 2 2 2" xfId="2446"/>
    <cellStyle name="Accent6 2 2 3" xfId="2447"/>
    <cellStyle name="Accent6 2 3" xfId="2448"/>
    <cellStyle name="Accent6 2 4" xfId="2449"/>
    <cellStyle name="Accent6 2 5" xfId="2450"/>
    <cellStyle name="Accent6 2 6" xfId="2451"/>
    <cellStyle name="Accent6 3" xfId="2452"/>
    <cellStyle name="Accent6 3 2" xfId="2453"/>
    <cellStyle name="Accent6 3 2 2" xfId="2454"/>
    <cellStyle name="Accent6 4" xfId="2455"/>
    <cellStyle name="Accent6 4 2" xfId="2456"/>
    <cellStyle name="Accent6 4 2 2" xfId="2457"/>
    <cellStyle name="Accent6 5" xfId="2458"/>
    <cellStyle name="Accent6 5 2" xfId="2459"/>
    <cellStyle name="Accent6 6" xfId="2460"/>
    <cellStyle name="Accent6 7" xfId="2461"/>
    <cellStyle name="Accent6 8" xfId="2462"/>
    <cellStyle name="Accent6 9" xfId="2463"/>
    <cellStyle name="acerLastROga" xfId="2464"/>
    <cellStyle name="acerROst" xfId="2465"/>
    <cellStyle name="aceryesterdayig" xfId="2466"/>
    <cellStyle name="aceryesterdayLastr," xfId="2467"/>
    <cellStyle name="acetomorrowROLa" xfId="2468"/>
    <cellStyle name="Actual Date" xfId="2469"/>
    <cellStyle name="Actual Date 10" xfId="2470"/>
    <cellStyle name="Actual Date 11" xfId="2471"/>
    <cellStyle name="Actual Date 12" xfId="2472"/>
    <cellStyle name="Actual Date 2" xfId="2473"/>
    <cellStyle name="Actual Date 2 2" xfId="2474"/>
    <cellStyle name="Actual Date 3" xfId="2475"/>
    <cellStyle name="Actual Date 4" xfId="2476"/>
    <cellStyle name="Actual Date 5" xfId="2477"/>
    <cellStyle name="Actual Date 6" xfId="2478"/>
    <cellStyle name="Actual Date 6 2" xfId="2479"/>
    <cellStyle name="Actual Date 6 3" xfId="2480"/>
    <cellStyle name="Actual Date 7" xfId="2481"/>
    <cellStyle name="Actual Date 8" xfId="2482"/>
    <cellStyle name="Actual Date 9" xfId="2483"/>
    <cellStyle name="Adjustable" xfId="2484"/>
    <cellStyle name="Adjustable 2" xfId="2485"/>
    <cellStyle name="Adjustable 3" xfId="2486"/>
    <cellStyle name="Adjustable 4" xfId="2487"/>
    <cellStyle name="Bad 10" xfId="2488"/>
    <cellStyle name="Bad 11" xfId="2489"/>
    <cellStyle name="Bad 12" xfId="2490"/>
    <cellStyle name="Bad 2" xfId="2491"/>
    <cellStyle name="Bad 2 2" xfId="2492"/>
    <cellStyle name="Bad 2 2 2" xfId="2493"/>
    <cellStyle name="Bad 2 2 3" xfId="2494"/>
    <cellStyle name="Bad 2 3" xfId="2495"/>
    <cellStyle name="Bad 2 3 2" xfId="2496"/>
    <cellStyle name="Bad 2 4" xfId="2497"/>
    <cellStyle name="Bad 2 5" xfId="2498"/>
    <cellStyle name="Bad 2 6" xfId="2499"/>
    <cellStyle name="Bad 3" xfId="2500"/>
    <cellStyle name="Bad 3 2" xfId="2501"/>
    <cellStyle name="Bad 3 2 2" xfId="2502"/>
    <cellStyle name="Bad 4" xfId="2503"/>
    <cellStyle name="Bad 4 2" xfId="2504"/>
    <cellStyle name="Bad 4 2 2" xfId="2505"/>
    <cellStyle name="Bad 5" xfId="2506"/>
    <cellStyle name="Bad 5 2" xfId="2507"/>
    <cellStyle name="Bad 6" xfId="2508"/>
    <cellStyle name="Bad 7" xfId="2509"/>
    <cellStyle name="Bad 8" xfId="2510"/>
    <cellStyle name="Bad 9" xfId="2511"/>
    <cellStyle name="basic" xfId="2512"/>
    <cellStyle name="Best" xfId="2513"/>
    <cellStyle name="Best 2" xfId="2514"/>
    <cellStyle name="Black" xfId="2515"/>
    <cellStyle name="bli - Style6" xfId="2516"/>
    <cellStyle name="Blue" xfId="2517"/>
    <cellStyle name="Blue 2" xfId="2518"/>
    <cellStyle name="Blue 2 10" xfId="2519"/>
    <cellStyle name="Blue 2 2" xfId="2520"/>
    <cellStyle name="Blue 2 3" xfId="2521"/>
    <cellStyle name="Blue 2 4" xfId="2522"/>
    <cellStyle name="Blue 2 5" xfId="2523"/>
    <cellStyle name="Blue 2 6" xfId="2524"/>
    <cellStyle name="Blue 2 7" xfId="2525"/>
    <cellStyle name="Blue 2 8" xfId="2526"/>
    <cellStyle name="Blue 2 9" xfId="2527"/>
    <cellStyle name="Calc" xfId="2528"/>
    <cellStyle name="Calc 2" xfId="2529"/>
    <cellStyle name="Calc Currency (0)" xfId="2530"/>
    <cellStyle name="Calculation 10" xfId="2531"/>
    <cellStyle name="Calculation 11" xfId="2532"/>
    <cellStyle name="Calculation 2" xfId="2533"/>
    <cellStyle name="Calculation 2 2" xfId="2534"/>
    <cellStyle name="Calculation 2 2 2" xfId="2535"/>
    <cellStyle name="Calculation 2 2 3" xfId="2536"/>
    <cellStyle name="Calculation 2 3" xfId="2537"/>
    <cellStyle name="Calculation 2 3 2" xfId="2538"/>
    <cellStyle name="Calculation 2 4" xfId="2539"/>
    <cellStyle name="Calculation 2 5" xfId="2540"/>
    <cellStyle name="Calculation 2 6" xfId="2541"/>
    <cellStyle name="Calculation 3" xfId="2542"/>
    <cellStyle name="Calculation 3 2" xfId="2543"/>
    <cellStyle name="Calculation 3 2 2" xfId="2544"/>
    <cellStyle name="Calculation 3 3" xfId="2545"/>
    <cellStyle name="Calculation 3 4" xfId="2546"/>
    <cellStyle name="Calculation 4" xfId="2547"/>
    <cellStyle name="Calculation 4 2" xfId="2548"/>
    <cellStyle name="Calculation 4 2 2" xfId="2549"/>
    <cellStyle name="Calculation 4 3" xfId="2550"/>
    <cellStyle name="Calculation 5" xfId="2551"/>
    <cellStyle name="Calculation 5 2" xfId="2552"/>
    <cellStyle name="Calculation 5 3" xfId="2553"/>
    <cellStyle name="Calculation 6" xfId="2554"/>
    <cellStyle name="Calculation 7" xfId="2555"/>
    <cellStyle name="Calculation 8" xfId="2556"/>
    <cellStyle name="Calculation 9" xfId="2557"/>
    <cellStyle name="captionItem" xfId="2558"/>
    <cellStyle name="captionItem (cntr)" xfId="2559"/>
    <cellStyle name="captionItem (cntr) 2" xfId="2560"/>
    <cellStyle name="captionItem (cntr) 2 2" xfId="2561"/>
    <cellStyle name="captionItem (cntr) 3" xfId="2562"/>
    <cellStyle name="captionItem (cntr) 3 2" xfId="2563"/>
    <cellStyle name="captionItem (cntr) 3 2 2" xfId="2564"/>
    <cellStyle name="captionItem (cntr) 3 3" xfId="2565"/>
    <cellStyle name="captionItem (cntr) 4" xfId="2566"/>
    <cellStyle name="captionItem (cntr) 4 2" xfId="2567"/>
    <cellStyle name="captionItem (cntr) 4 2 2" xfId="2568"/>
    <cellStyle name="captionItem (cntr) 4 3" xfId="2569"/>
    <cellStyle name="captionItem (cntr) 5" xfId="2570"/>
    <cellStyle name="captionItem (cntr) 5 2" xfId="2571"/>
    <cellStyle name="captionItem (cntr) 5 2 2" xfId="2572"/>
    <cellStyle name="captionItem (cntr) 5 3" xfId="2573"/>
    <cellStyle name="captionItem (cntr) 6" xfId="2574"/>
    <cellStyle name="captionItem (Lrg)" xfId="2575"/>
    <cellStyle name="captionItem (no pattern)" xfId="2576"/>
    <cellStyle name="captionItem (no pattern) 2" xfId="2577"/>
    <cellStyle name="captionItem (no pattern) 2 2" xfId="2578"/>
    <cellStyle name="captionItem (no pattern) 3" xfId="2579"/>
    <cellStyle name="captionItem (no pattern) 3 2" xfId="2580"/>
    <cellStyle name="captionItem (no pattern) 3 2 2" xfId="2581"/>
    <cellStyle name="captionItem (no pattern) 3 3" xfId="2582"/>
    <cellStyle name="captionItem (no pattern) 4" xfId="2583"/>
    <cellStyle name="captionItem (no pattern) 4 2" xfId="2584"/>
    <cellStyle name="captionItem (no pattern) 4 2 2" xfId="2585"/>
    <cellStyle name="captionItem (no pattern) 4 3" xfId="2586"/>
    <cellStyle name="captionItem (no pattern) 5" xfId="2587"/>
    <cellStyle name="captionItem (no pattern) 5 2" xfId="2588"/>
    <cellStyle name="captionItem (no pattern) 5 2 2" xfId="2589"/>
    <cellStyle name="captionItem (no pattern) 5 3" xfId="2590"/>
    <cellStyle name="captionItem (no pattern) 6" xfId="2591"/>
    <cellStyle name="captionItem 2" xfId="2592"/>
    <cellStyle name="captionItem 2 2" xfId="2593"/>
    <cellStyle name="captionItem 3" xfId="2594"/>
    <cellStyle name="captionItem 3 2" xfId="2595"/>
    <cellStyle name="captionItem 3 2 2" xfId="2596"/>
    <cellStyle name="captionItem 3 3" xfId="2597"/>
    <cellStyle name="captionItem 4" xfId="2598"/>
    <cellStyle name="captionItem 4 2" xfId="2599"/>
    <cellStyle name="captionItem 4 2 2" xfId="2600"/>
    <cellStyle name="captionItem 4 3" xfId="2601"/>
    <cellStyle name="captionItem 5" xfId="2602"/>
    <cellStyle name="captionItem 5 2" xfId="2603"/>
    <cellStyle name="captionItem 5 2 2" xfId="2604"/>
    <cellStyle name="captionItem 5 3" xfId="2605"/>
    <cellStyle name="captionItem 6" xfId="2606"/>
    <cellStyle name="captionItem 6 2" xfId="2607"/>
    <cellStyle name="captionItem 6 2 2" xfId="2608"/>
    <cellStyle name="captionItem 6 3" xfId="2609"/>
    <cellStyle name="captionItem 7" xfId="2610"/>
    <cellStyle name="captionItem 7 2" xfId="2611"/>
    <cellStyle name="captionItem 7 2 2" xfId="2612"/>
    <cellStyle name="captionItem 7 3" xfId="2613"/>
    <cellStyle name="captionItem 8" xfId="2614"/>
    <cellStyle name="captionItem 8 2" xfId="2615"/>
    <cellStyle name="captionItem 9" xfId="2616"/>
    <cellStyle name="captionItem1LghtGrn" xfId="2617"/>
    <cellStyle name="captionItem1LghtGrn 2" xfId="2618"/>
    <cellStyle name="captionItem1LghtGrn 2 2" xfId="2619"/>
    <cellStyle name="captionItem1LghtGrn 3" xfId="2620"/>
    <cellStyle name="captionItem1LghtGrn 3 2" xfId="2621"/>
    <cellStyle name="captionItem1LghtGrn 3 2 2" xfId="2622"/>
    <cellStyle name="captionItem1LghtGrn 3 3" xfId="2623"/>
    <cellStyle name="captionItem1LghtGrn 4" xfId="2624"/>
    <cellStyle name="captionItem1LghtGrn 4 2" xfId="2625"/>
    <cellStyle name="captionItem1LghtGrn 4 2 2" xfId="2626"/>
    <cellStyle name="captionItem1LghtGrn 4 3" xfId="2627"/>
    <cellStyle name="captionItem1LghtGrn 5" xfId="2628"/>
    <cellStyle name="captionItem1LghtGrn 5 2" xfId="2629"/>
    <cellStyle name="captionItem1LghtGrn 5 2 2" xfId="2630"/>
    <cellStyle name="captionItem1LghtGrn 5 3" xfId="2631"/>
    <cellStyle name="captionItem1LghtGrn 6" xfId="2632"/>
    <cellStyle name="captionSection" xfId="2633"/>
    <cellStyle name="captionSection 2" xfId="2634"/>
    <cellStyle name="captionSection 2 2" xfId="2635"/>
    <cellStyle name="captionSection 2 3" xfId="2636"/>
    <cellStyle name="captionSection 2 4" xfId="2637"/>
    <cellStyle name="captionSection 2 5" xfId="2638"/>
    <cellStyle name="captionSection 3" xfId="2639"/>
    <cellStyle name="captionSection 4" xfId="2640"/>
    <cellStyle name="captionSection 5" xfId="2641"/>
    <cellStyle name="captionSection 6" xfId="2642"/>
    <cellStyle name="Centre alignmeN]" xfId="2643"/>
    <cellStyle name="Centre alignmeN] 2" xfId="2644"/>
    <cellStyle name="Centre alignment" xfId="2645"/>
    <cellStyle name="Cents" xfId="2646"/>
    <cellStyle name="Check Cell 10" xfId="2647"/>
    <cellStyle name="Check Cell 11" xfId="2648"/>
    <cellStyle name="Check Cell 2" xfId="2649"/>
    <cellStyle name="Check Cell 2 2" xfId="2650"/>
    <cellStyle name="Check Cell 2 2 2" xfId="2651"/>
    <cellStyle name="Check Cell 2 2 3" xfId="2652"/>
    <cellStyle name="Check Cell 2 3" xfId="2653"/>
    <cellStyle name="Check Cell 2 4" xfId="2654"/>
    <cellStyle name="Check Cell 2 5" xfId="2655"/>
    <cellStyle name="Check Cell 2 6" xfId="2656"/>
    <cellStyle name="Check Cell 3" xfId="2657"/>
    <cellStyle name="Check Cell 3 2" xfId="2658"/>
    <cellStyle name="Check Cell 3 2 2" xfId="2659"/>
    <cellStyle name="Check Cell 4" xfId="2660"/>
    <cellStyle name="Check Cell 4 2" xfId="2661"/>
    <cellStyle name="Check Cell 4 2 2" xfId="2662"/>
    <cellStyle name="Check Cell 5" xfId="2663"/>
    <cellStyle name="Check Cell 5 2" xfId="2664"/>
    <cellStyle name="Check Cell 6" xfId="2665"/>
    <cellStyle name="Check Cell 7" xfId="2666"/>
    <cellStyle name="Check Cell 8" xfId="2667"/>
    <cellStyle name="Check Cell 9" xfId="2668"/>
    <cellStyle name="Comma  - Style1" xfId="2669"/>
    <cellStyle name="Comma  - Style1 2" xfId="2670"/>
    <cellStyle name="Comma  - Style1 3" xfId="2671"/>
    <cellStyle name="Comma  - Style1 3 2" xfId="2672"/>
    <cellStyle name="Comma  - Style1 4" xfId="2673"/>
    <cellStyle name="Comma  - Style1 5" xfId="2674"/>
    <cellStyle name="Comma  - Style2" xfId="2675"/>
    <cellStyle name="Comma  - Style2 2" xfId="2676"/>
    <cellStyle name="Comma  - Style2 3" xfId="2677"/>
    <cellStyle name="Comma  - Style2 3 2" xfId="2678"/>
    <cellStyle name="Comma  - Style2 4" xfId="2679"/>
    <cellStyle name="Comma  - Style2 5" xfId="2680"/>
    <cellStyle name="Comma  - Style3" xfId="2681"/>
    <cellStyle name="Comma  - Style3 2" xfId="2682"/>
    <cellStyle name="Comma  - Style3 3" xfId="2683"/>
    <cellStyle name="Comma  - Style3 3 2" xfId="2684"/>
    <cellStyle name="Comma  - Style3 4" xfId="2685"/>
    <cellStyle name="Comma  - Style3 5" xfId="2686"/>
    <cellStyle name="Comma  - Style4" xfId="2687"/>
    <cellStyle name="Comma  - Style4 2" xfId="2688"/>
    <cellStyle name="Comma  - Style4 3" xfId="2689"/>
    <cellStyle name="Comma  - Style4 3 2" xfId="2690"/>
    <cellStyle name="Comma  - Style4 4" xfId="2691"/>
    <cellStyle name="Comma  - Style4 5" xfId="2692"/>
    <cellStyle name="Comma  - Style5" xfId="2693"/>
    <cellStyle name="Comma  - Style5 2" xfId="2694"/>
    <cellStyle name="Comma  - Style5 3" xfId="2695"/>
    <cellStyle name="Comma  - Style5 3 2" xfId="2696"/>
    <cellStyle name="Comma  - Style5 4" xfId="2697"/>
    <cellStyle name="Comma  - Style5 5" xfId="2698"/>
    <cellStyle name="Comma  - Style6" xfId="2699"/>
    <cellStyle name="Comma  - Style6 2" xfId="2700"/>
    <cellStyle name="Comma  - Style6 3" xfId="2701"/>
    <cellStyle name="Comma  - Style6 3 2" xfId="2702"/>
    <cellStyle name="Comma  - Style6 4" xfId="2703"/>
    <cellStyle name="Comma  - Style6 5" xfId="2704"/>
    <cellStyle name="Comma  - Style7" xfId="2705"/>
    <cellStyle name="Comma  - Style7 2" xfId="2706"/>
    <cellStyle name="Comma  - Style7 3" xfId="2707"/>
    <cellStyle name="Comma  - Style7 3 2" xfId="2708"/>
    <cellStyle name="Comma  - Style7 4" xfId="2709"/>
    <cellStyle name="Comma  - Style7 5" xfId="2710"/>
    <cellStyle name="Comma  - Style8" xfId="2711"/>
    <cellStyle name="Comma  - Style8 2" xfId="2712"/>
    <cellStyle name="Comma  - Style8 3" xfId="2713"/>
    <cellStyle name="Comma  - Style8 3 2" xfId="2714"/>
    <cellStyle name="Comma  - Style8 4" xfId="2715"/>
    <cellStyle name="Comma  - Style8 5" xfId="2716"/>
    <cellStyle name="Comma ._CCRe8" xfId="2717"/>
    <cellStyle name="Comma .00" xfId="2718"/>
    <cellStyle name="Comma .00 2" xfId="2719"/>
    <cellStyle name="Comma .00 2 2" xfId="2720"/>
    <cellStyle name="Comma .00 3" xfId="2721"/>
    <cellStyle name="Comma .00 3 2" xfId="2722"/>
    <cellStyle name="Comma .00 3 2 2" xfId="2723"/>
    <cellStyle name="Comma .00 3 3" xfId="2724"/>
    <cellStyle name="Comma .00 4" xfId="2725"/>
    <cellStyle name="Comma .00 4 2" xfId="2726"/>
    <cellStyle name="Comma .00 4 2 2" xfId="2727"/>
    <cellStyle name="Comma .00 4 3" xfId="2728"/>
    <cellStyle name="Comma .00 5" xfId="2729"/>
    <cellStyle name="Comma .00 5 2" xfId="2730"/>
    <cellStyle name="Comma .00 5 2 2" xfId="2731"/>
    <cellStyle name="Comma .00 5 3" xfId="2732"/>
    <cellStyle name="Comma .St" xfId="2733"/>
    <cellStyle name="Comma .St 2" xfId="2734"/>
    <cellStyle name="Comma [0] 10" xfId="2735"/>
    <cellStyle name="Comma [0] 10 2" xfId="2736"/>
    <cellStyle name="Comma [0] 11" xfId="2737"/>
    <cellStyle name="Comma [0] 11 2" xfId="2738"/>
    <cellStyle name="Comma [0] 12" xfId="2739"/>
    <cellStyle name="Comma [0] 12 2" xfId="2740"/>
    <cellStyle name="Comma [0] 13" xfId="2741"/>
    <cellStyle name="Comma [0] 13 2" xfId="2742"/>
    <cellStyle name="Comma [0] 14" xfId="2743"/>
    <cellStyle name="Comma [0] 14 2" xfId="2744"/>
    <cellStyle name="Comma [0] 15" xfId="2745"/>
    <cellStyle name="Comma [0] 15 2" xfId="2746"/>
    <cellStyle name="Comma [0] 16" xfId="2747"/>
    <cellStyle name="Comma [0] 16 2" xfId="2748"/>
    <cellStyle name="Comma [0] 17" xfId="2749"/>
    <cellStyle name="Comma [0] 17 2" xfId="2750"/>
    <cellStyle name="Comma [0] 18" xfId="2751"/>
    <cellStyle name="Comma [0] 18 2" xfId="2752"/>
    <cellStyle name="Comma [0] 19" xfId="2753"/>
    <cellStyle name="Comma [0] 19 2" xfId="2754"/>
    <cellStyle name="Comma [0] 2" xfId="2755"/>
    <cellStyle name="Comma [0] 2 2" xfId="2756"/>
    <cellStyle name="Comma [0] 2 3" xfId="2757"/>
    <cellStyle name="Comma [0] 20" xfId="2758"/>
    <cellStyle name="Comma [0] 20 2" xfId="2759"/>
    <cellStyle name="Comma [0] 21" xfId="2760"/>
    <cellStyle name="Comma [0] 21 2" xfId="2761"/>
    <cellStyle name="Comma [0] 22" xfId="2762"/>
    <cellStyle name="Comma [0] 22 2" xfId="2763"/>
    <cellStyle name="Comma [0] 23" xfId="2764"/>
    <cellStyle name="Comma [0] 23 2" xfId="2765"/>
    <cellStyle name="Comma [0] 24" xfId="2766"/>
    <cellStyle name="Comma [0] 24 2" xfId="2767"/>
    <cellStyle name="Comma [0] 24 2 2" xfId="2768"/>
    <cellStyle name="Comma [0] 24 3" xfId="2769"/>
    <cellStyle name="Comma [0] 25" xfId="2770"/>
    <cellStyle name="Comma [0] 25 2" xfId="2771"/>
    <cellStyle name="Comma [0] 25 2 2" xfId="2772"/>
    <cellStyle name="Comma [0] 25 3" xfId="2773"/>
    <cellStyle name="Comma [0] 26" xfId="2774"/>
    <cellStyle name="Comma [0] 3" xfId="2775"/>
    <cellStyle name="Comma [0] 3 10" xfId="2776"/>
    <cellStyle name="Comma [0] 3 11" xfId="2777"/>
    <cellStyle name="Comma [0] 3 12" xfId="2778"/>
    <cellStyle name="Comma [0] 3 13" xfId="2779"/>
    <cellStyle name="Comma [0] 3 14" xfId="2780"/>
    <cellStyle name="Comma [0] 3 15" xfId="2781"/>
    <cellStyle name="Comma [0] 3 16" xfId="2782"/>
    <cellStyle name="Comma [0] 3 17" xfId="2783"/>
    <cellStyle name="Comma [0] 3 18" xfId="2784"/>
    <cellStyle name="Comma [0] 3 2" xfId="2785"/>
    <cellStyle name="Comma [0] 3 2 10" xfId="2786"/>
    <cellStyle name="Comma [0] 3 2 11" xfId="2787"/>
    <cellStyle name="Comma [0] 3 2 12" xfId="2788"/>
    <cellStyle name="Comma [0] 3 2 13" xfId="2789"/>
    <cellStyle name="Comma [0] 3 2 14" xfId="2790"/>
    <cellStyle name="Comma [0] 3 2 15" xfId="2791"/>
    <cellStyle name="Comma [0] 3 2 2" xfId="2792"/>
    <cellStyle name="Comma [0] 3 2 3" xfId="2793"/>
    <cellStyle name="Comma [0] 3 2 4" xfId="2794"/>
    <cellStyle name="Comma [0] 3 2 5" xfId="2795"/>
    <cellStyle name="Comma [0] 3 2 6" xfId="2796"/>
    <cellStyle name="Comma [0] 3 2 7" xfId="2797"/>
    <cellStyle name="Comma [0] 3 2 8" xfId="2798"/>
    <cellStyle name="Comma [0] 3 2 9" xfId="2799"/>
    <cellStyle name="Comma [0] 3 3" xfId="2800"/>
    <cellStyle name="Comma [0] 3 4" xfId="2801"/>
    <cellStyle name="Comma [0] 3 5" xfId="2802"/>
    <cellStyle name="Comma [0] 3 6" xfId="2803"/>
    <cellStyle name="Comma [0] 3 7" xfId="2804"/>
    <cellStyle name="Comma [0] 3 8" xfId="2805"/>
    <cellStyle name="Comma [0] 3 9" xfId="2806"/>
    <cellStyle name="Comma [0] 4" xfId="2807"/>
    <cellStyle name="Comma [0] 4 2" xfId="2808"/>
    <cellStyle name="Comma [0] 5" xfId="2809"/>
    <cellStyle name="Comma [0] 5 2" xfId="2810"/>
    <cellStyle name="Comma [0] 6" xfId="2811"/>
    <cellStyle name="Comma [0] 6 2" xfId="2812"/>
    <cellStyle name="Comma [0] 7" xfId="2813"/>
    <cellStyle name="Comma [0] 7 2" xfId="2814"/>
    <cellStyle name="Comma [0] 8" xfId="2815"/>
    <cellStyle name="Comma [0] 8 2" xfId="2816"/>
    <cellStyle name="Comma [0] 9" xfId="2817"/>
    <cellStyle name="Comma [0] 9 2" xfId="2818"/>
    <cellStyle name="Comma [00]" xfId="2819"/>
    <cellStyle name="Comma 10" xfId="2820"/>
    <cellStyle name="Comma 10 2" xfId="2821"/>
    <cellStyle name="Comma 10 2 10" xfId="2822"/>
    <cellStyle name="Comma 10 2 11" xfId="2823"/>
    <cellStyle name="Comma 10 2 12" xfId="2824"/>
    <cellStyle name="Comma 10 2 13" xfId="2825"/>
    <cellStyle name="Comma 10 2 14" xfId="2826"/>
    <cellStyle name="Comma 10 2 15" xfId="2827"/>
    <cellStyle name="Comma 10 2 16" xfId="2828"/>
    <cellStyle name="Comma 10 2 17" xfId="2829"/>
    <cellStyle name="Comma 10 2 18" xfId="2830"/>
    <cellStyle name="Comma 10 2 19" xfId="2831"/>
    <cellStyle name="Comma 10 2 2" xfId="2832"/>
    <cellStyle name="Comma 10 2 2 10" xfId="2833"/>
    <cellStyle name="Comma 10 2 2 11" xfId="2834"/>
    <cellStyle name="Comma 10 2 2 12" xfId="2835"/>
    <cellStyle name="Comma 10 2 2 13" xfId="2836"/>
    <cellStyle name="Comma 10 2 2 14" xfId="2837"/>
    <cellStyle name="Comma 10 2 2 15" xfId="2838"/>
    <cellStyle name="Comma 10 2 2 16" xfId="2839"/>
    <cellStyle name="Comma 10 2 2 17" xfId="2840"/>
    <cellStyle name="Comma 10 2 2 18" xfId="2841"/>
    <cellStyle name="Comma 10 2 2 2" xfId="2842"/>
    <cellStyle name="Comma 10 2 2 2 2" xfId="2843"/>
    <cellStyle name="Comma 10 2 2 2 2 2" xfId="2844"/>
    <cellStyle name="Comma 10 2 2 2 3" xfId="2845"/>
    <cellStyle name="Comma 10 2 2 2 4" xfId="2846"/>
    <cellStyle name="Comma 10 2 2 2 5" xfId="2847"/>
    <cellStyle name="Comma 10 2 2 3" xfId="2848"/>
    <cellStyle name="Comma 10 2 2 3 2" xfId="2849"/>
    <cellStyle name="Comma 10 2 2 3 3" xfId="2850"/>
    <cellStyle name="Comma 10 2 2 3 4" xfId="2851"/>
    <cellStyle name="Comma 10 2 2 4" xfId="2852"/>
    <cellStyle name="Comma 10 2 2 5" xfId="2853"/>
    <cellStyle name="Comma 10 2 2 6" xfId="2854"/>
    <cellStyle name="Comma 10 2 2 7" xfId="2855"/>
    <cellStyle name="Comma 10 2 2 8" xfId="2856"/>
    <cellStyle name="Comma 10 2 2 9" xfId="2857"/>
    <cellStyle name="Comma 10 2 3" xfId="2858"/>
    <cellStyle name="Comma 10 2 3 2" xfId="2859"/>
    <cellStyle name="Comma 10 2 3 2 2" xfId="2860"/>
    <cellStyle name="Comma 10 2 3 3" xfId="2861"/>
    <cellStyle name="Comma 10 2 3 4" xfId="2862"/>
    <cellStyle name="Comma 10 2 3 5" xfId="2863"/>
    <cellStyle name="Comma 10 2 4" xfId="2864"/>
    <cellStyle name="Comma 10 2 4 2" xfId="2865"/>
    <cellStyle name="Comma 10 2 4 2 2" xfId="2866"/>
    <cellStyle name="Comma 10 2 4 3" xfId="2867"/>
    <cellStyle name="Comma 10 2 4 4" xfId="2868"/>
    <cellStyle name="Comma 10 2 4 5" xfId="2869"/>
    <cellStyle name="Comma 10 2 5" xfId="2870"/>
    <cellStyle name="Comma 10 2 5 2" xfId="2871"/>
    <cellStyle name="Comma 10 2 5 3" xfId="2872"/>
    <cellStyle name="Comma 10 2 6" xfId="2873"/>
    <cellStyle name="Comma 10 2 7" xfId="2874"/>
    <cellStyle name="Comma 10 2 8" xfId="2875"/>
    <cellStyle name="Comma 10 2 9" xfId="2876"/>
    <cellStyle name="Comma 10 3" xfId="2877"/>
    <cellStyle name="Comma 10 3 2" xfId="2878"/>
    <cellStyle name="Comma 10 3 2 2" xfId="2879"/>
    <cellStyle name="Comma 10 3 3" xfId="2880"/>
    <cellStyle name="Comma 10 3 3 2" xfId="2881"/>
    <cellStyle name="Comma 10 3 4" xfId="2882"/>
    <cellStyle name="Comma 10 4" xfId="2883"/>
    <cellStyle name="Comma 10 4 2" xfId="2884"/>
    <cellStyle name="Comma 10 4 2 2" xfId="2885"/>
    <cellStyle name="Comma 10 4 3" xfId="2886"/>
    <cellStyle name="Comma 10 5" xfId="2887"/>
    <cellStyle name="Comma 10 5 2" xfId="2888"/>
    <cellStyle name="Comma 10 5 2 2" xfId="2889"/>
    <cellStyle name="Comma 10 5 3" xfId="2890"/>
    <cellStyle name="Comma 10 6" xfId="2891"/>
    <cellStyle name="Comma 10 6 2" xfId="2892"/>
    <cellStyle name="Comma 10 7" xfId="2893"/>
    <cellStyle name="Comma 10 8" xfId="2894"/>
    <cellStyle name="Comma 100" xfId="2895"/>
    <cellStyle name="Comma 100 2" xfId="2896"/>
    <cellStyle name="Comma 100 2 2" xfId="2897"/>
    <cellStyle name="Comma 100 3" xfId="2898"/>
    <cellStyle name="Comma 100 4" xfId="2899"/>
    <cellStyle name="Comma 101" xfId="2900"/>
    <cellStyle name="Comma 101 2" xfId="2901"/>
    <cellStyle name="Comma 101 2 2" xfId="2902"/>
    <cellStyle name="Comma 101 3" xfId="2903"/>
    <cellStyle name="Comma 101 4" xfId="2904"/>
    <cellStyle name="Comma 102" xfId="2905"/>
    <cellStyle name="Comma 102 2" xfId="2906"/>
    <cellStyle name="Comma 102 2 2" xfId="2907"/>
    <cellStyle name="Comma 102 3" xfId="2908"/>
    <cellStyle name="Comma 102 4" xfId="2909"/>
    <cellStyle name="Comma 103" xfId="2910"/>
    <cellStyle name="Comma 103 2" xfId="2911"/>
    <cellStyle name="Comma 103 2 2" xfId="2912"/>
    <cellStyle name="Comma 103 3" xfId="2913"/>
    <cellStyle name="Comma 103 4" xfId="2914"/>
    <cellStyle name="Comma 104" xfId="2915"/>
    <cellStyle name="Comma 104 2" xfId="2916"/>
    <cellStyle name="Comma 104 2 2" xfId="2917"/>
    <cellStyle name="Comma 104 3" xfId="2918"/>
    <cellStyle name="Comma 105" xfId="2919"/>
    <cellStyle name="Comma 105 2" xfId="2920"/>
    <cellStyle name="Comma 105 2 2" xfId="2921"/>
    <cellStyle name="Comma 105 3" xfId="2922"/>
    <cellStyle name="Comma 106" xfId="2923"/>
    <cellStyle name="Comma 106 2" xfId="2924"/>
    <cellStyle name="Comma 106 2 2" xfId="2925"/>
    <cellStyle name="Comma 106 3" xfId="2926"/>
    <cellStyle name="Comma 107" xfId="2927"/>
    <cellStyle name="Comma 107 2" xfId="2928"/>
    <cellStyle name="Comma 107 2 2" xfId="2929"/>
    <cellStyle name="Comma 107 3" xfId="2930"/>
    <cellStyle name="Comma 108" xfId="2931"/>
    <cellStyle name="Comma 108 2" xfId="2932"/>
    <cellStyle name="Comma 108 3" xfId="2933"/>
    <cellStyle name="Comma 109" xfId="2934"/>
    <cellStyle name="Comma 109 2" xfId="2935"/>
    <cellStyle name="Comma 109 3" xfId="2936"/>
    <cellStyle name="Comma 109 3 2" xfId="20434"/>
    <cellStyle name="Comma 11" xfId="2937"/>
    <cellStyle name="Comma 11 2" xfId="2938"/>
    <cellStyle name="Comma 11 2 10" xfId="2939"/>
    <cellStyle name="Comma 11 2 11" xfId="2940"/>
    <cellStyle name="Comma 11 2 12" xfId="2941"/>
    <cellStyle name="Comma 11 2 13" xfId="2942"/>
    <cellStyle name="Comma 11 2 14" xfId="2943"/>
    <cellStyle name="Comma 11 2 15" xfId="2944"/>
    <cellStyle name="Comma 11 2 16" xfId="2945"/>
    <cellStyle name="Comma 11 2 17" xfId="2946"/>
    <cellStyle name="Comma 11 2 18" xfId="2947"/>
    <cellStyle name="Comma 11 2 2" xfId="2948"/>
    <cellStyle name="Comma 11 2 2 10" xfId="2949"/>
    <cellStyle name="Comma 11 2 2 11" xfId="2950"/>
    <cellStyle name="Comma 11 2 2 12" xfId="2951"/>
    <cellStyle name="Comma 11 2 2 13" xfId="2952"/>
    <cellStyle name="Comma 11 2 2 14" xfId="2953"/>
    <cellStyle name="Comma 11 2 2 15" xfId="2954"/>
    <cellStyle name="Comma 11 2 2 16" xfId="2955"/>
    <cellStyle name="Comma 11 2 2 17" xfId="2956"/>
    <cellStyle name="Comma 11 2 2 2" xfId="2957"/>
    <cellStyle name="Comma 11 2 2 2 2" xfId="2958"/>
    <cellStyle name="Comma 11 2 2 2 3" xfId="2959"/>
    <cellStyle name="Comma 11 2 2 3" xfId="2960"/>
    <cellStyle name="Comma 11 2 2 4" xfId="2961"/>
    <cellStyle name="Comma 11 2 2 5" xfId="2962"/>
    <cellStyle name="Comma 11 2 2 6" xfId="2963"/>
    <cellStyle name="Comma 11 2 2 7" xfId="2964"/>
    <cellStyle name="Comma 11 2 2 8" xfId="2965"/>
    <cellStyle name="Comma 11 2 2 9" xfId="2966"/>
    <cellStyle name="Comma 11 2 3" xfId="2967"/>
    <cellStyle name="Comma 11 2 3 2" xfId="2968"/>
    <cellStyle name="Comma 11 2 3 3" xfId="2969"/>
    <cellStyle name="Comma 11 2 4" xfId="2970"/>
    <cellStyle name="Comma 11 2 4 2" xfId="2971"/>
    <cellStyle name="Comma 11 2 4 3" xfId="2972"/>
    <cellStyle name="Comma 11 2 5" xfId="2973"/>
    <cellStyle name="Comma 11 2 6" xfId="2974"/>
    <cellStyle name="Comma 11 2 7" xfId="2975"/>
    <cellStyle name="Comma 11 2 8" xfId="2976"/>
    <cellStyle name="Comma 11 2 9" xfId="2977"/>
    <cellStyle name="Comma 11 3" xfId="2978"/>
    <cellStyle name="Comma 11 3 2" xfId="2979"/>
    <cellStyle name="Comma 11 3 2 2" xfId="2980"/>
    <cellStyle name="Comma 11 3 3" xfId="2981"/>
    <cellStyle name="Comma 11 3 3 2" xfId="2982"/>
    <cellStyle name="Comma 11 3 4" xfId="2983"/>
    <cellStyle name="Comma 11 4" xfId="2984"/>
    <cellStyle name="Comma 11 4 2" xfId="2985"/>
    <cellStyle name="Comma 11 4 2 2" xfId="2986"/>
    <cellStyle name="Comma 11 4 3" xfId="2987"/>
    <cellStyle name="Comma 11 5" xfId="2988"/>
    <cellStyle name="Comma 11 5 2" xfId="2989"/>
    <cellStyle name="Comma 11 6" xfId="2990"/>
    <cellStyle name="Comma 11 6 2" xfId="2991"/>
    <cellStyle name="Comma 11 7" xfId="2992"/>
    <cellStyle name="Comma 11 8" xfId="2993"/>
    <cellStyle name="Comma 110" xfId="2994"/>
    <cellStyle name="Comma 110 2" xfId="2995"/>
    <cellStyle name="Comma 110 2 2" xfId="2996"/>
    <cellStyle name="Comma 110 3" xfId="2997"/>
    <cellStyle name="Comma 110 4" xfId="2998"/>
    <cellStyle name="Comma 111" xfId="2999"/>
    <cellStyle name="Comma 111 2" xfId="3000"/>
    <cellStyle name="Comma 111 2 2" xfId="3001"/>
    <cellStyle name="Comma 111 3" xfId="3002"/>
    <cellStyle name="Comma 111 4" xfId="3003"/>
    <cellStyle name="Comma 112" xfId="3004"/>
    <cellStyle name="Comma 112 2" xfId="3005"/>
    <cellStyle name="Comma 112 3" xfId="3006"/>
    <cellStyle name="Comma 112 4" xfId="3007"/>
    <cellStyle name="Comma 113" xfId="3008"/>
    <cellStyle name="Comma 113 2" xfId="3009"/>
    <cellStyle name="Comma 113 3" xfId="3010"/>
    <cellStyle name="Comma 113 4" xfId="3011"/>
    <cellStyle name="Comma 114" xfId="3012"/>
    <cellStyle name="Comma 114 2" xfId="3013"/>
    <cellStyle name="Comma 114 3" xfId="3014"/>
    <cellStyle name="Comma 114 4" xfId="3015"/>
    <cellStyle name="Comma 115" xfId="3016"/>
    <cellStyle name="Comma 115 2" xfId="3017"/>
    <cellStyle name="Comma 115 3" xfId="3018"/>
    <cellStyle name="Comma 115 4" xfId="3019"/>
    <cellStyle name="Comma 116" xfId="3020"/>
    <cellStyle name="Comma 116 2" xfId="3021"/>
    <cellStyle name="Comma 116 3" xfId="3022"/>
    <cellStyle name="Comma 116 4" xfId="3023"/>
    <cellStyle name="Comma 117" xfId="3024"/>
    <cellStyle name="Comma 117 2" xfId="3025"/>
    <cellStyle name="Comma 117 3" xfId="3026"/>
    <cellStyle name="Comma 117 4" xfId="3027"/>
    <cellStyle name="Comma 118" xfId="3028"/>
    <cellStyle name="Comma 118 2" xfId="3029"/>
    <cellStyle name="Comma 118 3" xfId="3030"/>
    <cellStyle name="Comma 118 4" xfId="3031"/>
    <cellStyle name="Comma 119" xfId="3032"/>
    <cellStyle name="Comma 119 2" xfId="3033"/>
    <cellStyle name="Comma 119 3" xfId="3034"/>
    <cellStyle name="Comma 119 4" xfId="3035"/>
    <cellStyle name="Comma 12" xfId="3036"/>
    <cellStyle name="Comma 12 10" xfId="3037"/>
    <cellStyle name="Comma 12 11" xfId="3038"/>
    <cellStyle name="Comma 12 12" xfId="3039"/>
    <cellStyle name="Comma 12 13" xfId="3040"/>
    <cellStyle name="Comma 12 14" xfId="3041"/>
    <cellStyle name="Comma 12 15" xfId="3042"/>
    <cellStyle name="Comma 12 16" xfId="3043"/>
    <cellStyle name="Comma 12 17" xfId="3044"/>
    <cellStyle name="Comma 12 18" xfId="3045"/>
    <cellStyle name="Comma 12 2" xfId="3046"/>
    <cellStyle name="Comma 12 2 10" xfId="3047"/>
    <cellStyle name="Comma 12 2 11" xfId="3048"/>
    <cellStyle name="Comma 12 2 12" xfId="3049"/>
    <cellStyle name="Comma 12 2 13" xfId="3050"/>
    <cellStyle name="Comma 12 2 14" xfId="3051"/>
    <cellStyle name="Comma 12 2 15" xfId="3052"/>
    <cellStyle name="Comma 12 2 16" xfId="3053"/>
    <cellStyle name="Comma 12 2 17" xfId="3054"/>
    <cellStyle name="Comma 12 2 2" xfId="3055"/>
    <cellStyle name="Comma 12 2 3" xfId="3056"/>
    <cellStyle name="Comma 12 2 4" xfId="3057"/>
    <cellStyle name="Comma 12 2 5" xfId="3058"/>
    <cellStyle name="Comma 12 2 6" xfId="3059"/>
    <cellStyle name="Comma 12 2 7" xfId="3060"/>
    <cellStyle name="Comma 12 2 8" xfId="3061"/>
    <cellStyle name="Comma 12 2 9" xfId="3062"/>
    <cellStyle name="Comma 12 3" xfId="3063"/>
    <cellStyle name="Comma 12 3 2" xfId="3064"/>
    <cellStyle name="Comma 12 3 2 2" xfId="3065"/>
    <cellStyle name="Comma 12 3 3" xfId="3066"/>
    <cellStyle name="Comma 12 3 4" xfId="3067"/>
    <cellStyle name="Comma 12 4" xfId="3068"/>
    <cellStyle name="Comma 12 4 2" xfId="3069"/>
    <cellStyle name="Comma 12 4 3" xfId="3070"/>
    <cellStyle name="Comma 12 5" xfId="3071"/>
    <cellStyle name="Comma 12 6" xfId="3072"/>
    <cellStyle name="Comma 12 7" xfId="3073"/>
    <cellStyle name="Comma 12 8" xfId="3074"/>
    <cellStyle name="Comma 12 9" xfId="3075"/>
    <cellStyle name="Comma 120" xfId="3076"/>
    <cellStyle name="Comma 120 2" xfId="3077"/>
    <cellStyle name="Comma 120 3" xfId="3078"/>
    <cellStyle name="Comma 120 4" xfId="3079"/>
    <cellStyle name="Comma 121" xfId="3080"/>
    <cellStyle name="Comma 121 2" xfId="3081"/>
    <cellStyle name="Comma 121 3" xfId="3082"/>
    <cellStyle name="Comma 121 4" xfId="3083"/>
    <cellStyle name="Comma 122" xfId="3084"/>
    <cellStyle name="Comma 122 2" xfId="3085"/>
    <cellStyle name="Comma 122 3" xfId="3086"/>
    <cellStyle name="Comma 122 4" xfId="3087"/>
    <cellStyle name="Comma 123" xfId="3088"/>
    <cellStyle name="Comma 123 2" xfId="3089"/>
    <cellStyle name="Comma 123 3" xfId="3090"/>
    <cellStyle name="Comma 123 4" xfId="3091"/>
    <cellStyle name="Comma 124" xfId="3092"/>
    <cellStyle name="Comma 124 2" xfId="3093"/>
    <cellStyle name="Comma 124 3" xfId="3094"/>
    <cellStyle name="Comma 124 4" xfId="3095"/>
    <cellStyle name="Comma 125" xfId="3096"/>
    <cellStyle name="Comma 125 2" xfId="3097"/>
    <cellStyle name="Comma 125 3" xfId="3098"/>
    <cellStyle name="Comma 125 4" xfId="3099"/>
    <cellStyle name="Comma 126" xfId="3100"/>
    <cellStyle name="Comma 126 2" xfId="3101"/>
    <cellStyle name="Comma 126 3" xfId="3102"/>
    <cellStyle name="Comma 126 4" xfId="3103"/>
    <cellStyle name="Comma 127" xfId="3104"/>
    <cellStyle name="Comma 127 2" xfId="3105"/>
    <cellStyle name="Comma 127 3" xfId="3106"/>
    <cellStyle name="Comma 127 4" xfId="3107"/>
    <cellStyle name="Comma 128" xfId="3108"/>
    <cellStyle name="Comma 128 2" xfId="3109"/>
    <cellStyle name="Comma 128 3" xfId="3110"/>
    <cellStyle name="Comma 128 4" xfId="3111"/>
    <cellStyle name="Comma 129" xfId="3112"/>
    <cellStyle name="Comma 129 2" xfId="3113"/>
    <cellStyle name="Comma 129 3" xfId="3114"/>
    <cellStyle name="Comma 129 4" xfId="3115"/>
    <cellStyle name="Comma 13" xfId="3116"/>
    <cellStyle name="Comma 13 10" xfId="3117"/>
    <cellStyle name="Comma 13 10 2" xfId="3118"/>
    <cellStyle name="Comma 13 10 2 2" xfId="3119"/>
    <cellStyle name="Comma 13 10 3" xfId="3120"/>
    <cellStyle name="Comma 13 10 4" xfId="3121"/>
    <cellStyle name="Comma 13 11" xfId="3122"/>
    <cellStyle name="Comma 13 11 2" xfId="3123"/>
    <cellStyle name="Comma 13 11 2 2" xfId="3124"/>
    <cellStyle name="Comma 13 11 3" xfId="3125"/>
    <cellStyle name="Comma 13 11 4" xfId="3126"/>
    <cellStyle name="Comma 13 12" xfId="3127"/>
    <cellStyle name="Comma 13 12 2" xfId="3128"/>
    <cellStyle name="Comma 13 12 2 2" xfId="3129"/>
    <cellStyle name="Comma 13 12 3" xfId="3130"/>
    <cellStyle name="Comma 13 12 4" xfId="3131"/>
    <cellStyle name="Comma 13 13" xfId="3132"/>
    <cellStyle name="Comma 13 13 2" xfId="3133"/>
    <cellStyle name="Comma 13 13 2 2" xfId="3134"/>
    <cellStyle name="Comma 13 13 3" xfId="3135"/>
    <cellStyle name="Comma 13 13 4" xfId="3136"/>
    <cellStyle name="Comma 13 14" xfId="3137"/>
    <cellStyle name="Comma 13 14 2" xfId="3138"/>
    <cellStyle name="Comma 13 14 2 2" xfId="3139"/>
    <cellStyle name="Comma 13 14 3" xfId="3140"/>
    <cellStyle name="Comma 13 14 4" xfId="3141"/>
    <cellStyle name="Comma 13 15" xfId="3142"/>
    <cellStyle name="Comma 13 15 2" xfId="3143"/>
    <cellStyle name="Comma 13 15 2 2" xfId="3144"/>
    <cellStyle name="Comma 13 15 3" xfId="3145"/>
    <cellStyle name="Comma 13 15 4" xfId="3146"/>
    <cellStyle name="Comma 13 16" xfId="3147"/>
    <cellStyle name="Comma 13 16 2" xfId="3148"/>
    <cellStyle name="Comma 13 16 2 2" xfId="3149"/>
    <cellStyle name="Comma 13 16 3" xfId="3150"/>
    <cellStyle name="Comma 13 16 4" xfId="3151"/>
    <cellStyle name="Comma 13 17" xfId="3152"/>
    <cellStyle name="Comma 13 17 2" xfId="3153"/>
    <cellStyle name="Comma 13 17 2 2" xfId="3154"/>
    <cellStyle name="Comma 13 17 3" xfId="3155"/>
    <cellStyle name="Comma 13 18" xfId="3156"/>
    <cellStyle name="Comma 13 18 2" xfId="3157"/>
    <cellStyle name="Comma 13 18 2 2" xfId="3158"/>
    <cellStyle name="Comma 13 18 3" xfId="3159"/>
    <cellStyle name="Comma 13 19" xfId="3160"/>
    <cellStyle name="Comma 13 19 2" xfId="3161"/>
    <cellStyle name="Comma 13 19 2 2" xfId="3162"/>
    <cellStyle name="Comma 13 19 3" xfId="3163"/>
    <cellStyle name="Comma 13 2" xfId="3164"/>
    <cellStyle name="Comma 13 2 10" xfId="3165"/>
    <cellStyle name="Comma 13 2 11" xfId="3166"/>
    <cellStyle name="Comma 13 2 12" xfId="3167"/>
    <cellStyle name="Comma 13 2 13" xfId="3168"/>
    <cellStyle name="Comma 13 2 14" xfId="3169"/>
    <cellStyle name="Comma 13 2 15" xfId="3170"/>
    <cellStyle name="Comma 13 2 16" xfId="3171"/>
    <cellStyle name="Comma 13 2 17" xfId="3172"/>
    <cellStyle name="Comma 13 2 2" xfId="3173"/>
    <cellStyle name="Comma 13 2 2 2" xfId="3174"/>
    <cellStyle name="Comma 13 2 2 2 2" xfId="3175"/>
    <cellStyle name="Comma 13 2 2 3" xfId="3176"/>
    <cellStyle name="Comma 13 2 2 4" xfId="3177"/>
    <cellStyle name="Comma 13 2 3" xfId="3178"/>
    <cellStyle name="Comma 13 2 3 2" xfId="3179"/>
    <cellStyle name="Comma 13 2 3 2 2" xfId="3180"/>
    <cellStyle name="Comma 13 2 3 3" xfId="3181"/>
    <cellStyle name="Comma 13 2 3 4" xfId="3182"/>
    <cellStyle name="Comma 13 2 4" xfId="3183"/>
    <cellStyle name="Comma 13 2 4 2" xfId="3184"/>
    <cellStyle name="Comma 13 2 4 3" xfId="3185"/>
    <cellStyle name="Comma 13 2 5" xfId="3186"/>
    <cellStyle name="Comma 13 2 6" xfId="3187"/>
    <cellStyle name="Comma 13 2 7" xfId="3188"/>
    <cellStyle name="Comma 13 2 8" xfId="3189"/>
    <cellStyle name="Comma 13 2 9" xfId="3190"/>
    <cellStyle name="Comma 13 20" xfId="3191"/>
    <cellStyle name="Comma 13 20 2" xfId="3192"/>
    <cellStyle name="Comma 13 20 2 2" xfId="3193"/>
    <cellStyle name="Comma 13 20 3" xfId="3194"/>
    <cellStyle name="Comma 13 21" xfId="3195"/>
    <cellStyle name="Comma 13 21 2" xfId="3196"/>
    <cellStyle name="Comma 13 21 2 2" xfId="3197"/>
    <cellStyle name="Comma 13 21 3" xfId="3198"/>
    <cellStyle name="Comma 13 22" xfId="3199"/>
    <cellStyle name="Comma 13 22 2" xfId="3200"/>
    <cellStyle name="Comma 13 22 2 2" xfId="3201"/>
    <cellStyle name="Comma 13 22 3" xfId="3202"/>
    <cellStyle name="Comma 13 23" xfId="3203"/>
    <cellStyle name="Comma 13 23 2" xfId="3204"/>
    <cellStyle name="Comma 13 23 2 2" xfId="3205"/>
    <cellStyle name="Comma 13 23 3" xfId="3206"/>
    <cellStyle name="Comma 13 24" xfId="3207"/>
    <cellStyle name="Comma 13 24 2" xfId="3208"/>
    <cellStyle name="Comma 13 24 2 2" xfId="3209"/>
    <cellStyle name="Comma 13 24 3" xfId="3210"/>
    <cellStyle name="Comma 13 25" xfId="3211"/>
    <cellStyle name="Comma 13 25 2" xfId="3212"/>
    <cellStyle name="Comma 13 25 2 2" xfId="3213"/>
    <cellStyle name="Comma 13 25 3" xfId="3214"/>
    <cellStyle name="Comma 13 26" xfId="3215"/>
    <cellStyle name="Comma 13 26 2" xfId="3216"/>
    <cellStyle name="Comma 13 26 2 2" xfId="3217"/>
    <cellStyle name="Comma 13 26 3" xfId="3218"/>
    <cellStyle name="Comma 13 27" xfId="3219"/>
    <cellStyle name="Comma 13 27 2" xfId="3220"/>
    <cellStyle name="Comma 13 27 2 2" xfId="3221"/>
    <cellStyle name="Comma 13 27 3" xfId="3222"/>
    <cellStyle name="Comma 13 28" xfId="3223"/>
    <cellStyle name="Comma 13 28 2" xfId="3224"/>
    <cellStyle name="Comma 13 28 2 2" xfId="3225"/>
    <cellStyle name="Comma 13 28 3" xfId="3226"/>
    <cellStyle name="Comma 13 29" xfId="3227"/>
    <cellStyle name="Comma 13 29 2" xfId="3228"/>
    <cellStyle name="Comma 13 3" xfId="3229"/>
    <cellStyle name="Comma 13 3 2" xfId="3230"/>
    <cellStyle name="Comma 13 3 2 2" xfId="3231"/>
    <cellStyle name="Comma 13 3 3" xfId="3232"/>
    <cellStyle name="Comma 13 3 3 2" xfId="3233"/>
    <cellStyle name="Comma 13 3 3 2 2" xfId="3234"/>
    <cellStyle name="Comma 13 3 3 3" xfId="3235"/>
    <cellStyle name="Comma 13 3 4" xfId="3236"/>
    <cellStyle name="Comma 13 3 4 2" xfId="3237"/>
    <cellStyle name="Comma 13 3 5" xfId="3238"/>
    <cellStyle name="Comma 13 3 6" xfId="3239"/>
    <cellStyle name="Comma 13 30" xfId="3240"/>
    <cellStyle name="Comma 13 30 2" xfId="3241"/>
    <cellStyle name="Comma 13 30 2 2" xfId="3242"/>
    <cellStyle name="Comma 13 30 3" xfId="3243"/>
    <cellStyle name="Comma 13 31" xfId="3244"/>
    <cellStyle name="Comma 13 31 2" xfId="3245"/>
    <cellStyle name="Comma 13 32" xfId="3246"/>
    <cellStyle name="Comma 13 32 2" xfId="3247"/>
    <cellStyle name="Comma 13 33" xfId="3248"/>
    <cellStyle name="Comma 13 4" xfId="3249"/>
    <cellStyle name="Comma 13 4 2" xfId="3250"/>
    <cellStyle name="Comma 13 4 2 2" xfId="3251"/>
    <cellStyle name="Comma 13 4 3" xfId="3252"/>
    <cellStyle name="Comma 13 4 3 2" xfId="3253"/>
    <cellStyle name="Comma 13 4 3 2 2" xfId="3254"/>
    <cellStyle name="Comma 13 4 3 3" xfId="3255"/>
    <cellStyle name="Comma 13 4 4" xfId="3256"/>
    <cellStyle name="Comma 13 4 4 2" xfId="3257"/>
    <cellStyle name="Comma 13 4 5" xfId="3258"/>
    <cellStyle name="Comma 13 4 6" xfId="3259"/>
    <cellStyle name="Comma 13 5" xfId="3260"/>
    <cellStyle name="Comma 13 5 2" xfId="3261"/>
    <cellStyle name="Comma 13 5 2 2" xfId="3262"/>
    <cellStyle name="Comma 13 5 3" xfId="3263"/>
    <cellStyle name="Comma 13 5 3 2" xfId="3264"/>
    <cellStyle name="Comma 13 5 3 2 2" xfId="3265"/>
    <cellStyle name="Comma 13 5 3 3" xfId="3266"/>
    <cellStyle name="Comma 13 5 4" xfId="3267"/>
    <cellStyle name="Comma 13 5 5" xfId="3268"/>
    <cellStyle name="Comma 13 6" xfId="3269"/>
    <cellStyle name="Comma 13 6 2" xfId="3270"/>
    <cellStyle name="Comma 13 6 2 2" xfId="3271"/>
    <cellStyle name="Comma 13 6 3" xfId="3272"/>
    <cellStyle name="Comma 13 6 4" xfId="3273"/>
    <cellStyle name="Comma 13 7" xfId="3274"/>
    <cellStyle name="Comma 13 7 2" xfId="3275"/>
    <cellStyle name="Comma 13 7 2 2" xfId="3276"/>
    <cellStyle name="Comma 13 7 3" xfId="3277"/>
    <cellStyle name="Comma 13 7 4" xfId="3278"/>
    <cellStyle name="Comma 13 8" xfId="3279"/>
    <cellStyle name="Comma 13 8 2" xfId="3280"/>
    <cellStyle name="Comma 13 8 2 2" xfId="3281"/>
    <cellStyle name="Comma 13 8 3" xfId="3282"/>
    <cellStyle name="Comma 13 8 4" xfId="3283"/>
    <cellStyle name="Comma 13 9" xfId="3284"/>
    <cellStyle name="Comma 13 9 2" xfId="3285"/>
    <cellStyle name="Comma 13 9 2 2" xfId="3286"/>
    <cellStyle name="Comma 13 9 3" xfId="3287"/>
    <cellStyle name="Comma 13 9 4" xfId="3288"/>
    <cellStyle name="Comma 130" xfId="3289"/>
    <cellStyle name="Comma 130 2" xfId="3290"/>
    <cellStyle name="Comma 130 3" xfId="3291"/>
    <cellStyle name="Comma 130 4" xfId="3292"/>
    <cellStyle name="Comma 131" xfId="3293"/>
    <cellStyle name="Comma 131 2" xfId="3294"/>
    <cellStyle name="Comma 131 3" xfId="3295"/>
    <cellStyle name="Comma 131 4" xfId="3296"/>
    <cellStyle name="Comma 132" xfId="3297"/>
    <cellStyle name="Comma 132 2" xfId="3298"/>
    <cellStyle name="Comma 132 3" xfId="3299"/>
    <cellStyle name="Comma 132 4" xfId="3300"/>
    <cellStyle name="Comma 133" xfId="3301"/>
    <cellStyle name="Comma 133 2" xfId="3302"/>
    <cellStyle name="Comma 133 3" xfId="3303"/>
    <cellStyle name="Comma 134" xfId="3304"/>
    <cellStyle name="Comma 134 2" xfId="3305"/>
    <cellStyle name="Comma 134 3" xfId="3306"/>
    <cellStyle name="Comma 135" xfId="3307"/>
    <cellStyle name="Comma 135 2" xfId="3308"/>
    <cellStyle name="Comma 135 3" xfId="3309"/>
    <cellStyle name="Comma 136" xfId="3310"/>
    <cellStyle name="Comma 136 2" xfId="3311"/>
    <cellStyle name="Comma 136 3" xfId="3312"/>
    <cellStyle name="Comma 137" xfId="3313"/>
    <cellStyle name="Comma 137 2" xfId="3314"/>
    <cellStyle name="Comma 137 3" xfId="3315"/>
    <cellStyle name="Comma 138" xfId="3316"/>
    <cellStyle name="Comma 138 2" xfId="3317"/>
    <cellStyle name="Comma 138 3" xfId="3318"/>
    <cellStyle name="Comma 139" xfId="3319"/>
    <cellStyle name="Comma 139 2" xfId="3320"/>
    <cellStyle name="Comma 139 3" xfId="3321"/>
    <cellStyle name="Comma 14" xfId="3322"/>
    <cellStyle name="Comma 14 10" xfId="3323"/>
    <cellStyle name="Comma 14 10 2" xfId="3324"/>
    <cellStyle name="Comma 14 10 2 2" xfId="3325"/>
    <cellStyle name="Comma 14 10 3" xfId="3326"/>
    <cellStyle name="Comma 14 11" xfId="3327"/>
    <cellStyle name="Comma 14 11 2" xfId="3328"/>
    <cellStyle name="Comma 14 11 2 2" xfId="3329"/>
    <cellStyle name="Comma 14 11 3" xfId="3330"/>
    <cellStyle name="Comma 14 12" xfId="3331"/>
    <cellStyle name="Comma 14 12 2" xfId="3332"/>
    <cellStyle name="Comma 14 12 2 2" xfId="3333"/>
    <cellStyle name="Comma 14 12 3" xfId="3334"/>
    <cellStyle name="Comma 14 13" xfId="3335"/>
    <cellStyle name="Comma 14 13 2" xfId="3336"/>
    <cellStyle name="Comma 14 13 2 2" xfId="3337"/>
    <cellStyle name="Comma 14 13 3" xfId="3338"/>
    <cellStyle name="Comma 14 14" xfId="3339"/>
    <cellStyle name="Comma 14 14 2" xfId="3340"/>
    <cellStyle name="Comma 14 14 2 2" xfId="3341"/>
    <cellStyle name="Comma 14 14 3" xfId="3342"/>
    <cellStyle name="Comma 14 15" xfId="3343"/>
    <cellStyle name="Comma 14 15 2" xfId="3344"/>
    <cellStyle name="Comma 14 15 2 2" xfId="3345"/>
    <cellStyle name="Comma 14 15 3" xfId="3346"/>
    <cellStyle name="Comma 14 16" xfId="3347"/>
    <cellStyle name="Comma 14 16 2" xfId="3348"/>
    <cellStyle name="Comma 14 16 2 2" xfId="3349"/>
    <cellStyle name="Comma 14 16 3" xfId="3350"/>
    <cellStyle name="Comma 14 17" xfId="3351"/>
    <cellStyle name="Comma 14 17 2" xfId="3352"/>
    <cellStyle name="Comma 14 17 2 2" xfId="3353"/>
    <cellStyle name="Comma 14 17 3" xfId="3354"/>
    <cellStyle name="Comma 14 18" xfId="3355"/>
    <cellStyle name="Comma 14 18 2" xfId="3356"/>
    <cellStyle name="Comma 14 18 2 2" xfId="3357"/>
    <cellStyle name="Comma 14 18 3" xfId="3358"/>
    <cellStyle name="Comma 14 19" xfId="3359"/>
    <cellStyle name="Comma 14 19 2" xfId="3360"/>
    <cellStyle name="Comma 14 19 2 2" xfId="3361"/>
    <cellStyle name="Comma 14 19 3" xfId="3362"/>
    <cellStyle name="Comma 14 2" xfId="3363"/>
    <cellStyle name="Comma 14 2 2" xfId="3364"/>
    <cellStyle name="Comma 14 2 2 2" xfId="3365"/>
    <cellStyle name="Comma 14 2 3" xfId="3366"/>
    <cellStyle name="Comma 14 2 3 2" xfId="3367"/>
    <cellStyle name="Comma 14 2 3 2 2" xfId="3368"/>
    <cellStyle name="Comma 14 2 3 3" xfId="3369"/>
    <cellStyle name="Comma 14 2 4" xfId="3370"/>
    <cellStyle name="Comma 14 2 4 2" xfId="3371"/>
    <cellStyle name="Comma 14 2 5" xfId="3372"/>
    <cellStyle name="Comma 14 2 6" xfId="3373"/>
    <cellStyle name="Comma 14 20" xfId="3374"/>
    <cellStyle name="Comma 14 20 2" xfId="3375"/>
    <cellStyle name="Comma 14 20 2 2" xfId="3376"/>
    <cellStyle name="Comma 14 20 3" xfId="3377"/>
    <cellStyle name="Comma 14 21" xfId="3378"/>
    <cellStyle name="Comma 14 21 2" xfId="3379"/>
    <cellStyle name="Comma 14 21 2 2" xfId="3380"/>
    <cellStyle name="Comma 14 21 3" xfId="3381"/>
    <cellStyle name="Comma 14 22" xfId="3382"/>
    <cellStyle name="Comma 14 22 2" xfId="3383"/>
    <cellStyle name="Comma 14 22 2 2" xfId="3384"/>
    <cellStyle name="Comma 14 22 3" xfId="3385"/>
    <cellStyle name="Comma 14 23" xfId="3386"/>
    <cellStyle name="Comma 14 23 2" xfId="3387"/>
    <cellStyle name="Comma 14 23 2 2" xfId="3388"/>
    <cellStyle name="Comma 14 23 3" xfId="3389"/>
    <cellStyle name="Comma 14 24" xfId="3390"/>
    <cellStyle name="Comma 14 24 2" xfId="3391"/>
    <cellStyle name="Comma 14 24 2 2" xfId="3392"/>
    <cellStyle name="Comma 14 24 3" xfId="3393"/>
    <cellStyle name="Comma 14 25" xfId="3394"/>
    <cellStyle name="Comma 14 25 2" xfId="3395"/>
    <cellStyle name="Comma 14 25 2 2" xfId="3396"/>
    <cellStyle name="Comma 14 25 3" xfId="3397"/>
    <cellStyle name="Comma 14 26" xfId="3398"/>
    <cellStyle name="Comma 14 26 2" xfId="3399"/>
    <cellStyle name="Comma 14 26 2 2" xfId="3400"/>
    <cellStyle name="Comma 14 26 3" xfId="3401"/>
    <cellStyle name="Comma 14 27" xfId="3402"/>
    <cellStyle name="Comma 14 27 2" xfId="3403"/>
    <cellStyle name="Comma 14 27 2 2" xfId="3404"/>
    <cellStyle name="Comma 14 27 3" xfId="3405"/>
    <cellStyle name="Comma 14 28" xfId="3406"/>
    <cellStyle name="Comma 14 28 2" xfId="3407"/>
    <cellStyle name="Comma 14 28 2 2" xfId="3408"/>
    <cellStyle name="Comma 14 28 3" xfId="3409"/>
    <cellStyle name="Comma 14 29" xfId="3410"/>
    <cellStyle name="Comma 14 29 2" xfId="3411"/>
    <cellStyle name="Comma 14 3" xfId="3412"/>
    <cellStyle name="Comma 14 3 2" xfId="3413"/>
    <cellStyle name="Comma 14 3 2 2" xfId="3414"/>
    <cellStyle name="Comma 14 3 3" xfId="3415"/>
    <cellStyle name="Comma 14 3 3 2" xfId="3416"/>
    <cellStyle name="Comma 14 3 3 2 2" xfId="3417"/>
    <cellStyle name="Comma 14 3 3 3" xfId="3418"/>
    <cellStyle name="Comma 14 3 4" xfId="3419"/>
    <cellStyle name="Comma 14 30" xfId="3420"/>
    <cellStyle name="Comma 14 30 2" xfId="3421"/>
    <cellStyle name="Comma 14 30 2 2" xfId="3422"/>
    <cellStyle name="Comma 14 30 3" xfId="3423"/>
    <cellStyle name="Comma 14 31" xfId="3424"/>
    <cellStyle name="Comma 14 31 2" xfId="3425"/>
    <cellStyle name="Comma 14 32" xfId="3426"/>
    <cellStyle name="Comma 14 33" xfId="3427"/>
    <cellStyle name="Comma 14 4" xfId="3428"/>
    <cellStyle name="Comma 14 4 2" xfId="3429"/>
    <cellStyle name="Comma 14 4 2 2" xfId="3430"/>
    <cellStyle name="Comma 14 4 3" xfId="3431"/>
    <cellStyle name="Comma 14 4 3 2" xfId="3432"/>
    <cellStyle name="Comma 14 4 3 2 2" xfId="3433"/>
    <cellStyle name="Comma 14 4 3 3" xfId="3434"/>
    <cellStyle name="Comma 14 4 4" xfId="3435"/>
    <cellStyle name="Comma 14 5" xfId="3436"/>
    <cellStyle name="Comma 14 5 2" xfId="3437"/>
    <cellStyle name="Comma 14 5 2 2" xfId="3438"/>
    <cellStyle name="Comma 14 5 3" xfId="3439"/>
    <cellStyle name="Comma 14 5 3 2" xfId="3440"/>
    <cellStyle name="Comma 14 5 3 2 2" xfId="3441"/>
    <cellStyle name="Comma 14 5 3 3" xfId="3442"/>
    <cellStyle name="Comma 14 5 4" xfId="3443"/>
    <cellStyle name="Comma 14 6" xfId="3444"/>
    <cellStyle name="Comma 14 6 2" xfId="3445"/>
    <cellStyle name="Comma 14 6 2 2" xfId="3446"/>
    <cellStyle name="Comma 14 6 3" xfId="3447"/>
    <cellStyle name="Comma 14 7" xfId="3448"/>
    <cellStyle name="Comma 14 7 2" xfId="3449"/>
    <cellStyle name="Comma 14 7 2 2" xfId="3450"/>
    <cellStyle name="Comma 14 7 3" xfId="3451"/>
    <cellStyle name="Comma 14 8" xfId="3452"/>
    <cellStyle name="Comma 14 8 2" xfId="3453"/>
    <cellStyle name="Comma 14 8 2 2" xfId="3454"/>
    <cellStyle name="Comma 14 8 3" xfId="3455"/>
    <cellStyle name="Comma 14 9" xfId="3456"/>
    <cellStyle name="Comma 14 9 2" xfId="3457"/>
    <cellStyle name="Comma 14 9 2 2" xfId="3458"/>
    <cellStyle name="Comma 14 9 3" xfId="3459"/>
    <cellStyle name="Comma 140" xfId="3460"/>
    <cellStyle name="Comma 140 2" xfId="3461"/>
    <cellStyle name="Comma 140 3" xfId="3462"/>
    <cellStyle name="Comma 141" xfId="3463"/>
    <cellStyle name="Comma 141 2" xfId="3464"/>
    <cellStyle name="Comma 141 3" xfId="3465"/>
    <cellStyle name="Comma 142" xfId="3466"/>
    <cellStyle name="Comma 142 2" xfId="3467"/>
    <cellStyle name="Comma 142 3" xfId="3468"/>
    <cellStyle name="Comma 143" xfId="3469"/>
    <cellStyle name="Comma 143 2" xfId="3470"/>
    <cellStyle name="Comma 143 3" xfId="3471"/>
    <cellStyle name="Comma 144" xfId="3472"/>
    <cellStyle name="Comma 144 2" xfId="3473"/>
    <cellStyle name="Comma 144 3" xfId="3474"/>
    <cellStyle name="Comma 145" xfId="3475"/>
    <cellStyle name="Comma 145 2" xfId="3476"/>
    <cellStyle name="Comma 145 3" xfId="3477"/>
    <cellStyle name="Comma 146" xfId="3478"/>
    <cellStyle name="Comma 146 2" xfId="3479"/>
    <cellStyle name="Comma 146 3" xfId="3480"/>
    <cellStyle name="Comma 147" xfId="3481"/>
    <cellStyle name="Comma 147 2" xfId="3482"/>
    <cellStyle name="Comma 147 3" xfId="3483"/>
    <cellStyle name="Comma 148" xfId="3484"/>
    <cellStyle name="Comma 148 2" xfId="3485"/>
    <cellStyle name="Comma 148 3" xfId="3486"/>
    <cellStyle name="Comma 149" xfId="3487"/>
    <cellStyle name="Comma 149 2" xfId="3488"/>
    <cellStyle name="Comma 149 3" xfId="3489"/>
    <cellStyle name="Comma 15" xfId="3490"/>
    <cellStyle name="Comma 15 10" xfId="3491"/>
    <cellStyle name="Comma 15 10 2" xfId="3492"/>
    <cellStyle name="Comma 15 10 2 2" xfId="3493"/>
    <cellStyle name="Comma 15 10 3" xfId="3494"/>
    <cellStyle name="Comma 15 11" xfId="3495"/>
    <cellStyle name="Comma 15 11 2" xfId="3496"/>
    <cellStyle name="Comma 15 11 2 2" xfId="3497"/>
    <cellStyle name="Comma 15 11 3" xfId="3498"/>
    <cellStyle name="Comma 15 12" xfId="3499"/>
    <cellStyle name="Comma 15 12 2" xfId="3500"/>
    <cellStyle name="Comma 15 12 2 2" xfId="3501"/>
    <cellStyle name="Comma 15 12 3" xfId="3502"/>
    <cellStyle name="Comma 15 13" xfId="3503"/>
    <cellStyle name="Comma 15 13 2" xfId="3504"/>
    <cellStyle name="Comma 15 13 2 2" xfId="3505"/>
    <cellStyle name="Comma 15 13 3" xfId="3506"/>
    <cellStyle name="Comma 15 14" xfId="3507"/>
    <cellStyle name="Comma 15 14 2" xfId="3508"/>
    <cellStyle name="Comma 15 14 2 2" xfId="3509"/>
    <cellStyle name="Comma 15 14 3" xfId="3510"/>
    <cellStyle name="Comma 15 15" xfId="3511"/>
    <cellStyle name="Comma 15 15 2" xfId="3512"/>
    <cellStyle name="Comma 15 15 2 2" xfId="3513"/>
    <cellStyle name="Comma 15 15 3" xfId="3514"/>
    <cellStyle name="Comma 15 16" xfId="3515"/>
    <cellStyle name="Comma 15 16 2" xfId="3516"/>
    <cellStyle name="Comma 15 16 2 2" xfId="3517"/>
    <cellStyle name="Comma 15 16 3" xfId="3518"/>
    <cellStyle name="Comma 15 17" xfId="3519"/>
    <cellStyle name="Comma 15 17 2" xfId="3520"/>
    <cellStyle name="Comma 15 17 2 2" xfId="3521"/>
    <cellStyle name="Comma 15 17 3" xfId="3522"/>
    <cellStyle name="Comma 15 18" xfId="3523"/>
    <cellStyle name="Comma 15 18 2" xfId="3524"/>
    <cellStyle name="Comma 15 18 2 2" xfId="3525"/>
    <cellStyle name="Comma 15 18 3" xfId="3526"/>
    <cellStyle name="Comma 15 19" xfId="3527"/>
    <cellStyle name="Comma 15 19 2" xfId="3528"/>
    <cellStyle name="Comma 15 19 2 2" xfId="3529"/>
    <cellStyle name="Comma 15 19 3" xfId="3530"/>
    <cellStyle name="Comma 15 2" xfId="3531"/>
    <cellStyle name="Comma 15 2 2" xfId="3532"/>
    <cellStyle name="Comma 15 2 2 2" xfId="3533"/>
    <cellStyle name="Comma 15 2 2 2 2" xfId="3534"/>
    <cellStyle name="Comma 15 2 2 3" xfId="3535"/>
    <cellStyle name="Comma 15 2 3" xfId="3536"/>
    <cellStyle name="Comma 15 2 3 2" xfId="3537"/>
    <cellStyle name="Comma 15 2 3 2 2" xfId="3538"/>
    <cellStyle name="Comma 15 2 3 3" xfId="3539"/>
    <cellStyle name="Comma 15 2 4" xfId="3540"/>
    <cellStyle name="Comma 15 2 4 2" xfId="3541"/>
    <cellStyle name="Comma 15 2 5" xfId="3542"/>
    <cellStyle name="Comma 15 20" xfId="3543"/>
    <cellStyle name="Comma 15 20 2" xfId="3544"/>
    <cellStyle name="Comma 15 20 2 2" xfId="3545"/>
    <cellStyle name="Comma 15 20 3" xfId="3546"/>
    <cellStyle name="Comma 15 21" xfId="3547"/>
    <cellStyle name="Comma 15 21 2" xfId="3548"/>
    <cellStyle name="Comma 15 21 2 2" xfId="3549"/>
    <cellStyle name="Comma 15 21 3" xfId="3550"/>
    <cellStyle name="Comma 15 22" xfId="3551"/>
    <cellStyle name="Comma 15 22 2" xfId="3552"/>
    <cellStyle name="Comma 15 22 2 2" xfId="3553"/>
    <cellStyle name="Comma 15 22 3" xfId="3554"/>
    <cellStyle name="Comma 15 23" xfId="3555"/>
    <cellStyle name="Comma 15 23 2" xfId="3556"/>
    <cellStyle name="Comma 15 23 2 2" xfId="3557"/>
    <cellStyle name="Comma 15 23 3" xfId="3558"/>
    <cellStyle name="Comma 15 24" xfId="3559"/>
    <cellStyle name="Comma 15 24 2" xfId="3560"/>
    <cellStyle name="Comma 15 24 2 2" xfId="3561"/>
    <cellStyle name="Comma 15 24 3" xfId="3562"/>
    <cellStyle name="Comma 15 25" xfId="3563"/>
    <cellStyle name="Comma 15 25 2" xfId="3564"/>
    <cellStyle name="Comma 15 25 2 2" xfId="3565"/>
    <cellStyle name="Comma 15 25 3" xfId="3566"/>
    <cellStyle name="Comma 15 26" xfId="3567"/>
    <cellStyle name="Comma 15 26 2" xfId="3568"/>
    <cellStyle name="Comma 15 26 2 2" xfId="3569"/>
    <cellStyle name="Comma 15 26 3" xfId="3570"/>
    <cellStyle name="Comma 15 27" xfId="3571"/>
    <cellStyle name="Comma 15 27 2" xfId="3572"/>
    <cellStyle name="Comma 15 27 2 2" xfId="3573"/>
    <cellStyle name="Comma 15 27 3" xfId="3574"/>
    <cellStyle name="Comma 15 28" xfId="3575"/>
    <cellStyle name="Comma 15 28 2" xfId="3576"/>
    <cellStyle name="Comma 15 28 2 2" xfId="3577"/>
    <cellStyle name="Comma 15 28 3" xfId="3578"/>
    <cellStyle name="Comma 15 29" xfId="3579"/>
    <cellStyle name="Comma 15 29 2" xfId="3580"/>
    <cellStyle name="Comma 15 3" xfId="3581"/>
    <cellStyle name="Comma 15 3 2" xfId="3582"/>
    <cellStyle name="Comma 15 3 2 2" xfId="3583"/>
    <cellStyle name="Comma 15 3 3" xfId="3584"/>
    <cellStyle name="Comma 15 3 3 2" xfId="3585"/>
    <cellStyle name="Comma 15 3 3 2 2" xfId="3586"/>
    <cellStyle name="Comma 15 3 3 3" xfId="3587"/>
    <cellStyle name="Comma 15 3 4" xfId="3588"/>
    <cellStyle name="Comma 15 3 4 2" xfId="3589"/>
    <cellStyle name="Comma 15 3 5" xfId="3590"/>
    <cellStyle name="Comma 15 30" xfId="3591"/>
    <cellStyle name="Comma 15 30 2" xfId="3592"/>
    <cellStyle name="Comma 15 31" xfId="3593"/>
    <cellStyle name="Comma 15 31 2" xfId="3594"/>
    <cellStyle name="Comma 15 31 2 2" xfId="3595"/>
    <cellStyle name="Comma 15 31 3" xfId="3596"/>
    <cellStyle name="Comma 15 32" xfId="3597"/>
    <cellStyle name="Comma 15 32 2" xfId="3598"/>
    <cellStyle name="Comma 15 33" xfId="3599"/>
    <cellStyle name="Comma 15 4" xfId="3600"/>
    <cellStyle name="Comma 15 4 2" xfId="3601"/>
    <cellStyle name="Comma 15 4 2 2" xfId="3602"/>
    <cellStyle name="Comma 15 4 3" xfId="3603"/>
    <cellStyle name="Comma 15 4 3 2" xfId="3604"/>
    <cellStyle name="Comma 15 4 3 2 2" xfId="3605"/>
    <cellStyle name="Comma 15 4 3 3" xfId="3606"/>
    <cellStyle name="Comma 15 4 4" xfId="3607"/>
    <cellStyle name="Comma 15 4 4 2" xfId="3608"/>
    <cellStyle name="Comma 15 4 5" xfId="3609"/>
    <cellStyle name="Comma 15 4 6" xfId="3610"/>
    <cellStyle name="Comma 15 5" xfId="3611"/>
    <cellStyle name="Comma 15 5 2" xfId="3612"/>
    <cellStyle name="Comma 15 5 2 2" xfId="3613"/>
    <cellStyle name="Comma 15 5 3" xfId="3614"/>
    <cellStyle name="Comma 15 5 3 2" xfId="3615"/>
    <cellStyle name="Comma 15 5 3 2 2" xfId="3616"/>
    <cellStyle name="Comma 15 5 3 3" xfId="3617"/>
    <cellStyle name="Comma 15 5 4" xfId="3618"/>
    <cellStyle name="Comma 15 6" xfId="3619"/>
    <cellStyle name="Comma 15 6 2" xfId="3620"/>
    <cellStyle name="Comma 15 6 2 2" xfId="3621"/>
    <cellStyle name="Comma 15 6 3" xfId="3622"/>
    <cellStyle name="Comma 15 7" xfId="3623"/>
    <cellStyle name="Comma 15 7 2" xfId="3624"/>
    <cellStyle name="Comma 15 7 2 2" xfId="3625"/>
    <cellStyle name="Comma 15 7 3" xfId="3626"/>
    <cellStyle name="Comma 15 8" xfId="3627"/>
    <cellStyle name="Comma 15 8 2" xfId="3628"/>
    <cellStyle name="Comma 15 8 2 2" xfId="3629"/>
    <cellStyle name="Comma 15 8 3" xfId="3630"/>
    <cellStyle name="Comma 15 9" xfId="3631"/>
    <cellStyle name="Comma 15 9 2" xfId="3632"/>
    <cellStyle name="Comma 15 9 2 2" xfId="3633"/>
    <cellStyle name="Comma 15 9 3" xfId="3634"/>
    <cellStyle name="Comma 150" xfId="3635"/>
    <cellStyle name="Comma 150 2" xfId="3636"/>
    <cellStyle name="Comma 150 3" xfId="3637"/>
    <cellStyle name="Comma 151" xfId="3638"/>
    <cellStyle name="Comma 151 2" xfId="3639"/>
    <cellStyle name="Comma 151 3" xfId="3640"/>
    <cellStyle name="Comma 152" xfId="3641"/>
    <cellStyle name="Comma 152 2" xfId="3642"/>
    <cellStyle name="Comma 152 3" xfId="3643"/>
    <cellStyle name="Comma 153" xfId="3644"/>
    <cellStyle name="Comma 153 2" xfId="3645"/>
    <cellStyle name="Comma 153 3" xfId="3646"/>
    <cellStyle name="Comma 154" xfId="3647"/>
    <cellStyle name="Comma 154 2" xfId="3648"/>
    <cellStyle name="Comma 154 3" xfId="3649"/>
    <cellStyle name="Comma 155" xfId="3650"/>
    <cellStyle name="Comma 155 2" xfId="3651"/>
    <cellStyle name="Comma 155 3" xfId="3652"/>
    <cellStyle name="Comma 156" xfId="3653"/>
    <cellStyle name="Comma 156 2" xfId="3654"/>
    <cellStyle name="Comma 156 3" xfId="3655"/>
    <cellStyle name="Comma 157" xfId="3656"/>
    <cellStyle name="Comma 157 2" xfId="3657"/>
    <cellStyle name="Comma 157 3" xfId="3658"/>
    <cellStyle name="Comma 158" xfId="3659"/>
    <cellStyle name="Comma 158 2" xfId="3660"/>
    <cellStyle name="Comma 158 3" xfId="3661"/>
    <cellStyle name="Comma 159" xfId="3662"/>
    <cellStyle name="Comma 159 2" xfId="3663"/>
    <cellStyle name="Comma 159 3" xfId="3664"/>
    <cellStyle name="Comma 16" xfId="3665"/>
    <cellStyle name="Comma 16 10" xfId="3666"/>
    <cellStyle name="Comma 16 10 2" xfId="3667"/>
    <cellStyle name="Comma 16 10 2 2" xfId="3668"/>
    <cellStyle name="Comma 16 10 3" xfId="3669"/>
    <cellStyle name="Comma 16 11" xfId="3670"/>
    <cellStyle name="Comma 16 11 2" xfId="3671"/>
    <cellStyle name="Comma 16 11 2 2" xfId="3672"/>
    <cellStyle name="Comma 16 11 3" xfId="3673"/>
    <cellStyle name="Comma 16 12" xfId="3674"/>
    <cellStyle name="Comma 16 12 2" xfId="3675"/>
    <cellStyle name="Comma 16 12 2 2" xfId="3676"/>
    <cellStyle name="Comma 16 12 3" xfId="3677"/>
    <cellStyle name="Comma 16 13" xfId="3678"/>
    <cellStyle name="Comma 16 13 2" xfId="3679"/>
    <cellStyle name="Comma 16 13 2 2" xfId="3680"/>
    <cellStyle name="Comma 16 13 3" xfId="3681"/>
    <cellStyle name="Comma 16 14" xfId="3682"/>
    <cellStyle name="Comma 16 14 2" xfId="3683"/>
    <cellStyle name="Comma 16 14 2 2" xfId="3684"/>
    <cellStyle name="Comma 16 14 3" xfId="3685"/>
    <cellStyle name="Comma 16 15" xfId="3686"/>
    <cellStyle name="Comma 16 15 2" xfId="3687"/>
    <cellStyle name="Comma 16 15 2 2" xfId="3688"/>
    <cellStyle name="Comma 16 15 3" xfId="3689"/>
    <cellStyle name="Comma 16 16" xfId="3690"/>
    <cellStyle name="Comma 16 16 2" xfId="3691"/>
    <cellStyle name="Comma 16 16 2 2" xfId="3692"/>
    <cellStyle name="Comma 16 16 3" xfId="3693"/>
    <cellStyle name="Comma 16 17" xfId="3694"/>
    <cellStyle name="Comma 16 17 2" xfId="3695"/>
    <cellStyle name="Comma 16 17 2 2" xfId="3696"/>
    <cellStyle name="Comma 16 17 3" xfId="3697"/>
    <cellStyle name="Comma 16 18" xfId="3698"/>
    <cellStyle name="Comma 16 18 2" xfId="3699"/>
    <cellStyle name="Comma 16 18 2 2" xfId="3700"/>
    <cellStyle name="Comma 16 18 3" xfId="3701"/>
    <cellStyle name="Comma 16 19" xfId="3702"/>
    <cellStyle name="Comma 16 19 2" xfId="3703"/>
    <cellStyle name="Comma 16 19 2 2" xfId="3704"/>
    <cellStyle name="Comma 16 19 3" xfId="3705"/>
    <cellStyle name="Comma 16 2" xfId="3706"/>
    <cellStyle name="Comma 16 2 2" xfId="3707"/>
    <cellStyle name="Comma 16 2 2 2" xfId="3708"/>
    <cellStyle name="Comma 16 2 3" xfId="3709"/>
    <cellStyle name="Comma 16 2 3 2" xfId="3710"/>
    <cellStyle name="Comma 16 2 3 2 2" xfId="3711"/>
    <cellStyle name="Comma 16 2 3 3" xfId="3712"/>
    <cellStyle name="Comma 16 2 4" xfId="3713"/>
    <cellStyle name="Comma 16 2 4 2" xfId="3714"/>
    <cellStyle name="Comma 16 2 5" xfId="3715"/>
    <cellStyle name="Comma 16 2 6" xfId="3716"/>
    <cellStyle name="Comma 16 20" xfId="3717"/>
    <cellStyle name="Comma 16 20 2" xfId="3718"/>
    <cellStyle name="Comma 16 20 2 2" xfId="3719"/>
    <cellStyle name="Comma 16 20 3" xfId="3720"/>
    <cellStyle name="Comma 16 21" xfId="3721"/>
    <cellStyle name="Comma 16 21 2" xfId="3722"/>
    <cellStyle name="Comma 16 21 2 2" xfId="3723"/>
    <cellStyle name="Comma 16 21 3" xfId="3724"/>
    <cellStyle name="Comma 16 22" xfId="3725"/>
    <cellStyle name="Comma 16 22 2" xfId="3726"/>
    <cellStyle name="Comma 16 22 2 2" xfId="3727"/>
    <cellStyle name="Comma 16 22 3" xfId="3728"/>
    <cellStyle name="Comma 16 23" xfId="3729"/>
    <cellStyle name="Comma 16 23 2" xfId="3730"/>
    <cellStyle name="Comma 16 23 2 2" xfId="3731"/>
    <cellStyle name="Comma 16 23 3" xfId="3732"/>
    <cellStyle name="Comma 16 24" xfId="3733"/>
    <cellStyle name="Comma 16 24 2" xfId="3734"/>
    <cellStyle name="Comma 16 24 2 2" xfId="3735"/>
    <cellStyle name="Comma 16 24 3" xfId="3736"/>
    <cellStyle name="Comma 16 25" xfId="3737"/>
    <cellStyle name="Comma 16 25 2" xfId="3738"/>
    <cellStyle name="Comma 16 25 2 2" xfId="3739"/>
    <cellStyle name="Comma 16 25 3" xfId="3740"/>
    <cellStyle name="Comma 16 26" xfId="3741"/>
    <cellStyle name="Comma 16 26 2" xfId="3742"/>
    <cellStyle name="Comma 16 26 2 2" xfId="3743"/>
    <cellStyle name="Comma 16 26 3" xfId="3744"/>
    <cellStyle name="Comma 16 27" xfId="3745"/>
    <cellStyle name="Comma 16 27 2" xfId="3746"/>
    <cellStyle name="Comma 16 27 2 2" xfId="3747"/>
    <cellStyle name="Comma 16 27 3" xfId="3748"/>
    <cellStyle name="Comma 16 28" xfId="3749"/>
    <cellStyle name="Comma 16 28 2" xfId="3750"/>
    <cellStyle name="Comma 16 28 2 2" xfId="3751"/>
    <cellStyle name="Comma 16 28 3" xfId="3752"/>
    <cellStyle name="Comma 16 29" xfId="3753"/>
    <cellStyle name="Comma 16 29 2" xfId="3754"/>
    <cellStyle name="Comma 16 3" xfId="3755"/>
    <cellStyle name="Comma 16 3 2" xfId="3756"/>
    <cellStyle name="Comma 16 3 2 2" xfId="3757"/>
    <cellStyle name="Comma 16 3 3" xfId="3758"/>
    <cellStyle name="Comma 16 3 3 2" xfId="3759"/>
    <cellStyle name="Comma 16 3 3 2 2" xfId="3760"/>
    <cellStyle name="Comma 16 3 3 3" xfId="3761"/>
    <cellStyle name="Comma 16 3 4" xfId="3762"/>
    <cellStyle name="Comma 16 30" xfId="3763"/>
    <cellStyle name="Comma 16 30 2" xfId="3764"/>
    <cellStyle name="Comma 16 30 2 2" xfId="3765"/>
    <cellStyle name="Comma 16 30 3" xfId="3766"/>
    <cellStyle name="Comma 16 31" xfId="3767"/>
    <cellStyle name="Comma 16 31 2" xfId="3768"/>
    <cellStyle name="Comma 16 32" xfId="3769"/>
    <cellStyle name="Comma 16 33" xfId="3770"/>
    <cellStyle name="Comma 16 4" xfId="3771"/>
    <cellStyle name="Comma 16 4 2" xfId="3772"/>
    <cellStyle name="Comma 16 4 2 2" xfId="3773"/>
    <cellStyle name="Comma 16 4 3" xfId="3774"/>
    <cellStyle name="Comma 16 4 3 2" xfId="3775"/>
    <cellStyle name="Comma 16 4 3 2 2" xfId="3776"/>
    <cellStyle name="Comma 16 4 3 3" xfId="3777"/>
    <cellStyle name="Comma 16 4 4" xfId="3778"/>
    <cellStyle name="Comma 16 5" xfId="3779"/>
    <cellStyle name="Comma 16 5 2" xfId="3780"/>
    <cellStyle name="Comma 16 5 2 2" xfId="3781"/>
    <cellStyle name="Comma 16 5 3" xfId="3782"/>
    <cellStyle name="Comma 16 5 3 2" xfId="3783"/>
    <cellStyle name="Comma 16 5 3 2 2" xfId="3784"/>
    <cellStyle name="Comma 16 5 3 3" xfId="3785"/>
    <cellStyle name="Comma 16 5 4" xfId="3786"/>
    <cellStyle name="Comma 16 6" xfId="3787"/>
    <cellStyle name="Comma 16 6 2" xfId="3788"/>
    <cellStyle name="Comma 16 6 2 2" xfId="3789"/>
    <cellStyle name="Comma 16 6 3" xfId="3790"/>
    <cellStyle name="Comma 16 7" xfId="3791"/>
    <cellStyle name="Comma 16 7 2" xfId="3792"/>
    <cellStyle name="Comma 16 7 2 2" xfId="3793"/>
    <cellStyle name="Comma 16 7 3" xfId="3794"/>
    <cellStyle name="Comma 16 8" xfId="3795"/>
    <cellStyle name="Comma 16 8 2" xfId="3796"/>
    <cellStyle name="Comma 16 8 2 2" xfId="3797"/>
    <cellStyle name="Comma 16 8 3" xfId="3798"/>
    <cellStyle name="Comma 16 9" xfId="3799"/>
    <cellStyle name="Comma 16 9 2" xfId="3800"/>
    <cellStyle name="Comma 16 9 2 2" xfId="3801"/>
    <cellStyle name="Comma 16 9 3" xfId="3802"/>
    <cellStyle name="Comma 160" xfId="3803"/>
    <cellStyle name="Comma 160 2" xfId="3804"/>
    <cellStyle name="Comma 160 3" xfId="3805"/>
    <cellStyle name="Comma 161" xfId="3806"/>
    <cellStyle name="Comma 161 2" xfId="3807"/>
    <cellStyle name="Comma 161 3" xfId="3808"/>
    <cellStyle name="Comma 162" xfId="3809"/>
    <cellStyle name="Comma 162 2" xfId="3810"/>
    <cellStyle name="Comma 162 3" xfId="3811"/>
    <cellStyle name="Comma 163" xfId="3812"/>
    <cellStyle name="Comma 163 2" xfId="3813"/>
    <cellStyle name="Comma 163 3" xfId="3814"/>
    <cellStyle name="Comma 164" xfId="3815"/>
    <cellStyle name="Comma 164 2" xfId="3816"/>
    <cellStyle name="Comma 164 3" xfId="3817"/>
    <cellStyle name="Comma 165" xfId="3818"/>
    <cellStyle name="Comma 165 2" xfId="3819"/>
    <cellStyle name="Comma 165 3" xfId="3820"/>
    <cellStyle name="Comma 166" xfId="3821"/>
    <cellStyle name="Comma 166 2" xfId="3822"/>
    <cellStyle name="Comma 166 3" xfId="3823"/>
    <cellStyle name="Comma 167" xfId="3824"/>
    <cellStyle name="Comma 167 2" xfId="3825"/>
    <cellStyle name="Comma 167 3" xfId="3826"/>
    <cellStyle name="Comma 168" xfId="3827"/>
    <cellStyle name="Comma 168 2" xfId="3828"/>
    <cellStyle name="Comma 168 3" xfId="3829"/>
    <cellStyle name="Comma 169" xfId="3830"/>
    <cellStyle name="Comma 169 2" xfId="3831"/>
    <cellStyle name="Comma 169 3" xfId="3832"/>
    <cellStyle name="Comma 17" xfId="3833"/>
    <cellStyle name="Comma 17 10" xfId="3834"/>
    <cellStyle name="Comma 17 10 2" xfId="3835"/>
    <cellStyle name="Comma 17 10 2 2" xfId="3836"/>
    <cellStyle name="Comma 17 10 3" xfId="3837"/>
    <cellStyle name="Comma 17 11" xfId="3838"/>
    <cellStyle name="Comma 17 11 2" xfId="3839"/>
    <cellStyle name="Comma 17 11 2 2" xfId="3840"/>
    <cellStyle name="Comma 17 11 3" xfId="3841"/>
    <cellStyle name="Comma 17 12" xfId="3842"/>
    <cellStyle name="Comma 17 12 2" xfId="3843"/>
    <cellStyle name="Comma 17 12 2 2" xfId="3844"/>
    <cellStyle name="Comma 17 12 3" xfId="3845"/>
    <cellStyle name="Comma 17 13" xfId="3846"/>
    <cellStyle name="Comma 17 13 2" xfId="3847"/>
    <cellStyle name="Comma 17 13 2 2" xfId="3848"/>
    <cellStyle name="Comma 17 13 3" xfId="3849"/>
    <cellStyle name="Comma 17 14" xfId="3850"/>
    <cellStyle name="Comma 17 14 2" xfId="3851"/>
    <cellStyle name="Comma 17 14 2 2" xfId="3852"/>
    <cellStyle name="Comma 17 14 3" xfId="3853"/>
    <cellStyle name="Comma 17 15" xfId="3854"/>
    <cellStyle name="Comma 17 15 2" xfId="3855"/>
    <cellStyle name="Comma 17 15 2 2" xfId="3856"/>
    <cellStyle name="Comma 17 15 3" xfId="3857"/>
    <cellStyle name="Comma 17 16" xfId="3858"/>
    <cellStyle name="Comma 17 16 2" xfId="3859"/>
    <cellStyle name="Comma 17 16 2 2" xfId="3860"/>
    <cellStyle name="Comma 17 16 3" xfId="3861"/>
    <cellStyle name="Comma 17 17" xfId="3862"/>
    <cellStyle name="Comma 17 17 2" xfId="3863"/>
    <cellStyle name="Comma 17 17 2 2" xfId="3864"/>
    <cellStyle name="Comma 17 17 3" xfId="3865"/>
    <cellStyle name="Comma 17 18" xfId="3866"/>
    <cellStyle name="Comma 17 18 2" xfId="3867"/>
    <cellStyle name="Comma 17 18 2 2" xfId="3868"/>
    <cellStyle name="Comma 17 18 3" xfId="3869"/>
    <cellStyle name="Comma 17 19" xfId="3870"/>
    <cellStyle name="Comma 17 19 2" xfId="3871"/>
    <cellStyle name="Comma 17 19 2 2" xfId="3872"/>
    <cellStyle name="Comma 17 19 3" xfId="3873"/>
    <cellStyle name="Comma 17 2" xfId="3874"/>
    <cellStyle name="Comma 17 2 2" xfId="3875"/>
    <cellStyle name="Comma 17 2 2 2" xfId="3876"/>
    <cellStyle name="Comma 17 2 3" xfId="3877"/>
    <cellStyle name="Comma 17 2 3 2" xfId="3878"/>
    <cellStyle name="Comma 17 2 3 2 2" xfId="3879"/>
    <cellStyle name="Comma 17 2 3 3" xfId="3880"/>
    <cellStyle name="Comma 17 2 4" xfId="3881"/>
    <cellStyle name="Comma 17 2 4 2" xfId="3882"/>
    <cellStyle name="Comma 17 2 5" xfId="3883"/>
    <cellStyle name="Comma 17 2 6" xfId="3884"/>
    <cellStyle name="Comma 17 20" xfId="3885"/>
    <cellStyle name="Comma 17 20 2" xfId="3886"/>
    <cellStyle name="Comma 17 20 2 2" xfId="3887"/>
    <cellStyle name="Comma 17 20 3" xfId="3888"/>
    <cellStyle name="Comma 17 21" xfId="3889"/>
    <cellStyle name="Comma 17 21 2" xfId="3890"/>
    <cellStyle name="Comma 17 21 2 2" xfId="3891"/>
    <cellStyle name="Comma 17 21 3" xfId="3892"/>
    <cellStyle name="Comma 17 22" xfId="3893"/>
    <cellStyle name="Comma 17 22 2" xfId="3894"/>
    <cellStyle name="Comma 17 22 2 2" xfId="3895"/>
    <cellStyle name="Comma 17 22 3" xfId="3896"/>
    <cellStyle name="Comma 17 23" xfId="3897"/>
    <cellStyle name="Comma 17 23 2" xfId="3898"/>
    <cellStyle name="Comma 17 23 2 2" xfId="3899"/>
    <cellStyle name="Comma 17 23 3" xfId="3900"/>
    <cellStyle name="Comma 17 24" xfId="3901"/>
    <cellStyle name="Comma 17 24 2" xfId="3902"/>
    <cellStyle name="Comma 17 24 2 2" xfId="3903"/>
    <cellStyle name="Comma 17 24 3" xfId="3904"/>
    <cellStyle name="Comma 17 25" xfId="3905"/>
    <cellStyle name="Comma 17 25 2" xfId="3906"/>
    <cellStyle name="Comma 17 25 2 2" xfId="3907"/>
    <cellStyle name="Comma 17 25 3" xfId="3908"/>
    <cellStyle name="Comma 17 26" xfId="3909"/>
    <cellStyle name="Comma 17 26 2" xfId="3910"/>
    <cellStyle name="Comma 17 26 2 2" xfId="3911"/>
    <cellStyle name="Comma 17 26 3" xfId="3912"/>
    <cellStyle name="Comma 17 27" xfId="3913"/>
    <cellStyle name="Comma 17 27 2" xfId="3914"/>
    <cellStyle name="Comma 17 27 2 2" xfId="3915"/>
    <cellStyle name="Comma 17 27 3" xfId="3916"/>
    <cellStyle name="Comma 17 28" xfId="3917"/>
    <cellStyle name="Comma 17 28 2" xfId="3918"/>
    <cellStyle name="Comma 17 28 2 2" xfId="3919"/>
    <cellStyle name="Comma 17 28 3" xfId="3920"/>
    <cellStyle name="Comma 17 29" xfId="3921"/>
    <cellStyle name="Comma 17 29 2" xfId="3922"/>
    <cellStyle name="Comma 17 3" xfId="3923"/>
    <cellStyle name="Comma 17 3 2" xfId="3924"/>
    <cellStyle name="Comma 17 3 2 2" xfId="3925"/>
    <cellStyle name="Comma 17 3 3" xfId="3926"/>
    <cellStyle name="Comma 17 3 3 2" xfId="3927"/>
    <cellStyle name="Comma 17 3 3 2 2" xfId="3928"/>
    <cellStyle name="Comma 17 3 3 3" xfId="3929"/>
    <cellStyle name="Comma 17 3 4" xfId="3930"/>
    <cellStyle name="Comma 17 30" xfId="3931"/>
    <cellStyle name="Comma 17 30 2" xfId="3932"/>
    <cellStyle name="Comma 17 30 2 2" xfId="3933"/>
    <cellStyle name="Comma 17 30 3" xfId="3934"/>
    <cellStyle name="Comma 17 31" xfId="3935"/>
    <cellStyle name="Comma 17 31 2" xfId="3936"/>
    <cellStyle name="Comma 17 32" xfId="3937"/>
    <cellStyle name="Comma 17 32 2" xfId="3938"/>
    <cellStyle name="Comma 17 33" xfId="3939"/>
    <cellStyle name="Comma 17 4" xfId="3940"/>
    <cellStyle name="Comma 17 4 2" xfId="3941"/>
    <cellStyle name="Comma 17 4 2 2" xfId="3942"/>
    <cellStyle name="Comma 17 4 3" xfId="3943"/>
    <cellStyle name="Comma 17 4 3 2" xfId="3944"/>
    <cellStyle name="Comma 17 4 3 2 2" xfId="3945"/>
    <cellStyle name="Comma 17 4 3 3" xfId="3946"/>
    <cellStyle name="Comma 17 4 4" xfId="3947"/>
    <cellStyle name="Comma 17 5" xfId="3948"/>
    <cellStyle name="Comma 17 5 2" xfId="3949"/>
    <cellStyle name="Comma 17 5 2 2" xfId="3950"/>
    <cellStyle name="Comma 17 5 3" xfId="3951"/>
    <cellStyle name="Comma 17 5 3 2" xfId="3952"/>
    <cellStyle name="Comma 17 5 3 2 2" xfId="3953"/>
    <cellStyle name="Comma 17 5 3 3" xfId="3954"/>
    <cellStyle name="Comma 17 5 4" xfId="3955"/>
    <cellStyle name="Comma 17 6" xfId="3956"/>
    <cellStyle name="Comma 17 6 2" xfId="3957"/>
    <cellStyle name="Comma 17 6 2 2" xfId="3958"/>
    <cellStyle name="Comma 17 6 3" xfId="3959"/>
    <cellStyle name="Comma 17 7" xfId="3960"/>
    <cellStyle name="Comma 17 7 2" xfId="3961"/>
    <cellStyle name="Comma 17 7 2 2" xfId="3962"/>
    <cellStyle name="Comma 17 7 3" xfId="3963"/>
    <cellStyle name="Comma 17 8" xfId="3964"/>
    <cellStyle name="Comma 17 8 2" xfId="3965"/>
    <cellStyle name="Comma 17 8 2 2" xfId="3966"/>
    <cellStyle name="Comma 17 8 3" xfId="3967"/>
    <cellStyle name="Comma 17 9" xfId="3968"/>
    <cellStyle name="Comma 17 9 2" xfId="3969"/>
    <cellStyle name="Comma 17 9 2 2" xfId="3970"/>
    <cellStyle name="Comma 17 9 3" xfId="3971"/>
    <cellStyle name="Comma 170" xfId="3972"/>
    <cellStyle name="Comma 170 2" xfId="3973"/>
    <cellStyle name="Comma 170 3" xfId="3974"/>
    <cellStyle name="Comma 171" xfId="3975"/>
    <cellStyle name="Comma 171 2" xfId="3976"/>
    <cellStyle name="Comma 171 3" xfId="3977"/>
    <cellStyle name="Comma 172" xfId="3978"/>
    <cellStyle name="Comma 172 2" xfId="3979"/>
    <cellStyle name="Comma 172 3" xfId="3980"/>
    <cellStyle name="Comma 173" xfId="3981"/>
    <cellStyle name="Comma 173 2" xfId="3982"/>
    <cellStyle name="Comma 173 3" xfId="3983"/>
    <cellStyle name="Comma 174" xfId="3984"/>
    <cellStyle name="Comma 174 2" xfId="3985"/>
    <cellStyle name="Comma 174 3" xfId="3986"/>
    <cellStyle name="Comma 175" xfId="3987"/>
    <cellStyle name="Comma 175 2" xfId="3988"/>
    <cellStyle name="Comma 175 3" xfId="3989"/>
    <cellStyle name="Comma 176" xfId="3990"/>
    <cellStyle name="Comma 176 2" xfId="3991"/>
    <cellStyle name="Comma 176 3" xfId="3992"/>
    <cellStyle name="Comma 177" xfId="3993"/>
    <cellStyle name="Comma 177 2" xfId="3994"/>
    <cellStyle name="Comma 177 3" xfId="3995"/>
    <cellStyle name="Comma 178" xfId="3996"/>
    <cellStyle name="Comma 178 2" xfId="3997"/>
    <cellStyle name="Comma 178 3" xfId="3998"/>
    <cellStyle name="Comma 179" xfId="3999"/>
    <cellStyle name="Comma 179 2" xfId="4000"/>
    <cellStyle name="Comma 179 3" xfId="4001"/>
    <cellStyle name="Comma 18" xfId="4002"/>
    <cellStyle name="Comma 18 10" xfId="4003"/>
    <cellStyle name="Comma 18 10 2" xfId="4004"/>
    <cellStyle name="Comma 18 10 2 2" xfId="4005"/>
    <cellStyle name="Comma 18 10 3" xfId="4006"/>
    <cellStyle name="Comma 18 11" xfId="4007"/>
    <cellStyle name="Comma 18 11 2" xfId="4008"/>
    <cellStyle name="Comma 18 11 2 2" xfId="4009"/>
    <cellStyle name="Comma 18 11 3" xfId="4010"/>
    <cellStyle name="Comma 18 12" xfId="4011"/>
    <cellStyle name="Comma 18 12 2" xfId="4012"/>
    <cellStyle name="Comma 18 12 2 2" xfId="4013"/>
    <cellStyle name="Comma 18 12 3" xfId="4014"/>
    <cellStyle name="Comma 18 13" xfId="4015"/>
    <cellStyle name="Comma 18 13 2" xfId="4016"/>
    <cellStyle name="Comma 18 13 2 2" xfId="4017"/>
    <cellStyle name="Comma 18 13 3" xfId="4018"/>
    <cellStyle name="Comma 18 14" xfId="4019"/>
    <cellStyle name="Comma 18 14 2" xfId="4020"/>
    <cellStyle name="Comma 18 14 2 2" xfId="4021"/>
    <cellStyle name="Comma 18 14 3" xfId="4022"/>
    <cellStyle name="Comma 18 15" xfId="4023"/>
    <cellStyle name="Comma 18 15 2" xfId="4024"/>
    <cellStyle name="Comma 18 15 2 2" xfId="4025"/>
    <cellStyle name="Comma 18 15 3" xfId="4026"/>
    <cellStyle name="Comma 18 16" xfId="4027"/>
    <cellStyle name="Comma 18 16 2" xfId="4028"/>
    <cellStyle name="Comma 18 16 2 2" xfId="4029"/>
    <cellStyle name="Comma 18 16 3" xfId="4030"/>
    <cellStyle name="Comma 18 17" xfId="4031"/>
    <cellStyle name="Comma 18 17 2" xfId="4032"/>
    <cellStyle name="Comma 18 17 2 2" xfId="4033"/>
    <cellStyle name="Comma 18 17 3" xfId="4034"/>
    <cellStyle name="Comma 18 18" xfId="4035"/>
    <cellStyle name="Comma 18 18 2" xfId="4036"/>
    <cellStyle name="Comma 18 18 2 2" xfId="4037"/>
    <cellStyle name="Comma 18 18 3" xfId="4038"/>
    <cellStyle name="Comma 18 19" xfId="4039"/>
    <cellStyle name="Comma 18 19 2" xfId="4040"/>
    <cellStyle name="Comma 18 19 2 2" xfId="4041"/>
    <cellStyle name="Comma 18 19 3" xfId="4042"/>
    <cellStyle name="Comma 18 2" xfId="4043"/>
    <cellStyle name="Comma 18 2 2" xfId="4044"/>
    <cellStyle name="Comma 18 2 2 2" xfId="4045"/>
    <cellStyle name="Comma 18 2 3" xfId="4046"/>
    <cellStyle name="Comma 18 2 3 2" xfId="4047"/>
    <cellStyle name="Comma 18 2 3 2 2" xfId="4048"/>
    <cellStyle name="Comma 18 2 3 3" xfId="4049"/>
    <cellStyle name="Comma 18 2 4" xfId="4050"/>
    <cellStyle name="Comma 18 2 4 2" xfId="4051"/>
    <cellStyle name="Comma 18 2 5" xfId="4052"/>
    <cellStyle name="Comma 18 2 6" xfId="4053"/>
    <cellStyle name="Comma 18 20" xfId="4054"/>
    <cellStyle name="Comma 18 20 2" xfId="4055"/>
    <cellStyle name="Comma 18 20 2 2" xfId="4056"/>
    <cellStyle name="Comma 18 20 3" xfId="4057"/>
    <cellStyle name="Comma 18 21" xfId="4058"/>
    <cellStyle name="Comma 18 21 2" xfId="4059"/>
    <cellStyle name="Comma 18 21 2 2" xfId="4060"/>
    <cellStyle name="Comma 18 21 3" xfId="4061"/>
    <cellStyle name="Comma 18 22" xfId="4062"/>
    <cellStyle name="Comma 18 22 2" xfId="4063"/>
    <cellStyle name="Comma 18 22 2 2" xfId="4064"/>
    <cellStyle name="Comma 18 22 3" xfId="4065"/>
    <cellStyle name="Comma 18 23" xfId="4066"/>
    <cellStyle name="Comma 18 23 2" xfId="4067"/>
    <cellStyle name="Comma 18 23 2 2" xfId="4068"/>
    <cellStyle name="Comma 18 23 3" xfId="4069"/>
    <cellStyle name="Comma 18 24" xfId="4070"/>
    <cellStyle name="Comma 18 24 2" xfId="4071"/>
    <cellStyle name="Comma 18 24 2 2" xfId="4072"/>
    <cellStyle name="Comma 18 24 3" xfId="4073"/>
    <cellStyle name="Comma 18 25" xfId="4074"/>
    <cellStyle name="Comma 18 25 2" xfId="4075"/>
    <cellStyle name="Comma 18 25 2 2" xfId="4076"/>
    <cellStyle name="Comma 18 25 3" xfId="4077"/>
    <cellStyle name="Comma 18 26" xfId="4078"/>
    <cellStyle name="Comma 18 26 2" xfId="4079"/>
    <cellStyle name="Comma 18 26 2 2" xfId="4080"/>
    <cellStyle name="Comma 18 26 3" xfId="4081"/>
    <cellStyle name="Comma 18 27" xfId="4082"/>
    <cellStyle name="Comma 18 27 2" xfId="4083"/>
    <cellStyle name="Comma 18 27 2 2" xfId="4084"/>
    <cellStyle name="Comma 18 27 3" xfId="4085"/>
    <cellStyle name="Comma 18 28" xfId="4086"/>
    <cellStyle name="Comma 18 28 2" xfId="4087"/>
    <cellStyle name="Comma 18 28 2 2" xfId="4088"/>
    <cellStyle name="Comma 18 28 3" xfId="4089"/>
    <cellStyle name="Comma 18 29" xfId="4090"/>
    <cellStyle name="Comma 18 29 2" xfId="4091"/>
    <cellStyle name="Comma 18 3" xfId="4092"/>
    <cellStyle name="Comma 18 3 2" xfId="4093"/>
    <cellStyle name="Comma 18 3 2 2" xfId="4094"/>
    <cellStyle name="Comma 18 3 3" xfId="4095"/>
    <cellStyle name="Comma 18 3 3 2" xfId="4096"/>
    <cellStyle name="Comma 18 3 3 2 2" xfId="4097"/>
    <cellStyle name="Comma 18 3 3 3" xfId="4098"/>
    <cellStyle name="Comma 18 3 4" xfId="4099"/>
    <cellStyle name="Comma 18 30" xfId="4100"/>
    <cellStyle name="Comma 18 30 2" xfId="4101"/>
    <cellStyle name="Comma 18 30 2 2" xfId="4102"/>
    <cellStyle name="Comma 18 30 3" xfId="4103"/>
    <cellStyle name="Comma 18 31" xfId="4104"/>
    <cellStyle name="Comma 18 31 2" xfId="4105"/>
    <cellStyle name="Comma 18 32" xfId="4106"/>
    <cellStyle name="Comma 18 33" xfId="4107"/>
    <cellStyle name="Comma 18 4" xfId="4108"/>
    <cellStyle name="Comma 18 4 2" xfId="4109"/>
    <cellStyle name="Comma 18 4 2 2" xfId="4110"/>
    <cellStyle name="Comma 18 4 3" xfId="4111"/>
    <cellStyle name="Comma 18 4 3 2" xfId="4112"/>
    <cellStyle name="Comma 18 4 3 2 2" xfId="4113"/>
    <cellStyle name="Comma 18 4 3 3" xfId="4114"/>
    <cellStyle name="Comma 18 4 4" xfId="4115"/>
    <cellStyle name="Comma 18 5" xfId="4116"/>
    <cellStyle name="Comma 18 5 2" xfId="4117"/>
    <cellStyle name="Comma 18 5 2 2" xfId="4118"/>
    <cellStyle name="Comma 18 5 3" xfId="4119"/>
    <cellStyle name="Comma 18 5 3 2" xfId="4120"/>
    <cellStyle name="Comma 18 5 3 2 2" xfId="4121"/>
    <cellStyle name="Comma 18 5 3 3" xfId="4122"/>
    <cellStyle name="Comma 18 5 4" xfId="4123"/>
    <cellStyle name="Comma 18 6" xfId="4124"/>
    <cellStyle name="Comma 18 6 2" xfId="4125"/>
    <cellStyle name="Comma 18 6 2 2" xfId="4126"/>
    <cellStyle name="Comma 18 6 3" xfId="4127"/>
    <cellStyle name="Comma 18 7" xfId="4128"/>
    <cellStyle name="Comma 18 7 2" xfId="4129"/>
    <cellStyle name="Comma 18 7 2 2" xfId="4130"/>
    <cellStyle name="Comma 18 7 3" xfId="4131"/>
    <cellStyle name="Comma 18 8" xfId="4132"/>
    <cellStyle name="Comma 18 8 2" xfId="4133"/>
    <cellStyle name="Comma 18 8 2 2" xfId="4134"/>
    <cellStyle name="Comma 18 8 3" xfId="4135"/>
    <cellStyle name="Comma 18 9" xfId="4136"/>
    <cellStyle name="Comma 18 9 2" xfId="4137"/>
    <cellStyle name="Comma 18 9 2 2" xfId="4138"/>
    <cellStyle name="Comma 18 9 3" xfId="4139"/>
    <cellStyle name="Comma 180" xfId="4140"/>
    <cellStyle name="Comma 180 2" xfId="4141"/>
    <cellStyle name="Comma 180 3" xfId="4142"/>
    <cellStyle name="Comma 181" xfId="4143"/>
    <cellStyle name="Comma 181 2" xfId="4144"/>
    <cellStyle name="Comma 181 3" xfId="4145"/>
    <cellStyle name="Comma 182" xfId="4146"/>
    <cellStyle name="Comma 182 2" xfId="4147"/>
    <cellStyle name="Comma 182 3" xfId="4148"/>
    <cellStyle name="Comma 183" xfId="4149"/>
    <cellStyle name="Comma 183 2" xfId="4150"/>
    <cellStyle name="Comma 183 3" xfId="4151"/>
    <cellStyle name="Comma 184" xfId="4152"/>
    <cellStyle name="Comma 184 2" xfId="4153"/>
    <cellStyle name="Comma 184 3" xfId="4154"/>
    <cellStyle name="Comma 185" xfId="4155"/>
    <cellStyle name="Comma 185 2" xfId="4156"/>
    <cellStyle name="Comma 185 3" xfId="4157"/>
    <cellStyle name="Comma 186" xfId="4158"/>
    <cellStyle name="Comma 186 2" xfId="4159"/>
    <cellStyle name="Comma 186 3" xfId="4160"/>
    <cellStyle name="Comma 187" xfId="4161"/>
    <cellStyle name="Comma 187 2" xfId="4162"/>
    <cellStyle name="Comma 187 3" xfId="4163"/>
    <cellStyle name="Comma 188" xfId="4164"/>
    <cellStyle name="Comma 188 2" xfId="4165"/>
    <cellStyle name="Comma 188 3" xfId="4166"/>
    <cellStyle name="Comma 189" xfId="4167"/>
    <cellStyle name="Comma 189 2" xfId="4168"/>
    <cellStyle name="Comma 189 3" xfId="4169"/>
    <cellStyle name="Comma 19" xfId="4170"/>
    <cellStyle name="Comma 19 10" xfId="4171"/>
    <cellStyle name="Comma 19 10 2" xfId="4172"/>
    <cellStyle name="Comma 19 10 2 2" xfId="4173"/>
    <cellStyle name="Comma 19 10 3" xfId="4174"/>
    <cellStyle name="Comma 19 11" xfId="4175"/>
    <cellStyle name="Comma 19 11 2" xfId="4176"/>
    <cellStyle name="Comma 19 11 2 2" xfId="4177"/>
    <cellStyle name="Comma 19 11 3" xfId="4178"/>
    <cellStyle name="Comma 19 12" xfId="4179"/>
    <cellStyle name="Comma 19 12 2" xfId="4180"/>
    <cellStyle name="Comma 19 12 2 2" xfId="4181"/>
    <cellStyle name="Comma 19 12 3" xfId="4182"/>
    <cellStyle name="Comma 19 13" xfId="4183"/>
    <cellStyle name="Comma 19 13 2" xfId="4184"/>
    <cellStyle name="Comma 19 13 2 2" xfId="4185"/>
    <cellStyle name="Comma 19 13 3" xfId="4186"/>
    <cellStyle name="Comma 19 14" xfId="4187"/>
    <cellStyle name="Comma 19 14 2" xfId="4188"/>
    <cellStyle name="Comma 19 14 2 2" xfId="4189"/>
    <cellStyle name="Comma 19 14 3" xfId="4190"/>
    <cellStyle name="Comma 19 15" xfId="4191"/>
    <cellStyle name="Comma 19 15 2" xfId="4192"/>
    <cellStyle name="Comma 19 15 2 2" xfId="4193"/>
    <cellStyle name="Comma 19 15 3" xfId="4194"/>
    <cellStyle name="Comma 19 16" xfId="4195"/>
    <cellStyle name="Comma 19 16 2" xfId="4196"/>
    <cellStyle name="Comma 19 16 2 2" xfId="4197"/>
    <cellStyle name="Comma 19 16 3" xfId="4198"/>
    <cellStyle name="Comma 19 17" xfId="4199"/>
    <cellStyle name="Comma 19 17 2" xfId="4200"/>
    <cellStyle name="Comma 19 17 2 2" xfId="4201"/>
    <cellStyle name="Comma 19 17 3" xfId="4202"/>
    <cellStyle name="Comma 19 18" xfId="4203"/>
    <cellStyle name="Comma 19 18 2" xfId="4204"/>
    <cellStyle name="Comma 19 18 2 2" xfId="4205"/>
    <cellStyle name="Comma 19 18 3" xfId="4206"/>
    <cellStyle name="Comma 19 19" xfId="4207"/>
    <cellStyle name="Comma 19 19 2" xfId="4208"/>
    <cellStyle name="Comma 19 19 2 2" xfId="4209"/>
    <cellStyle name="Comma 19 19 3" xfId="4210"/>
    <cellStyle name="Comma 19 2" xfId="4211"/>
    <cellStyle name="Comma 19 2 2" xfId="4212"/>
    <cellStyle name="Comma 19 2 2 2" xfId="4213"/>
    <cellStyle name="Comma 19 2 3" xfId="4214"/>
    <cellStyle name="Comma 19 2 3 2" xfId="4215"/>
    <cellStyle name="Comma 19 2 3 2 2" xfId="4216"/>
    <cellStyle name="Comma 19 2 3 3" xfId="4217"/>
    <cellStyle name="Comma 19 2 4" xfId="4218"/>
    <cellStyle name="Comma 19 2 4 2" xfId="4219"/>
    <cellStyle name="Comma 19 2 5" xfId="4220"/>
    <cellStyle name="Comma 19 2 6" xfId="4221"/>
    <cellStyle name="Comma 19 20" xfId="4222"/>
    <cellStyle name="Comma 19 20 2" xfId="4223"/>
    <cellStyle name="Comma 19 20 2 2" xfId="4224"/>
    <cellStyle name="Comma 19 20 3" xfId="4225"/>
    <cellStyle name="Comma 19 21" xfId="4226"/>
    <cellStyle name="Comma 19 21 2" xfId="4227"/>
    <cellStyle name="Comma 19 21 2 2" xfId="4228"/>
    <cellStyle name="Comma 19 21 3" xfId="4229"/>
    <cellStyle name="Comma 19 22" xfId="4230"/>
    <cellStyle name="Comma 19 22 2" xfId="4231"/>
    <cellStyle name="Comma 19 22 2 2" xfId="4232"/>
    <cellStyle name="Comma 19 22 3" xfId="4233"/>
    <cellStyle name="Comma 19 23" xfId="4234"/>
    <cellStyle name="Comma 19 23 2" xfId="4235"/>
    <cellStyle name="Comma 19 23 2 2" xfId="4236"/>
    <cellStyle name="Comma 19 23 3" xfId="4237"/>
    <cellStyle name="Comma 19 24" xfId="4238"/>
    <cellStyle name="Comma 19 24 2" xfId="4239"/>
    <cellStyle name="Comma 19 24 2 2" xfId="4240"/>
    <cellStyle name="Comma 19 24 3" xfId="4241"/>
    <cellStyle name="Comma 19 25" xfId="4242"/>
    <cellStyle name="Comma 19 25 2" xfId="4243"/>
    <cellStyle name="Comma 19 25 2 2" xfId="4244"/>
    <cellStyle name="Comma 19 25 3" xfId="4245"/>
    <cellStyle name="Comma 19 26" xfId="4246"/>
    <cellStyle name="Comma 19 26 2" xfId="4247"/>
    <cellStyle name="Comma 19 26 2 2" xfId="4248"/>
    <cellStyle name="Comma 19 26 3" xfId="4249"/>
    <cellStyle name="Comma 19 27" xfId="4250"/>
    <cellStyle name="Comma 19 27 2" xfId="4251"/>
    <cellStyle name="Comma 19 27 2 2" xfId="4252"/>
    <cellStyle name="Comma 19 27 3" xfId="4253"/>
    <cellStyle name="Comma 19 28" xfId="4254"/>
    <cellStyle name="Comma 19 28 2" xfId="4255"/>
    <cellStyle name="Comma 19 28 2 2" xfId="4256"/>
    <cellStyle name="Comma 19 28 3" xfId="4257"/>
    <cellStyle name="Comma 19 29" xfId="4258"/>
    <cellStyle name="Comma 19 29 2" xfId="4259"/>
    <cellStyle name="Comma 19 3" xfId="4260"/>
    <cellStyle name="Comma 19 3 2" xfId="4261"/>
    <cellStyle name="Comma 19 3 2 2" xfId="4262"/>
    <cellStyle name="Comma 19 3 3" xfId="4263"/>
    <cellStyle name="Comma 19 3 3 2" xfId="4264"/>
    <cellStyle name="Comma 19 3 3 2 2" xfId="4265"/>
    <cellStyle name="Comma 19 3 3 3" xfId="4266"/>
    <cellStyle name="Comma 19 3 4" xfId="4267"/>
    <cellStyle name="Comma 19 30" xfId="4268"/>
    <cellStyle name="Comma 19 30 2" xfId="4269"/>
    <cellStyle name="Comma 19 30 2 2" xfId="4270"/>
    <cellStyle name="Comma 19 30 3" xfId="4271"/>
    <cellStyle name="Comma 19 31" xfId="4272"/>
    <cellStyle name="Comma 19 31 2" xfId="4273"/>
    <cellStyle name="Comma 19 32" xfId="4274"/>
    <cellStyle name="Comma 19 33" xfId="4275"/>
    <cellStyle name="Comma 19 4" xfId="4276"/>
    <cellStyle name="Comma 19 4 2" xfId="4277"/>
    <cellStyle name="Comma 19 4 2 2" xfId="4278"/>
    <cellStyle name="Comma 19 4 3" xfId="4279"/>
    <cellStyle name="Comma 19 4 3 2" xfId="4280"/>
    <cellStyle name="Comma 19 4 3 2 2" xfId="4281"/>
    <cellStyle name="Comma 19 4 3 3" xfId="4282"/>
    <cellStyle name="Comma 19 4 4" xfId="4283"/>
    <cellStyle name="Comma 19 5" xfId="4284"/>
    <cellStyle name="Comma 19 5 2" xfId="4285"/>
    <cellStyle name="Comma 19 5 2 2" xfId="4286"/>
    <cellStyle name="Comma 19 5 3" xfId="4287"/>
    <cellStyle name="Comma 19 5 3 2" xfId="4288"/>
    <cellStyle name="Comma 19 5 3 2 2" xfId="4289"/>
    <cellStyle name="Comma 19 5 3 3" xfId="4290"/>
    <cellStyle name="Comma 19 5 4" xfId="4291"/>
    <cellStyle name="Comma 19 6" xfId="4292"/>
    <cellStyle name="Comma 19 6 2" xfId="4293"/>
    <cellStyle name="Comma 19 6 2 2" xfId="4294"/>
    <cellStyle name="Comma 19 6 3" xfId="4295"/>
    <cellStyle name="Comma 19 7" xfId="4296"/>
    <cellStyle name="Comma 19 7 2" xfId="4297"/>
    <cellStyle name="Comma 19 7 2 2" xfId="4298"/>
    <cellStyle name="Comma 19 7 3" xfId="4299"/>
    <cellStyle name="Comma 19 8" xfId="4300"/>
    <cellStyle name="Comma 19 8 2" xfId="4301"/>
    <cellStyle name="Comma 19 8 2 2" xfId="4302"/>
    <cellStyle name="Comma 19 8 3" xfId="4303"/>
    <cellStyle name="Comma 19 9" xfId="4304"/>
    <cellStyle name="Comma 19 9 2" xfId="4305"/>
    <cellStyle name="Comma 19 9 2 2" xfId="4306"/>
    <cellStyle name="Comma 19 9 3" xfId="4307"/>
    <cellStyle name="Comma 190" xfId="4308"/>
    <cellStyle name="Comma 190 2" xfId="4309"/>
    <cellStyle name="Comma 190 3" xfId="4310"/>
    <cellStyle name="Comma 191" xfId="4311"/>
    <cellStyle name="Comma 191 2" xfId="4312"/>
    <cellStyle name="Comma 191 3" xfId="4313"/>
    <cellStyle name="Comma 192" xfId="4314"/>
    <cellStyle name="Comma 192 2" xfId="4315"/>
    <cellStyle name="Comma 192 3" xfId="4316"/>
    <cellStyle name="Comma 193" xfId="4317"/>
    <cellStyle name="Comma 193 2" xfId="4318"/>
    <cellStyle name="Comma 193 3" xfId="4319"/>
    <cellStyle name="Comma 194" xfId="4320"/>
    <cellStyle name="Comma 194 2" xfId="4321"/>
    <cellStyle name="Comma 194 3" xfId="4322"/>
    <cellStyle name="Comma 195" xfId="4323"/>
    <cellStyle name="Comma 195 2" xfId="4324"/>
    <cellStyle name="Comma 195 3" xfId="4325"/>
    <cellStyle name="Comma 196" xfId="4326"/>
    <cellStyle name="Comma 196 2" xfId="4327"/>
    <cellStyle name="Comma 196 3" xfId="4328"/>
    <cellStyle name="Comma 197" xfId="4329"/>
    <cellStyle name="Comma 197 2" xfId="4330"/>
    <cellStyle name="Comma 197 3" xfId="4331"/>
    <cellStyle name="Comma 198" xfId="4332"/>
    <cellStyle name="Comma 198 2" xfId="4333"/>
    <cellStyle name="Comma 198 3" xfId="4334"/>
    <cellStyle name="Comma 199" xfId="4335"/>
    <cellStyle name="Comma 199 2" xfId="4336"/>
    <cellStyle name="Comma 199 3" xfId="4337"/>
    <cellStyle name="Comma 2" xfId="6"/>
    <cellStyle name="Comma 2 10" xfId="4338"/>
    <cellStyle name="Comma 2 10 2" xfId="4339"/>
    <cellStyle name="Comma 2 10 2 2" xfId="4340"/>
    <cellStyle name="Comma 2 10 3" xfId="4341"/>
    <cellStyle name="Comma 2 10 3 2" xfId="4342"/>
    <cellStyle name="Comma 2 10 4" xfId="4343"/>
    <cellStyle name="Comma 2 10 4 2" xfId="4344"/>
    <cellStyle name="Comma 2 10 5" xfId="4345"/>
    <cellStyle name="Comma 2 10 5 2" xfId="4346"/>
    <cellStyle name="Comma 2 11" xfId="4347"/>
    <cellStyle name="Comma 2 11 2" xfId="4348"/>
    <cellStyle name="Comma 2 11 2 2" xfId="4349"/>
    <cellStyle name="Comma 2 11 3" xfId="4350"/>
    <cellStyle name="Comma 2 11 3 2" xfId="4351"/>
    <cellStyle name="Comma 2 11 4" xfId="4352"/>
    <cellStyle name="Comma 2 11 4 2" xfId="4353"/>
    <cellStyle name="Comma 2 11 5" xfId="4354"/>
    <cellStyle name="Comma 2 11 5 2" xfId="4355"/>
    <cellStyle name="Comma 2 11 6" xfId="4356"/>
    <cellStyle name="Comma 2 12" xfId="4357"/>
    <cellStyle name="Comma 2 12 2" xfId="4358"/>
    <cellStyle name="Comma 2 12 2 2" xfId="4359"/>
    <cellStyle name="Comma 2 12 3" xfId="4360"/>
    <cellStyle name="Comma 2 12 3 2" xfId="4361"/>
    <cellStyle name="Comma 2 12 4" xfId="4362"/>
    <cellStyle name="Comma 2 12 4 2" xfId="4363"/>
    <cellStyle name="Comma 2 12 5" xfId="4364"/>
    <cellStyle name="Comma 2 12 5 2" xfId="4365"/>
    <cellStyle name="Comma 2 12 6" xfId="4366"/>
    <cellStyle name="Comma 2 13" xfId="4367"/>
    <cellStyle name="Comma 2 13 2" xfId="4368"/>
    <cellStyle name="Comma 2 13 2 2" xfId="4369"/>
    <cellStyle name="Comma 2 13 3" xfId="4370"/>
    <cellStyle name="Comma 2 13 3 2" xfId="4371"/>
    <cellStyle name="Comma 2 13 4" xfId="4372"/>
    <cellStyle name="Comma 2 13 4 2" xfId="4373"/>
    <cellStyle name="Comma 2 13 5" xfId="4374"/>
    <cellStyle name="Comma 2 13 5 2" xfId="4375"/>
    <cellStyle name="Comma 2 13 6" xfId="4376"/>
    <cellStyle name="Comma 2 14" xfId="4377"/>
    <cellStyle name="Comma 2 14 2" xfId="4378"/>
    <cellStyle name="Comma 2 14 2 2" xfId="4379"/>
    <cellStyle name="Comma 2 14 3" xfId="4380"/>
    <cellStyle name="Comma 2 14 3 2" xfId="4381"/>
    <cellStyle name="Comma 2 14 4" xfId="4382"/>
    <cellStyle name="Comma 2 14 4 2" xfId="4383"/>
    <cellStyle name="Comma 2 14 5" xfId="4384"/>
    <cellStyle name="Comma 2 14 5 2" xfId="4385"/>
    <cellStyle name="Comma 2 14 6" xfId="4386"/>
    <cellStyle name="Comma 2 15" xfId="4387"/>
    <cellStyle name="Comma 2 15 2" xfId="4388"/>
    <cellStyle name="Comma 2 16" xfId="4389"/>
    <cellStyle name="Comma 2 16 2" xfId="4390"/>
    <cellStyle name="Comma 2 17" xfId="4391"/>
    <cellStyle name="Comma 2 17 2" xfId="4392"/>
    <cellStyle name="Comma 2 18" xfId="4393"/>
    <cellStyle name="Comma 2 18 2" xfId="4394"/>
    <cellStyle name="Comma 2 19" xfId="4395"/>
    <cellStyle name="Comma 2 19 2" xfId="4396"/>
    <cellStyle name="Comma 2 2" xfId="4397"/>
    <cellStyle name="Comma 2 2 10" xfId="4398"/>
    <cellStyle name="Comma 2 2 10 2" xfId="4399"/>
    <cellStyle name="Comma 2 2 11" xfId="4400"/>
    <cellStyle name="Comma 2 2 11 2" xfId="4401"/>
    <cellStyle name="Comma 2 2 12" xfId="4402"/>
    <cellStyle name="Comma 2 2 12 2" xfId="4403"/>
    <cellStyle name="Comma 2 2 13" xfId="4404"/>
    <cellStyle name="Comma 2 2 13 2" xfId="4405"/>
    <cellStyle name="Comma 2 2 14" xfId="4406"/>
    <cellStyle name="Comma 2 2 15" xfId="4407"/>
    <cellStyle name="Comma 2 2 2" xfId="4408"/>
    <cellStyle name="Comma 2 2 2 10" xfId="4409"/>
    <cellStyle name="Comma 2 2 2 11" xfId="4410"/>
    <cellStyle name="Comma 2 2 2 2" xfId="4411"/>
    <cellStyle name="Comma 2 2 2 2 10" xfId="4412"/>
    <cellStyle name="Comma 2 2 2 2 11" xfId="4413"/>
    <cellStyle name="Comma 2 2 2 2 2" xfId="4414"/>
    <cellStyle name="Comma 2 2 2 2 2 2" xfId="4415"/>
    <cellStyle name="Comma 2 2 2 2 2 2 2" xfId="4416"/>
    <cellStyle name="Comma 2 2 2 2 2 2 2 2" xfId="4417"/>
    <cellStyle name="Comma 2 2 2 2 2 2 3" xfId="4418"/>
    <cellStyle name="Comma 2 2 2 2 2 3" xfId="4419"/>
    <cellStyle name="Comma 2 2 2 2 3" xfId="4420"/>
    <cellStyle name="Comma 2 2 2 2 3 2" xfId="4421"/>
    <cellStyle name="Comma 2 2 2 2 4" xfId="4422"/>
    <cellStyle name="Comma 2 2 2 2 4 2" xfId="4423"/>
    <cellStyle name="Comma 2 2 2 2 5" xfId="4424"/>
    <cellStyle name="Comma 2 2 2 2 5 2" xfId="4425"/>
    <cellStyle name="Comma 2 2 2 2 6" xfId="4426"/>
    <cellStyle name="Comma 2 2 2 2 6 2" xfId="4427"/>
    <cellStyle name="Comma 2 2 2 2 7" xfId="4428"/>
    <cellStyle name="Comma 2 2 2 2 7 2" xfId="4429"/>
    <cellStyle name="Comma 2 2 2 2 8" xfId="4430"/>
    <cellStyle name="Comma 2 2 2 2 8 2" xfId="4431"/>
    <cellStyle name="Comma 2 2 2 2 9" xfId="4432"/>
    <cellStyle name="Comma 2 2 2 2 9 2" xfId="4433"/>
    <cellStyle name="Comma 2 2 2 3" xfId="4434"/>
    <cellStyle name="Comma 2 2 2 3 2" xfId="4435"/>
    <cellStyle name="Comma 2 2 2 3 2 2" xfId="4436"/>
    <cellStyle name="Comma 2 2 2 3 2 2 2" xfId="4437"/>
    <cellStyle name="Comma 2 2 2 3 2 3" xfId="4438"/>
    <cellStyle name="Comma 2 2 2 3 3" xfId="4439"/>
    <cellStyle name="Comma 2 2 2 3 3 2" xfId="4440"/>
    <cellStyle name="Comma 2 2 2 3 4" xfId="4441"/>
    <cellStyle name="Comma 2 2 2 3 4 2" xfId="4442"/>
    <cellStyle name="Comma 2 2 2 3 5" xfId="4443"/>
    <cellStyle name="Comma 2 2 2 4" xfId="4444"/>
    <cellStyle name="Comma 2 2 2 4 2" xfId="4445"/>
    <cellStyle name="Comma 2 2 2 5" xfId="4446"/>
    <cellStyle name="Comma 2 2 2 5 2" xfId="4447"/>
    <cellStyle name="Comma 2 2 2 6" xfId="4448"/>
    <cellStyle name="Comma 2 2 2 6 2" xfId="4449"/>
    <cellStyle name="Comma 2 2 2 7" xfId="4450"/>
    <cellStyle name="Comma 2 2 2 7 2" xfId="4451"/>
    <cellStyle name="Comma 2 2 2 8" xfId="4452"/>
    <cellStyle name="Comma 2 2 2 8 2" xfId="4453"/>
    <cellStyle name="Comma 2 2 2 9" xfId="4454"/>
    <cellStyle name="Comma 2 2 2 9 2" xfId="4455"/>
    <cellStyle name="Comma 2 2 3" xfId="4456"/>
    <cellStyle name="Comma 2 2 3 2" xfId="4457"/>
    <cellStyle name="Comma 2 2 3 2 2" xfId="4458"/>
    <cellStyle name="Comma 2 2 3 2 2 2" xfId="4459"/>
    <cellStyle name="Comma 2 2 3 2 3" xfId="4460"/>
    <cellStyle name="Comma 2 2 3 3" xfId="4461"/>
    <cellStyle name="Comma 2 2 3 4" xfId="4462"/>
    <cellStyle name="Comma 2 2 3 5" xfId="4463"/>
    <cellStyle name="Comma 2 2 4" xfId="4464"/>
    <cellStyle name="Comma 2 2 4 2" xfId="4465"/>
    <cellStyle name="Comma 2 2 4 3" xfId="4466"/>
    <cellStyle name="Comma 2 2 4 4" xfId="4467"/>
    <cellStyle name="Comma 2 2 5" xfId="4468"/>
    <cellStyle name="Comma 2 2 5 2" xfId="4469"/>
    <cellStyle name="Comma 2 2 5 2 2" xfId="4470"/>
    <cellStyle name="Comma 2 2 5 3" xfId="4471"/>
    <cellStyle name="Comma 2 2 6" xfId="4472"/>
    <cellStyle name="Comma 2 2 6 2" xfId="4473"/>
    <cellStyle name="Comma 2 2 6 3" xfId="4474"/>
    <cellStyle name="Comma 2 2 7" xfId="4475"/>
    <cellStyle name="Comma 2 2 7 2" xfId="4476"/>
    <cellStyle name="Comma 2 2 8" xfId="4477"/>
    <cellStyle name="Comma 2 2 8 2" xfId="4478"/>
    <cellStyle name="Comma 2 2 9" xfId="4479"/>
    <cellStyle name="Comma 2 2 9 2" xfId="4480"/>
    <cellStyle name="Comma 2 20" xfId="4481"/>
    <cellStyle name="Comma 2 20 2" xfId="4482"/>
    <cellStyle name="Comma 2 21" xfId="4483"/>
    <cellStyle name="Comma 2 21 2" xfId="4484"/>
    <cellStyle name="Comma 2 22" xfId="4485"/>
    <cellStyle name="Comma 2 22 2" xfId="4486"/>
    <cellStyle name="Comma 2 23" xfId="4487"/>
    <cellStyle name="Comma 2 23 2" xfId="4488"/>
    <cellStyle name="Comma 2 24" xfId="4489"/>
    <cellStyle name="Comma 2 25" xfId="19632"/>
    <cellStyle name="Comma 2 3" xfId="4490"/>
    <cellStyle name="Comma 2 3 10" xfId="4491"/>
    <cellStyle name="Comma 2 3 11" xfId="4492"/>
    <cellStyle name="Comma 2 3 12" xfId="4493"/>
    <cellStyle name="Comma 2 3 13" xfId="4494"/>
    <cellStyle name="Comma 2 3 14" xfId="4495"/>
    <cellStyle name="Comma 2 3 15" xfId="4496"/>
    <cellStyle name="Comma 2 3 16" xfId="4497"/>
    <cellStyle name="Comma 2 3 17" xfId="4498"/>
    <cellStyle name="Comma 2 3 18" xfId="4499"/>
    <cellStyle name="Comma 2 3 2" xfId="4500"/>
    <cellStyle name="Comma 2 3 2 2" xfId="4501"/>
    <cellStyle name="Comma 2 3 2 2 2" xfId="4502"/>
    <cellStyle name="Comma 2 3 2 2 2 2" xfId="4503"/>
    <cellStyle name="Comma 2 3 2 2 2 2 2" xfId="4504"/>
    <cellStyle name="Comma 2 3 2 2 2 2 2 2" xfId="4505"/>
    <cellStyle name="Comma 2 3 2 2 2 2 3" xfId="4506"/>
    <cellStyle name="Comma 2 3 2 2 2 3" xfId="4507"/>
    <cellStyle name="Comma 2 3 2 2 2 3 2" xfId="4508"/>
    <cellStyle name="Comma 2 3 2 2 2 4" xfId="4509"/>
    <cellStyle name="Comma 2 3 2 2 2 4 2" xfId="4510"/>
    <cellStyle name="Comma 2 3 2 2 2 5" xfId="4511"/>
    <cellStyle name="Comma 2 3 2 2 3" xfId="4512"/>
    <cellStyle name="Comma 2 3 2 2 3 2" xfId="4513"/>
    <cellStyle name="Comma 2 3 2 2 3 2 2" xfId="4514"/>
    <cellStyle name="Comma 2 3 2 2 3 3" xfId="4515"/>
    <cellStyle name="Comma 2 3 2 2 3 3 2" xfId="4516"/>
    <cellStyle name="Comma 2 3 2 2 3 4" xfId="4517"/>
    <cellStyle name="Comma 2 3 2 2 4" xfId="4518"/>
    <cellStyle name="Comma 2 3 2 2 4 2" xfId="4519"/>
    <cellStyle name="Comma 2 3 2 2 5" xfId="4520"/>
    <cellStyle name="Comma 2 3 2 2 5 2" xfId="4521"/>
    <cellStyle name="Comma 2 3 2 2 6" xfId="4522"/>
    <cellStyle name="Comma 2 3 2 3" xfId="4523"/>
    <cellStyle name="Comma 2 3 2 3 2" xfId="4524"/>
    <cellStyle name="Comma 2 3 2 3 2 2" xfId="4525"/>
    <cellStyle name="Comma 2 3 2 3 2 2 2" xfId="4526"/>
    <cellStyle name="Comma 2 3 2 3 2 3" xfId="4527"/>
    <cellStyle name="Comma 2 3 2 3 2 3 2" xfId="4528"/>
    <cellStyle name="Comma 2 3 2 3 2 4" xfId="4529"/>
    <cellStyle name="Comma 2 3 2 3 3" xfId="4530"/>
    <cellStyle name="Comma 2 3 2 3 3 2" xfId="4531"/>
    <cellStyle name="Comma 2 3 2 3 4" xfId="4532"/>
    <cellStyle name="Comma 2 3 2 3 4 2" xfId="4533"/>
    <cellStyle name="Comma 2 3 2 3 5" xfId="4534"/>
    <cellStyle name="Comma 2 3 2 4" xfId="4535"/>
    <cellStyle name="Comma 2 3 2 4 2" xfId="4536"/>
    <cellStyle name="Comma 2 3 2 4 2 2" xfId="4537"/>
    <cellStyle name="Comma 2 3 2 4 3" xfId="4538"/>
    <cellStyle name="Comma 2 3 2 4 3 2" xfId="4539"/>
    <cellStyle name="Comma 2 3 2 4 4" xfId="4540"/>
    <cellStyle name="Comma 2 3 2 5" xfId="4541"/>
    <cellStyle name="Comma 2 3 2 5 2" xfId="4542"/>
    <cellStyle name="Comma 2 3 2 6" xfId="4543"/>
    <cellStyle name="Comma 2 3 2 6 2" xfId="4544"/>
    <cellStyle name="Comma 2 3 2 7" xfId="4545"/>
    <cellStyle name="Comma 2 3 2 8" xfId="4546"/>
    <cellStyle name="Comma 2 3 2 8 2" xfId="20435"/>
    <cellStyle name="Comma 2 3 3" xfId="4547"/>
    <cellStyle name="Comma 2 3 3 2" xfId="4548"/>
    <cellStyle name="Comma 2 3 3 2 2" xfId="4549"/>
    <cellStyle name="Comma 2 3 3 2 2 2" xfId="4550"/>
    <cellStyle name="Comma 2 3 3 2 3" xfId="4551"/>
    <cellStyle name="Comma 2 3 3 2 3 2" xfId="4552"/>
    <cellStyle name="Comma 2 3 3 2 4" xfId="4553"/>
    <cellStyle name="Comma 2 3 3 3" xfId="4554"/>
    <cellStyle name="Comma 2 3 3 3 2" xfId="4555"/>
    <cellStyle name="Comma 2 3 3 3 2 2" xfId="4556"/>
    <cellStyle name="Comma 2 3 3 3 3" xfId="4557"/>
    <cellStyle name="Comma 2 3 3 4" xfId="4558"/>
    <cellStyle name="Comma 2 3 3 4 2" xfId="4559"/>
    <cellStyle name="Comma 2 3 3 5" xfId="4560"/>
    <cellStyle name="Comma 2 3 3 6" xfId="4561"/>
    <cellStyle name="Comma 2 3 3 6 2" xfId="20436"/>
    <cellStyle name="Comma 2 3 4" xfId="4562"/>
    <cellStyle name="Comma 2 3 4 2" xfId="4563"/>
    <cellStyle name="Comma 2 3 4 2 2" xfId="4564"/>
    <cellStyle name="Comma 2 3 4 2 2 2" xfId="4565"/>
    <cellStyle name="Comma 2 3 4 2 3" xfId="4566"/>
    <cellStyle name="Comma 2 3 4 3" xfId="4567"/>
    <cellStyle name="Comma 2 3 4 3 2" xfId="4568"/>
    <cellStyle name="Comma 2 3 4 4" xfId="4569"/>
    <cellStyle name="Comma 2 3 4 5" xfId="4570"/>
    <cellStyle name="Comma 2 3 5" xfId="4571"/>
    <cellStyle name="Comma 2 3 5 2" xfId="4572"/>
    <cellStyle name="Comma 2 3 5 2 2" xfId="4573"/>
    <cellStyle name="Comma 2 3 5 3" xfId="4574"/>
    <cellStyle name="Comma 2 3 6" xfId="4575"/>
    <cellStyle name="Comma 2 3 6 2" xfId="4576"/>
    <cellStyle name="Comma 2 3 7" xfId="4577"/>
    <cellStyle name="Comma 2 3 7 2" xfId="4578"/>
    <cellStyle name="Comma 2 3 7 3" xfId="4579"/>
    <cellStyle name="Comma 2 3 8" xfId="4580"/>
    <cellStyle name="Comma 2 3 8 2" xfId="4581"/>
    <cellStyle name="Comma 2 3 8 3" xfId="4582"/>
    <cellStyle name="Comma 2 3 9" xfId="4583"/>
    <cellStyle name="Comma 2 3 9 2" xfId="4584"/>
    <cellStyle name="Comma 2 4" xfId="4585"/>
    <cellStyle name="Comma 2 4 10" xfId="4586"/>
    <cellStyle name="Comma 2 4 11" xfId="4587"/>
    <cellStyle name="Comma 2 4 2" xfId="4588"/>
    <cellStyle name="Comma 2 4 2 2" xfId="4589"/>
    <cellStyle name="Comma 2 4 2 2 2" xfId="4590"/>
    <cellStyle name="Comma 2 4 2 2 2 2" xfId="4591"/>
    <cellStyle name="Comma 2 4 2 2 2 2 2" xfId="4592"/>
    <cellStyle name="Comma 2 4 2 2 2 3" xfId="4593"/>
    <cellStyle name="Comma 2 4 2 2 2 3 2" xfId="4594"/>
    <cellStyle name="Comma 2 4 2 2 2 4" xfId="4595"/>
    <cellStyle name="Comma 2 4 2 2 3" xfId="4596"/>
    <cellStyle name="Comma 2 4 2 2 3 2" xfId="4597"/>
    <cellStyle name="Comma 2 4 2 2 3 2 2" xfId="4598"/>
    <cellStyle name="Comma 2 4 2 2 3 3" xfId="4599"/>
    <cellStyle name="Comma 2 4 2 2 4" xfId="4600"/>
    <cellStyle name="Comma 2 4 2 2 4 2" xfId="4601"/>
    <cellStyle name="Comma 2 4 2 2 5" xfId="4602"/>
    <cellStyle name="Comma 2 4 2 3" xfId="4603"/>
    <cellStyle name="Comma 2 4 2 3 2" xfId="4604"/>
    <cellStyle name="Comma 2 4 2 3 2 2" xfId="4605"/>
    <cellStyle name="Comma 2 4 2 3 2 2 2" xfId="4606"/>
    <cellStyle name="Comma 2 4 2 3 2 3" xfId="4607"/>
    <cellStyle name="Comma 2 4 2 3 3" xfId="4608"/>
    <cellStyle name="Comma 2 4 2 3 3 2" xfId="4609"/>
    <cellStyle name="Comma 2 4 2 3 4" xfId="4610"/>
    <cellStyle name="Comma 2 4 2 4" xfId="4611"/>
    <cellStyle name="Comma 2 4 2 4 2" xfId="4612"/>
    <cellStyle name="Comma 2 4 2 4 2 2" xfId="4613"/>
    <cellStyle name="Comma 2 4 2 4 3" xfId="4614"/>
    <cellStyle name="Comma 2 4 2 5" xfId="4615"/>
    <cellStyle name="Comma 2 4 2 5 2" xfId="4616"/>
    <cellStyle name="Comma 2 4 2 6" xfId="4617"/>
    <cellStyle name="Comma 2 4 2 6 2" xfId="4618"/>
    <cellStyle name="Comma 2 4 2 7" xfId="4619"/>
    <cellStyle name="Comma 2 4 3" xfId="4620"/>
    <cellStyle name="Comma 2 4 3 2" xfId="4621"/>
    <cellStyle name="Comma 2 4 3 2 2" xfId="4622"/>
    <cellStyle name="Comma 2 4 3 2 2 2" xfId="4623"/>
    <cellStyle name="Comma 2 4 3 2 2 2 2" xfId="4624"/>
    <cellStyle name="Comma 2 4 3 2 2 3" xfId="4625"/>
    <cellStyle name="Comma 2 4 3 2 3" xfId="4626"/>
    <cellStyle name="Comma 2 4 3 2 3 2" xfId="4627"/>
    <cellStyle name="Comma 2 4 3 2 4" xfId="4628"/>
    <cellStyle name="Comma 2 4 3 2 4 2" xfId="4629"/>
    <cellStyle name="Comma 2 4 3 2 5" xfId="4630"/>
    <cellStyle name="Comma 2 4 3 3" xfId="4631"/>
    <cellStyle name="Comma 2 4 3 3 2" xfId="4632"/>
    <cellStyle name="Comma 2 4 3 3 2 2" xfId="4633"/>
    <cellStyle name="Comma 2 4 3 3 3" xfId="4634"/>
    <cellStyle name="Comma 2 4 3 3 3 2" xfId="4635"/>
    <cellStyle name="Comma 2 4 3 3 4" xfId="4636"/>
    <cellStyle name="Comma 2 4 3 4" xfId="4637"/>
    <cellStyle name="Comma 2 4 3 4 2" xfId="4638"/>
    <cellStyle name="Comma 2 4 3 5" xfId="4639"/>
    <cellStyle name="Comma 2 4 3 5 2" xfId="4640"/>
    <cellStyle name="Comma 2 4 3 6" xfId="4641"/>
    <cellStyle name="Comma 2 4 4" xfId="4642"/>
    <cellStyle name="Comma 2 4 4 2" xfId="4643"/>
    <cellStyle name="Comma 2 4 4 2 2" xfId="4644"/>
    <cellStyle name="Comma 2 4 4 2 2 2" xfId="4645"/>
    <cellStyle name="Comma 2 4 4 2 3" xfId="4646"/>
    <cellStyle name="Comma 2 4 4 2 3 2" xfId="4647"/>
    <cellStyle name="Comma 2 4 4 2 4" xfId="4648"/>
    <cellStyle name="Comma 2 4 4 3" xfId="4649"/>
    <cellStyle name="Comma 2 4 4 3 2" xfId="4650"/>
    <cellStyle name="Comma 2 4 4 4" xfId="4651"/>
    <cellStyle name="Comma 2 4 4 4 2" xfId="4652"/>
    <cellStyle name="Comma 2 4 4 5" xfId="4653"/>
    <cellStyle name="Comma 2 4 5" xfId="4654"/>
    <cellStyle name="Comma 2 4 5 2" xfId="4655"/>
    <cellStyle name="Comma 2 4 5 2 2" xfId="4656"/>
    <cellStyle name="Comma 2 4 5 3" xfId="4657"/>
    <cellStyle name="Comma 2 4 5 3 2" xfId="4658"/>
    <cellStyle name="Comma 2 4 5 4" xfId="4659"/>
    <cellStyle name="Comma 2 4 6" xfId="4660"/>
    <cellStyle name="Comma 2 4 6 2" xfId="4661"/>
    <cellStyle name="Comma 2 4 7" xfId="4662"/>
    <cellStyle name="Comma 2 4 7 2" xfId="4663"/>
    <cellStyle name="Comma 2 4 8" xfId="4664"/>
    <cellStyle name="Comma 2 4 8 2" xfId="4665"/>
    <cellStyle name="Comma 2 4 9" xfId="4666"/>
    <cellStyle name="Comma 2 4 9 2" xfId="4667"/>
    <cellStyle name="Comma 2 5" xfId="4668"/>
    <cellStyle name="Comma 2 5 10" xfId="4669"/>
    <cellStyle name="Comma 2 5 2" xfId="4670"/>
    <cellStyle name="Comma 2 5 2 2" xfId="4671"/>
    <cellStyle name="Comma 2 5 2 2 2" xfId="4672"/>
    <cellStyle name="Comma 2 5 2 2 2 2" xfId="4673"/>
    <cellStyle name="Comma 2 5 2 2 2 2 2" xfId="4674"/>
    <cellStyle name="Comma 2 5 2 2 2 3" xfId="4675"/>
    <cellStyle name="Comma 2 5 2 2 3" xfId="4676"/>
    <cellStyle name="Comma 2 5 2 2 3 2" xfId="4677"/>
    <cellStyle name="Comma 2 5 2 2 4" xfId="4678"/>
    <cellStyle name="Comma 2 5 2 2 4 2" xfId="4679"/>
    <cellStyle name="Comma 2 5 2 2 5" xfId="4680"/>
    <cellStyle name="Comma 2 5 2 3" xfId="4681"/>
    <cellStyle name="Comma 2 5 2 3 2" xfId="4682"/>
    <cellStyle name="Comma 2 5 2 3 2 2" xfId="4683"/>
    <cellStyle name="Comma 2 5 2 3 3" xfId="4684"/>
    <cellStyle name="Comma 2 5 2 3 3 2" xfId="4685"/>
    <cellStyle name="Comma 2 5 2 3 4" xfId="4686"/>
    <cellStyle name="Comma 2 5 2 4" xfId="4687"/>
    <cellStyle name="Comma 2 5 2 4 2" xfId="4688"/>
    <cellStyle name="Comma 2 5 2 5" xfId="4689"/>
    <cellStyle name="Comma 2 5 2 5 2" xfId="4690"/>
    <cellStyle name="Comma 2 5 2 6" xfId="4691"/>
    <cellStyle name="Comma 2 5 3" xfId="4692"/>
    <cellStyle name="Comma 2 5 3 2" xfId="4693"/>
    <cellStyle name="Comma 2 5 3 2 2" xfId="4694"/>
    <cellStyle name="Comma 2 5 3 2 2 2" xfId="4695"/>
    <cellStyle name="Comma 2 5 3 2 3" xfId="4696"/>
    <cellStyle name="Comma 2 5 3 2 3 2" xfId="4697"/>
    <cellStyle name="Comma 2 5 3 2 4" xfId="4698"/>
    <cellStyle name="Comma 2 5 3 3" xfId="4699"/>
    <cellStyle name="Comma 2 5 3 3 2" xfId="4700"/>
    <cellStyle name="Comma 2 5 3 4" xfId="4701"/>
    <cellStyle name="Comma 2 5 3 4 2" xfId="4702"/>
    <cellStyle name="Comma 2 5 3 5" xfId="4703"/>
    <cellStyle name="Comma 2 5 4" xfId="4704"/>
    <cellStyle name="Comma 2 5 4 2" xfId="4705"/>
    <cellStyle name="Comma 2 5 4 2 2" xfId="4706"/>
    <cellStyle name="Comma 2 5 4 3" xfId="4707"/>
    <cellStyle name="Comma 2 5 4 3 2" xfId="4708"/>
    <cellStyle name="Comma 2 5 4 4" xfId="4709"/>
    <cellStyle name="Comma 2 5 5" xfId="4710"/>
    <cellStyle name="Comma 2 5 5 2" xfId="4711"/>
    <cellStyle name="Comma 2 5 6" xfId="4712"/>
    <cellStyle name="Comma 2 5 6 2" xfId="4713"/>
    <cellStyle name="Comma 2 5 7" xfId="4714"/>
    <cellStyle name="Comma 2 5 7 2" xfId="4715"/>
    <cellStyle name="Comma 2 5 8" xfId="4716"/>
    <cellStyle name="Comma 2 5 8 2" xfId="4717"/>
    <cellStyle name="Comma 2 5 9" xfId="4718"/>
    <cellStyle name="Comma 2 6" xfId="4719"/>
    <cellStyle name="Comma 2 6 10" xfId="4720"/>
    <cellStyle name="Comma 2 6 2" xfId="4721"/>
    <cellStyle name="Comma 2 6 2 2" xfId="4722"/>
    <cellStyle name="Comma 2 6 2 2 2" xfId="4723"/>
    <cellStyle name="Comma 2 6 2 2 2 2" xfId="4724"/>
    <cellStyle name="Comma 2 6 2 2 3" xfId="4725"/>
    <cellStyle name="Comma 2 6 2 2 3 2" xfId="4726"/>
    <cellStyle name="Comma 2 6 2 2 4" xfId="4727"/>
    <cellStyle name="Comma 2 6 2 3" xfId="4728"/>
    <cellStyle name="Comma 2 6 2 3 2" xfId="4729"/>
    <cellStyle name="Comma 2 6 2 4" xfId="4730"/>
    <cellStyle name="Comma 2 6 2 4 2" xfId="4731"/>
    <cellStyle name="Comma 2 6 2 5" xfId="4732"/>
    <cellStyle name="Comma 2 6 3" xfId="4733"/>
    <cellStyle name="Comma 2 6 3 2" xfId="4734"/>
    <cellStyle name="Comma 2 6 3 2 2" xfId="4735"/>
    <cellStyle name="Comma 2 6 3 3" xfId="4736"/>
    <cellStyle name="Comma 2 6 3 3 2" xfId="4737"/>
    <cellStyle name="Comma 2 6 3 4" xfId="4738"/>
    <cellStyle name="Comma 2 6 4" xfId="4739"/>
    <cellStyle name="Comma 2 6 4 2" xfId="4740"/>
    <cellStyle name="Comma 2 6 4 2 2" xfId="4741"/>
    <cellStyle name="Comma 2 6 4 3" xfId="4742"/>
    <cellStyle name="Comma 2 6 5" xfId="4743"/>
    <cellStyle name="Comma 2 6 5 2" xfId="4744"/>
    <cellStyle name="Comma 2 6 6" xfId="4745"/>
    <cellStyle name="Comma 2 6 6 2" xfId="4746"/>
    <cellStyle name="Comma 2 6 7" xfId="4747"/>
    <cellStyle name="Comma 2 6 7 2" xfId="4748"/>
    <cellStyle name="Comma 2 6 8" xfId="4749"/>
    <cellStyle name="Comma 2 6 8 2" xfId="4750"/>
    <cellStyle name="Comma 2 6 9" xfId="4751"/>
    <cellStyle name="Comma 2 7" xfId="4752"/>
    <cellStyle name="Comma 2 7 2" xfId="4753"/>
    <cellStyle name="Comma 2 7 2 2" xfId="4754"/>
    <cellStyle name="Comma 2 7 3" xfId="4755"/>
    <cellStyle name="Comma 2 7 3 2" xfId="4756"/>
    <cellStyle name="Comma 2 7 3 2 2" xfId="4757"/>
    <cellStyle name="Comma 2 7 3 3" xfId="4758"/>
    <cellStyle name="Comma 2 7 3 3 2" xfId="4759"/>
    <cellStyle name="Comma 2 7 3 4" xfId="4760"/>
    <cellStyle name="Comma 2 7 4" xfId="4761"/>
    <cellStyle name="Comma 2 7 4 2" xfId="4762"/>
    <cellStyle name="Comma 2 7 4 2 2" xfId="4763"/>
    <cellStyle name="Comma 2 7 4 3" xfId="4764"/>
    <cellStyle name="Comma 2 7 5" xfId="4765"/>
    <cellStyle name="Comma 2 7 5 2" xfId="4766"/>
    <cellStyle name="Comma 2 7 6" xfId="4767"/>
    <cellStyle name="Comma 2 7 6 2" xfId="4768"/>
    <cellStyle name="Comma 2 7 7" xfId="4769"/>
    <cellStyle name="Comma 2 7 7 2" xfId="4770"/>
    <cellStyle name="Comma 2 7 8" xfId="4771"/>
    <cellStyle name="Comma 2 7 8 2" xfId="4772"/>
    <cellStyle name="Comma 2 7 9" xfId="4773"/>
    <cellStyle name="Comma 2 8" xfId="4774"/>
    <cellStyle name="Comma 2 8 2" xfId="4775"/>
    <cellStyle name="Comma 2 8 2 2" xfId="4776"/>
    <cellStyle name="Comma 2 8 2 2 2" xfId="4777"/>
    <cellStyle name="Comma 2 8 2 2 2 2" xfId="4778"/>
    <cellStyle name="Comma 2 8 2 2 3" xfId="4779"/>
    <cellStyle name="Comma 2 8 2 2 3 2" xfId="4780"/>
    <cellStyle name="Comma 2 8 2 2 4" xfId="4781"/>
    <cellStyle name="Comma 2 8 2 3" xfId="4782"/>
    <cellStyle name="Comma 2 8 2 3 2" xfId="4783"/>
    <cellStyle name="Comma 2 8 2 3 2 2" xfId="4784"/>
    <cellStyle name="Comma 2 8 2 3 3" xfId="4785"/>
    <cellStyle name="Comma 2 8 2 4" xfId="4786"/>
    <cellStyle name="Comma 2 8 2 4 2" xfId="4787"/>
    <cellStyle name="Comma 2 8 2 5" xfId="4788"/>
    <cellStyle name="Comma 2 8 2 5 2" xfId="4789"/>
    <cellStyle name="Comma 2 8 2 6" xfId="4790"/>
    <cellStyle name="Comma 2 8 3" xfId="4791"/>
    <cellStyle name="Comma 2 8 3 2" xfId="4792"/>
    <cellStyle name="Comma 2 8 3 2 2" xfId="4793"/>
    <cellStyle name="Comma 2 8 3 3" xfId="4794"/>
    <cellStyle name="Comma 2 8 3 3 2" xfId="4795"/>
    <cellStyle name="Comma 2 8 3 4" xfId="4796"/>
    <cellStyle name="Comma 2 8 4" xfId="4797"/>
    <cellStyle name="Comma 2 8 4 2" xfId="4798"/>
    <cellStyle name="Comma 2 8 4 2 2" xfId="4799"/>
    <cellStyle name="Comma 2 8 4 3" xfId="4800"/>
    <cellStyle name="Comma 2 8 5" xfId="4801"/>
    <cellStyle name="Comma 2 8 5 2" xfId="4802"/>
    <cellStyle name="Comma 2 8 6" xfId="4803"/>
    <cellStyle name="Comma 2 8 6 2" xfId="4804"/>
    <cellStyle name="Comma 2 8 7" xfId="4805"/>
    <cellStyle name="Comma 2 8 7 2" xfId="4806"/>
    <cellStyle name="Comma 2 8 8" xfId="4807"/>
    <cellStyle name="Comma 2 9" xfId="4808"/>
    <cellStyle name="Comma 2 9 2" xfId="4809"/>
    <cellStyle name="Comma 2 9 2 2" xfId="4810"/>
    <cellStyle name="Comma 2 9 3" xfId="4811"/>
    <cellStyle name="Comma 2 9 3 2" xfId="4812"/>
    <cellStyle name="Comma 2 9 4" xfId="4813"/>
    <cellStyle name="Comma 2 9 4 2" xfId="4814"/>
    <cellStyle name="Comma 2 9 5" xfId="4815"/>
    <cellStyle name="Comma 2 9 5 2" xfId="4816"/>
    <cellStyle name="Comma 2 9 6" xfId="4817"/>
    <cellStyle name="Comma 2 9 6 2" xfId="4818"/>
    <cellStyle name="Comma 2 9 7" xfId="4819"/>
    <cellStyle name="Comma 20" xfId="4820"/>
    <cellStyle name="Comma 20 10" xfId="4821"/>
    <cellStyle name="Comma 20 10 2" xfId="4822"/>
    <cellStyle name="Comma 20 10 2 2" xfId="4823"/>
    <cellStyle name="Comma 20 10 3" xfId="4824"/>
    <cellStyle name="Comma 20 11" xfId="4825"/>
    <cellStyle name="Comma 20 11 2" xfId="4826"/>
    <cellStyle name="Comma 20 11 2 2" xfId="4827"/>
    <cellStyle name="Comma 20 11 3" xfId="4828"/>
    <cellStyle name="Comma 20 12" xfId="4829"/>
    <cellStyle name="Comma 20 12 2" xfId="4830"/>
    <cellStyle name="Comma 20 12 2 2" xfId="4831"/>
    <cellStyle name="Comma 20 12 3" xfId="4832"/>
    <cellStyle name="Comma 20 13" xfId="4833"/>
    <cellStyle name="Comma 20 13 2" xfId="4834"/>
    <cellStyle name="Comma 20 13 2 2" xfId="4835"/>
    <cellStyle name="Comma 20 13 3" xfId="4836"/>
    <cellStyle name="Comma 20 14" xfId="4837"/>
    <cellStyle name="Comma 20 14 2" xfId="4838"/>
    <cellStyle name="Comma 20 14 2 2" xfId="4839"/>
    <cellStyle name="Comma 20 14 3" xfId="4840"/>
    <cellStyle name="Comma 20 15" xfId="4841"/>
    <cellStyle name="Comma 20 15 2" xfId="4842"/>
    <cellStyle name="Comma 20 15 2 2" xfId="4843"/>
    <cellStyle name="Comma 20 15 3" xfId="4844"/>
    <cellStyle name="Comma 20 16" xfId="4845"/>
    <cellStyle name="Comma 20 16 2" xfId="4846"/>
    <cellStyle name="Comma 20 16 2 2" xfId="4847"/>
    <cellStyle name="Comma 20 16 3" xfId="4848"/>
    <cellStyle name="Comma 20 17" xfId="4849"/>
    <cellStyle name="Comma 20 17 2" xfId="4850"/>
    <cellStyle name="Comma 20 17 2 2" xfId="4851"/>
    <cellStyle name="Comma 20 17 3" xfId="4852"/>
    <cellStyle name="Comma 20 18" xfId="4853"/>
    <cellStyle name="Comma 20 18 2" xfId="4854"/>
    <cellStyle name="Comma 20 18 2 2" xfId="4855"/>
    <cellStyle name="Comma 20 18 3" xfId="4856"/>
    <cellStyle name="Comma 20 19" xfId="4857"/>
    <cellStyle name="Comma 20 19 2" xfId="4858"/>
    <cellStyle name="Comma 20 19 2 2" xfId="4859"/>
    <cellStyle name="Comma 20 19 3" xfId="4860"/>
    <cellStyle name="Comma 20 2" xfId="4861"/>
    <cellStyle name="Comma 20 2 2" xfId="4862"/>
    <cellStyle name="Comma 20 2 2 2" xfId="4863"/>
    <cellStyle name="Comma 20 2 3" xfId="4864"/>
    <cellStyle name="Comma 20 2 3 2" xfId="4865"/>
    <cellStyle name="Comma 20 2 3 2 2" xfId="4866"/>
    <cellStyle name="Comma 20 2 3 3" xfId="4867"/>
    <cellStyle name="Comma 20 2 4" xfId="4868"/>
    <cellStyle name="Comma 20 2 4 2" xfId="4869"/>
    <cellStyle name="Comma 20 2 5" xfId="4870"/>
    <cellStyle name="Comma 20 2 6" xfId="4871"/>
    <cellStyle name="Comma 20 20" xfId="4872"/>
    <cellStyle name="Comma 20 20 2" xfId="4873"/>
    <cellStyle name="Comma 20 20 2 2" xfId="4874"/>
    <cellStyle name="Comma 20 20 3" xfId="4875"/>
    <cellStyle name="Comma 20 21" xfId="4876"/>
    <cellStyle name="Comma 20 21 2" xfId="4877"/>
    <cellStyle name="Comma 20 21 2 2" xfId="4878"/>
    <cellStyle name="Comma 20 21 3" xfId="4879"/>
    <cellStyle name="Comma 20 22" xfId="4880"/>
    <cellStyle name="Comma 20 22 2" xfId="4881"/>
    <cellStyle name="Comma 20 22 2 2" xfId="4882"/>
    <cellStyle name="Comma 20 22 3" xfId="4883"/>
    <cellStyle name="Comma 20 23" xfId="4884"/>
    <cellStyle name="Comma 20 23 2" xfId="4885"/>
    <cellStyle name="Comma 20 23 2 2" xfId="4886"/>
    <cellStyle name="Comma 20 23 3" xfId="4887"/>
    <cellStyle name="Comma 20 24" xfId="4888"/>
    <cellStyle name="Comma 20 24 2" xfId="4889"/>
    <cellStyle name="Comma 20 24 2 2" xfId="4890"/>
    <cellStyle name="Comma 20 24 3" xfId="4891"/>
    <cellStyle name="Comma 20 25" xfId="4892"/>
    <cellStyle name="Comma 20 25 2" xfId="4893"/>
    <cellStyle name="Comma 20 25 2 2" xfId="4894"/>
    <cellStyle name="Comma 20 25 3" xfId="4895"/>
    <cellStyle name="Comma 20 26" xfId="4896"/>
    <cellStyle name="Comma 20 26 2" xfId="4897"/>
    <cellStyle name="Comma 20 26 2 2" xfId="4898"/>
    <cellStyle name="Comma 20 26 3" xfId="4899"/>
    <cellStyle name="Comma 20 27" xfId="4900"/>
    <cellStyle name="Comma 20 27 2" xfId="4901"/>
    <cellStyle name="Comma 20 27 2 2" xfId="4902"/>
    <cellStyle name="Comma 20 27 3" xfId="4903"/>
    <cellStyle name="Comma 20 28" xfId="4904"/>
    <cellStyle name="Comma 20 28 2" xfId="4905"/>
    <cellStyle name="Comma 20 28 2 2" xfId="4906"/>
    <cellStyle name="Comma 20 28 3" xfId="4907"/>
    <cellStyle name="Comma 20 29" xfId="4908"/>
    <cellStyle name="Comma 20 29 2" xfId="4909"/>
    <cellStyle name="Comma 20 3" xfId="4910"/>
    <cellStyle name="Comma 20 3 2" xfId="4911"/>
    <cellStyle name="Comma 20 3 2 2" xfId="4912"/>
    <cellStyle name="Comma 20 3 3" xfId="4913"/>
    <cellStyle name="Comma 20 3 3 2" xfId="4914"/>
    <cellStyle name="Comma 20 3 3 2 2" xfId="4915"/>
    <cellStyle name="Comma 20 3 3 3" xfId="4916"/>
    <cellStyle name="Comma 20 3 4" xfId="4917"/>
    <cellStyle name="Comma 20 30" xfId="4918"/>
    <cellStyle name="Comma 20 30 2" xfId="4919"/>
    <cellStyle name="Comma 20 30 2 2" xfId="4920"/>
    <cellStyle name="Comma 20 30 3" xfId="4921"/>
    <cellStyle name="Comma 20 31" xfId="4922"/>
    <cellStyle name="Comma 20 31 2" xfId="4923"/>
    <cellStyle name="Comma 20 32" xfId="4924"/>
    <cellStyle name="Comma 20 33" xfId="4925"/>
    <cellStyle name="Comma 20 4" xfId="4926"/>
    <cellStyle name="Comma 20 4 2" xfId="4927"/>
    <cellStyle name="Comma 20 4 2 2" xfId="4928"/>
    <cellStyle name="Comma 20 4 3" xfId="4929"/>
    <cellStyle name="Comma 20 4 3 2" xfId="4930"/>
    <cellStyle name="Comma 20 4 3 2 2" xfId="4931"/>
    <cellStyle name="Comma 20 4 3 3" xfId="4932"/>
    <cellStyle name="Comma 20 4 4" xfId="4933"/>
    <cellStyle name="Comma 20 5" xfId="4934"/>
    <cellStyle name="Comma 20 5 2" xfId="4935"/>
    <cellStyle name="Comma 20 5 2 2" xfId="4936"/>
    <cellStyle name="Comma 20 5 3" xfId="4937"/>
    <cellStyle name="Comma 20 5 3 2" xfId="4938"/>
    <cellStyle name="Comma 20 5 3 2 2" xfId="4939"/>
    <cellStyle name="Comma 20 5 3 3" xfId="4940"/>
    <cellStyle name="Comma 20 5 4" xfId="4941"/>
    <cellStyle name="Comma 20 6" xfId="4942"/>
    <cellStyle name="Comma 20 6 2" xfId="4943"/>
    <cellStyle name="Comma 20 6 2 2" xfId="4944"/>
    <cellStyle name="Comma 20 6 3" xfId="4945"/>
    <cellStyle name="Comma 20 7" xfId="4946"/>
    <cellStyle name="Comma 20 7 2" xfId="4947"/>
    <cellStyle name="Comma 20 7 2 2" xfId="4948"/>
    <cellStyle name="Comma 20 7 3" xfId="4949"/>
    <cellStyle name="Comma 20 8" xfId="4950"/>
    <cellStyle name="Comma 20 8 2" xfId="4951"/>
    <cellStyle name="Comma 20 8 2 2" xfId="4952"/>
    <cellStyle name="Comma 20 8 3" xfId="4953"/>
    <cellStyle name="Comma 20 9" xfId="4954"/>
    <cellStyle name="Comma 20 9 2" xfId="4955"/>
    <cellStyle name="Comma 20 9 2 2" xfId="4956"/>
    <cellStyle name="Comma 20 9 3" xfId="4957"/>
    <cellStyle name="Comma 200" xfId="4958"/>
    <cellStyle name="Comma 200 2" xfId="4959"/>
    <cellStyle name="Comma 200 3" xfId="4960"/>
    <cellStyle name="Comma 201" xfId="4961"/>
    <cellStyle name="Comma 201 2" xfId="4962"/>
    <cellStyle name="Comma 201 3" xfId="4963"/>
    <cellStyle name="Comma 202" xfId="4964"/>
    <cellStyle name="Comma 202 2" xfId="4965"/>
    <cellStyle name="Comma 202 3" xfId="4966"/>
    <cellStyle name="Comma 203" xfId="4967"/>
    <cellStyle name="Comma 203 2" xfId="4968"/>
    <cellStyle name="Comma 203 3" xfId="4969"/>
    <cellStyle name="Comma 204" xfId="4970"/>
    <cellStyle name="Comma 204 2" xfId="4971"/>
    <cellStyle name="Comma 204 3" xfId="4972"/>
    <cellStyle name="Comma 205" xfId="4973"/>
    <cellStyle name="Comma 205 2" xfId="4974"/>
    <cellStyle name="Comma 205 3" xfId="4975"/>
    <cellStyle name="Comma 206" xfId="4976"/>
    <cellStyle name="Comma 206 2" xfId="4977"/>
    <cellStyle name="Comma 206 3" xfId="4978"/>
    <cellStyle name="Comma 207" xfId="4979"/>
    <cellStyle name="Comma 207 2" xfId="4980"/>
    <cellStyle name="Comma 207 3" xfId="4981"/>
    <cellStyle name="Comma 208" xfId="4982"/>
    <cellStyle name="Comma 208 2" xfId="4983"/>
    <cellStyle name="Comma 208 3" xfId="4984"/>
    <cellStyle name="Comma 209" xfId="4985"/>
    <cellStyle name="Comma 209 2" xfId="4986"/>
    <cellStyle name="Comma 209 3" xfId="4987"/>
    <cellStyle name="Comma 21" xfId="4988"/>
    <cellStyle name="Comma 21 10" xfId="4989"/>
    <cellStyle name="Comma 21 10 2" xfId="4990"/>
    <cellStyle name="Comma 21 10 2 2" xfId="4991"/>
    <cellStyle name="Comma 21 10 3" xfId="4992"/>
    <cellStyle name="Comma 21 11" xfId="4993"/>
    <cellStyle name="Comma 21 11 2" xfId="4994"/>
    <cellStyle name="Comma 21 11 2 2" xfId="4995"/>
    <cellStyle name="Comma 21 11 3" xfId="4996"/>
    <cellStyle name="Comma 21 12" xfId="4997"/>
    <cellStyle name="Comma 21 12 2" xfId="4998"/>
    <cellStyle name="Comma 21 12 2 2" xfId="4999"/>
    <cellStyle name="Comma 21 12 3" xfId="5000"/>
    <cellStyle name="Comma 21 13" xfId="5001"/>
    <cellStyle name="Comma 21 13 2" xfId="5002"/>
    <cellStyle name="Comma 21 13 2 2" xfId="5003"/>
    <cellStyle name="Comma 21 13 3" xfId="5004"/>
    <cellStyle name="Comma 21 14" xfId="5005"/>
    <cellStyle name="Comma 21 14 2" xfId="5006"/>
    <cellStyle name="Comma 21 14 2 2" xfId="5007"/>
    <cellStyle name="Comma 21 14 3" xfId="5008"/>
    <cellStyle name="Comma 21 15" xfId="5009"/>
    <cellStyle name="Comma 21 15 2" xfId="5010"/>
    <cellStyle name="Comma 21 15 2 2" xfId="5011"/>
    <cellStyle name="Comma 21 15 3" xfId="5012"/>
    <cellStyle name="Comma 21 16" xfId="5013"/>
    <cellStyle name="Comma 21 16 2" xfId="5014"/>
    <cellStyle name="Comma 21 16 2 2" xfId="5015"/>
    <cellStyle name="Comma 21 16 3" xfId="5016"/>
    <cellStyle name="Comma 21 17" xfId="5017"/>
    <cellStyle name="Comma 21 17 2" xfId="5018"/>
    <cellStyle name="Comma 21 17 2 2" xfId="5019"/>
    <cellStyle name="Comma 21 17 3" xfId="5020"/>
    <cellStyle name="Comma 21 18" xfId="5021"/>
    <cellStyle name="Comma 21 18 2" xfId="5022"/>
    <cellStyle name="Comma 21 18 2 2" xfId="5023"/>
    <cellStyle name="Comma 21 18 3" xfId="5024"/>
    <cellStyle name="Comma 21 19" xfId="5025"/>
    <cellStyle name="Comma 21 19 2" xfId="5026"/>
    <cellStyle name="Comma 21 19 2 2" xfId="5027"/>
    <cellStyle name="Comma 21 19 3" xfId="5028"/>
    <cellStyle name="Comma 21 2" xfId="5029"/>
    <cellStyle name="Comma 21 2 2" xfId="5030"/>
    <cellStyle name="Comma 21 2 2 2" xfId="5031"/>
    <cellStyle name="Comma 21 2 3" xfId="5032"/>
    <cellStyle name="Comma 21 2 3 2" xfId="5033"/>
    <cellStyle name="Comma 21 2 3 2 2" xfId="5034"/>
    <cellStyle name="Comma 21 2 3 3" xfId="5035"/>
    <cellStyle name="Comma 21 2 4" xfId="5036"/>
    <cellStyle name="Comma 21 2 4 2" xfId="5037"/>
    <cellStyle name="Comma 21 2 5" xfId="5038"/>
    <cellStyle name="Comma 21 2 6" xfId="5039"/>
    <cellStyle name="Comma 21 20" xfId="5040"/>
    <cellStyle name="Comma 21 20 2" xfId="5041"/>
    <cellStyle name="Comma 21 20 2 2" xfId="5042"/>
    <cellStyle name="Comma 21 20 3" xfId="5043"/>
    <cellStyle name="Comma 21 21" xfId="5044"/>
    <cellStyle name="Comma 21 21 2" xfId="5045"/>
    <cellStyle name="Comma 21 21 2 2" xfId="5046"/>
    <cellStyle name="Comma 21 21 3" xfId="5047"/>
    <cellStyle name="Comma 21 22" xfId="5048"/>
    <cellStyle name="Comma 21 22 2" xfId="5049"/>
    <cellStyle name="Comma 21 22 2 2" xfId="5050"/>
    <cellStyle name="Comma 21 22 3" xfId="5051"/>
    <cellStyle name="Comma 21 23" xfId="5052"/>
    <cellStyle name="Comma 21 23 2" xfId="5053"/>
    <cellStyle name="Comma 21 23 2 2" xfId="5054"/>
    <cellStyle name="Comma 21 23 3" xfId="5055"/>
    <cellStyle name="Comma 21 24" xfId="5056"/>
    <cellStyle name="Comma 21 24 2" xfId="5057"/>
    <cellStyle name="Comma 21 24 2 2" xfId="5058"/>
    <cellStyle name="Comma 21 24 3" xfId="5059"/>
    <cellStyle name="Comma 21 25" xfId="5060"/>
    <cellStyle name="Comma 21 25 2" xfId="5061"/>
    <cellStyle name="Comma 21 25 2 2" xfId="5062"/>
    <cellStyle name="Comma 21 25 3" xfId="5063"/>
    <cellStyle name="Comma 21 26" xfId="5064"/>
    <cellStyle name="Comma 21 26 2" xfId="5065"/>
    <cellStyle name="Comma 21 26 2 2" xfId="5066"/>
    <cellStyle name="Comma 21 26 3" xfId="5067"/>
    <cellStyle name="Comma 21 27" xfId="5068"/>
    <cellStyle name="Comma 21 27 2" xfId="5069"/>
    <cellStyle name="Comma 21 27 2 2" xfId="5070"/>
    <cellStyle name="Comma 21 27 3" xfId="5071"/>
    <cellStyle name="Comma 21 28" xfId="5072"/>
    <cellStyle name="Comma 21 28 2" xfId="5073"/>
    <cellStyle name="Comma 21 28 2 2" xfId="5074"/>
    <cellStyle name="Comma 21 28 3" xfId="5075"/>
    <cellStyle name="Comma 21 29" xfId="5076"/>
    <cellStyle name="Comma 21 29 2" xfId="5077"/>
    <cellStyle name="Comma 21 3" xfId="5078"/>
    <cellStyle name="Comma 21 3 2" xfId="5079"/>
    <cellStyle name="Comma 21 3 2 2" xfId="5080"/>
    <cellStyle name="Comma 21 3 3" xfId="5081"/>
    <cellStyle name="Comma 21 3 3 2" xfId="5082"/>
    <cellStyle name="Comma 21 3 3 2 2" xfId="5083"/>
    <cellStyle name="Comma 21 3 3 3" xfId="5084"/>
    <cellStyle name="Comma 21 3 4" xfId="5085"/>
    <cellStyle name="Comma 21 3 4 2" xfId="5086"/>
    <cellStyle name="Comma 21 3 5" xfId="5087"/>
    <cellStyle name="Comma 21 3 6" xfId="5088"/>
    <cellStyle name="Comma 21 30" xfId="5089"/>
    <cellStyle name="Comma 21 30 2" xfId="5090"/>
    <cellStyle name="Comma 21 30 2 2" xfId="5091"/>
    <cellStyle name="Comma 21 30 3" xfId="5092"/>
    <cellStyle name="Comma 21 31" xfId="5093"/>
    <cellStyle name="Comma 21 31 2" xfId="5094"/>
    <cellStyle name="Comma 21 32" xfId="5095"/>
    <cellStyle name="Comma 21 32 2" xfId="5096"/>
    <cellStyle name="Comma 21 33" xfId="5097"/>
    <cellStyle name="Comma 21 34" xfId="5098"/>
    <cellStyle name="Comma 21 35" xfId="5099"/>
    <cellStyle name="Comma 21 4" xfId="5100"/>
    <cellStyle name="Comma 21 4 2" xfId="5101"/>
    <cellStyle name="Comma 21 4 2 2" xfId="5102"/>
    <cellStyle name="Comma 21 4 3" xfId="5103"/>
    <cellStyle name="Comma 21 4 3 2" xfId="5104"/>
    <cellStyle name="Comma 21 4 3 2 2" xfId="5105"/>
    <cellStyle name="Comma 21 4 3 3" xfId="5106"/>
    <cellStyle name="Comma 21 4 4" xfId="5107"/>
    <cellStyle name="Comma 21 5" xfId="5108"/>
    <cellStyle name="Comma 21 5 2" xfId="5109"/>
    <cellStyle name="Comma 21 5 2 2" xfId="5110"/>
    <cellStyle name="Comma 21 5 3" xfId="5111"/>
    <cellStyle name="Comma 21 5 3 2" xfId="5112"/>
    <cellStyle name="Comma 21 5 3 2 2" xfId="5113"/>
    <cellStyle name="Comma 21 5 3 3" xfId="5114"/>
    <cellStyle name="Comma 21 5 4" xfId="5115"/>
    <cellStyle name="Comma 21 6" xfId="5116"/>
    <cellStyle name="Comma 21 6 2" xfId="5117"/>
    <cellStyle name="Comma 21 6 2 2" xfId="5118"/>
    <cellStyle name="Comma 21 6 3" xfId="5119"/>
    <cellStyle name="Comma 21 7" xfId="5120"/>
    <cellStyle name="Comma 21 7 2" xfId="5121"/>
    <cellStyle name="Comma 21 7 2 2" xfId="5122"/>
    <cellStyle name="Comma 21 7 3" xfId="5123"/>
    <cellStyle name="Comma 21 8" xfId="5124"/>
    <cellStyle name="Comma 21 8 2" xfId="5125"/>
    <cellStyle name="Comma 21 8 2 2" xfId="5126"/>
    <cellStyle name="Comma 21 8 3" xfId="5127"/>
    <cellStyle name="Comma 21 9" xfId="5128"/>
    <cellStyle name="Comma 21 9 2" xfId="5129"/>
    <cellStyle name="Comma 21 9 2 2" xfId="5130"/>
    <cellStyle name="Comma 21 9 3" xfId="5131"/>
    <cellStyle name="Comma 210" xfId="5132"/>
    <cellStyle name="Comma 210 2" xfId="5133"/>
    <cellStyle name="Comma 210 3" xfId="5134"/>
    <cellStyle name="Comma 211" xfId="5135"/>
    <cellStyle name="Comma 211 2" xfId="5136"/>
    <cellStyle name="Comma 211 3" xfId="5137"/>
    <cellStyle name="Comma 212" xfId="5138"/>
    <cellStyle name="Comma 212 2" xfId="5139"/>
    <cellStyle name="Comma 212 3" xfId="5140"/>
    <cellStyle name="Comma 213" xfId="5141"/>
    <cellStyle name="Comma 213 2" xfId="5142"/>
    <cellStyle name="Comma 213 3" xfId="5143"/>
    <cellStyle name="Comma 214" xfId="5144"/>
    <cellStyle name="Comma 214 2" xfId="5145"/>
    <cellStyle name="Comma 214 3" xfId="5146"/>
    <cellStyle name="Comma 215" xfId="5147"/>
    <cellStyle name="Comma 215 2" xfId="5148"/>
    <cellStyle name="Comma 215 3" xfId="5149"/>
    <cellStyle name="Comma 216" xfId="5150"/>
    <cellStyle name="Comma 216 2" xfId="5151"/>
    <cellStyle name="Comma 216 3" xfId="5152"/>
    <cellStyle name="Comma 217" xfId="5153"/>
    <cellStyle name="Comma 217 2" xfId="5154"/>
    <cellStyle name="Comma 217 3" xfId="5155"/>
    <cellStyle name="Comma 218" xfId="5156"/>
    <cellStyle name="Comma 218 2" xfId="5157"/>
    <cellStyle name="Comma 218 3" xfId="5158"/>
    <cellStyle name="Comma 219" xfId="5159"/>
    <cellStyle name="Comma 219 2" xfId="5160"/>
    <cellStyle name="Comma 219 3" xfId="5161"/>
    <cellStyle name="Comma 22" xfId="5162"/>
    <cellStyle name="Comma 22 10" xfId="5163"/>
    <cellStyle name="Comma 22 10 2" xfId="5164"/>
    <cellStyle name="Comma 22 10 2 2" xfId="5165"/>
    <cellStyle name="Comma 22 10 3" xfId="5166"/>
    <cellStyle name="Comma 22 11" xfId="5167"/>
    <cellStyle name="Comma 22 11 2" xfId="5168"/>
    <cellStyle name="Comma 22 11 2 2" xfId="5169"/>
    <cellStyle name="Comma 22 11 3" xfId="5170"/>
    <cellStyle name="Comma 22 12" xfId="5171"/>
    <cellStyle name="Comma 22 12 2" xfId="5172"/>
    <cellStyle name="Comma 22 12 2 2" xfId="5173"/>
    <cellStyle name="Comma 22 12 3" xfId="5174"/>
    <cellStyle name="Comma 22 13" xfId="5175"/>
    <cellStyle name="Comma 22 13 2" xfId="5176"/>
    <cellStyle name="Comma 22 13 2 2" xfId="5177"/>
    <cellStyle name="Comma 22 13 3" xfId="5178"/>
    <cellStyle name="Comma 22 14" xfId="5179"/>
    <cellStyle name="Comma 22 14 2" xfId="5180"/>
    <cellStyle name="Comma 22 14 2 2" xfId="5181"/>
    <cellStyle name="Comma 22 14 3" xfId="5182"/>
    <cellStyle name="Comma 22 15" xfId="5183"/>
    <cellStyle name="Comma 22 15 2" xfId="5184"/>
    <cellStyle name="Comma 22 15 2 2" xfId="5185"/>
    <cellStyle name="Comma 22 15 3" xfId="5186"/>
    <cellStyle name="Comma 22 16" xfId="5187"/>
    <cellStyle name="Comma 22 16 2" xfId="5188"/>
    <cellStyle name="Comma 22 16 2 2" xfId="5189"/>
    <cellStyle name="Comma 22 16 3" xfId="5190"/>
    <cellStyle name="Comma 22 17" xfId="5191"/>
    <cellStyle name="Comma 22 17 2" xfId="5192"/>
    <cellStyle name="Comma 22 17 2 2" xfId="5193"/>
    <cellStyle name="Comma 22 17 3" xfId="5194"/>
    <cellStyle name="Comma 22 18" xfId="5195"/>
    <cellStyle name="Comma 22 18 2" xfId="5196"/>
    <cellStyle name="Comma 22 18 2 2" xfId="5197"/>
    <cellStyle name="Comma 22 18 3" xfId="5198"/>
    <cellStyle name="Comma 22 19" xfId="5199"/>
    <cellStyle name="Comma 22 19 2" xfId="5200"/>
    <cellStyle name="Comma 22 19 2 2" xfId="5201"/>
    <cellStyle name="Comma 22 19 3" xfId="5202"/>
    <cellStyle name="Comma 22 2" xfId="5203"/>
    <cellStyle name="Comma 22 2 2" xfId="5204"/>
    <cellStyle name="Comma 22 2 2 2" xfId="5205"/>
    <cellStyle name="Comma 22 2 3" xfId="5206"/>
    <cellStyle name="Comma 22 2 3 2" xfId="5207"/>
    <cellStyle name="Comma 22 2 3 2 2" xfId="5208"/>
    <cellStyle name="Comma 22 2 3 3" xfId="5209"/>
    <cellStyle name="Comma 22 2 4" xfId="5210"/>
    <cellStyle name="Comma 22 2 4 2" xfId="5211"/>
    <cellStyle name="Comma 22 2 5" xfId="5212"/>
    <cellStyle name="Comma 22 2 6" xfId="5213"/>
    <cellStyle name="Comma 22 20" xfId="5214"/>
    <cellStyle name="Comma 22 20 2" xfId="5215"/>
    <cellStyle name="Comma 22 20 2 2" xfId="5216"/>
    <cellStyle name="Comma 22 20 3" xfId="5217"/>
    <cellStyle name="Comma 22 21" xfId="5218"/>
    <cellStyle name="Comma 22 21 2" xfId="5219"/>
    <cellStyle name="Comma 22 21 2 2" xfId="5220"/>
    <cellStyle name="Comma 22 21 3" xfId="5221"/>
    <cellStyle name="Comma 22 22" xfId="5222"/>
    <cellStyle name="Comma 22 22 2" xfId="5223"/>
    <cellStyle name="Comma 22 22 2 2" xfId="5224"/>
    <cellStyle name="Comma 22 22 3" xfId="5225"/>
    <cellStyle name="Comma 22 23" xfId="5226"/>
    <cellStyle name="Comma 22 23 2" xfId="5227"/>
    <cellStyle name="Comma 22 23 2 2" xfId="5228"/>
    <cellStyle name="Comma 22 23 3" xfId="5229"/>
    <cellStyle name="Comma 22 24" xfId="5230"/>
    <cellStyle name="Comma 22 24 2" xfId="5231"/>
    <cellStyle name="Comma 22 24 2 2" xfId="5232"/>
    <cellStyle name="Comma 22 24 3" xfId="5233"/>
    <cellStyle name="Comma 22 25" xfId="5234"/>
    <cellStyle name="Comma 22 25 2" xfId="5235"/>
    <cellStyle name="Comma 22 25 2 2" xfId="5236"/>
    <cellStyle name="Comma 22 25 3" xfId="5237"/>
    <cellStyle name="Comma 22 26" xfId="5238"/>
    <cellStyle name="Comma 22 26 2" xfId="5239"/>
    <cellStyle name="Comma 22 26 2 2" xfId="5240"/>
    <cellStyle name="Comma 22 26 3" xfId="5241"/>
    <cellStyle name="Comma 22 27" xfId="5242"/>
    <cellStyle name="Comma 22 27 2" xfId="5243"/>
    <cellStyle name="Comma 22 27 2 2" xfId="5244"/>
    <cellStyle name="Comma 22 27 3" xfId="5245"/>
    <cellStyle name="Comma 22 28" xfId="5246"/>
    <cellStyle name="Comma 22 28 2" xfId="5247"/>
    <cellStyle name="Comma 22 28 2 2" xfId="5248"/>
    <cellStyle name="Comma 22 28 3" xfId="5249"/>
    <cellStyle name="Comma 22 29" xfId="5250"/>
    <cellStyle name="Comma 22 29 2" xfId="5251"/>
    <cellStyle name="Comma 22 3" xfId="5252"/>
    <cellStyle name="Comma 22 3 2" xfId="5253"/>
    <cellStyle name="Comma 22 3 2 2" xfId="5254"/>
    <cellStyle name="Comma 22 3 3" xfId="5255"/>
    <cellStyle name="Comma 22 3 3 2" xfId="5256"/>
    <cellStyle name="Comma 22 3 3 2 2" xfId="5257"/>
    <cellStyle name="Comma 22 3 3 3" xfId="5258"/>
    <cellStyle name="Comma 22 3 4" xfId="5259"/>
    <cellStyle name="Comma 22 30" xfId="5260"/>
    <cellStyle name="Comma 22 30 2" xfId="5261"/>
    <cellStyle name="Comma 22 30 2 2" xfId="5262"/>
    <cellStyle name="Comma 22 30 3" xfId="5263"/>
    <cellStyle name="Comma 22 31" xfId="5264"/>
    <cellStyle name="Comma 22 31 2" xfId="5265"/>
    <cellStyle name="Comma 22 32" xfId="5266"/>
    <cellStyle name="Comma 22 33" xfId="5267"/>
    <cellStyle name="Comma 22 34" xfId="5268"/>
    <cellStyle name="Comma 22 4" xfId="5269"/>
    <cellStyle name="Comma 22 4 2" xfId="5270"/>
    <cellStyle name="Comma 22 4 2 2" xfId="5271"/>
    <cellStyle name="Comma 22 4 3" xfId="5272"/>
    <cellStyle name="Comma 22 4 3 2" xfId="5273"/>
    <cellStyle name="Comma 22 4 3 2 2" xfId="5274"/>
    <cellStyle name="Comma 22 4 3 3" xfId="5275"/>
    <cellStyle name="Comma 22 4 4" xfId="5276"/>
    <cellStyle name="Comma 22 5" xfId="5277"/>
    <cellStyle name="Comma 22 5 2" xfId="5278"/>
    <cellStyle name="Comma 22 5 2 2" xfId="5279"/>
    <cellStyle name="Comma 22 5 3" xfId="5280"/>
    <cellStyle name="Comma 22 5 3 2" xfId="5281"/>
    <cellStyle name="Comma 22 5 3 2 2" xfId="5282"/>
    <cellStyle name="Comma 22 5 3 3" xfId="5283"/>
    <cellStyle name="Comma 22 5 4" xfId="5284"/>
    <cellStyle name="Comma 22 6" xfId="5285"/>
    <cellStyle name="Comma 22 6 2" xfId="5286"/>
    <cellStyle name="Comma 22 6 2 2" xfId="5287"/>
    <cellStyle name="Comma 22 6 3" xfId="5288"/>
    <cellStyle name="Comma 22 7" xfId="5289"/>
    <cellStyle name="Comma 22 7 2" xfId="5290"/>
    <cellStyle name="Comma 22 7 2 2" xfId="5291"/>
    <cellStyle name="Comma 22 7 3" xfId="5292"/>
    <cellStyle name="Comma 22 8" xfId="5293"/>
    <cellStyle name="Comma 22 8 2" xfId="5294"/>
    <cellStyle name="Comma 22 8 2 2" xfId="5295"/>
    <cellStyle name="Comma 22 8 3" xfId="5296"/>
    <cellStyle name="Comma 22 9" xfId="5297"/>
    <cellStyle name="Comma 22 9 2" xfId="5298"/>
    <cellStyle name="Comma 22 9 2 2" xfId="5299"/>
    <cellStyle name="Comma 22 9 3" xfId="5300"/>
    <cellStyle name="Comma 220" xfId="5301"/>
    <cellStyle name="Comma 220 2" xfId="5302"/>
    <cellStyle name="Comma 220 3" xfId="5303"/>
    <cellStyle name="Comma 221" xfId="5304"/>
    <cellStyle name="Comma 221 2" xfId="5305"/>
    <cellStyle name="Comma 221 3" xfId="5306"/>
    <cellStyle name="Comma 222" xfId="5307"/>
    <cellStyle name="Comma 222 2" xfId="5308"/>
    <cellStyle name="Comma 222 3" xfId="5309"/>
    <cellStyle name="Comma 223" xfId="5310"/>
    <cellStyle name="Comma 223 2" xfId="5311"/>
    <cellStyle name="Comma 223 3" xfId="5312"/>
    <cellStyle name="Comma 224" xfId="5313"/>
    <cellStyle name="Comma 224 2" xfId="5314"/>
    <cellStyle name="Comma 224 3" xfId="5315"/>
    <cellStyle name="Comma 225" xfId="5316"/>
    <cellStyle name="Comma 225 2" xfId="5317"/>
    <cellStyle name="Comma 225 3" xfId="5318"/>
    <cellStyle name="Comma 226" xfId="5319"/>
    <cellStyle name="Comma 226 2" xfId="5320"/>
    <cellStyle name="Comma 226 3" xfId="5321"/>
    <cellStyle name="Comma 227" xfId="5322"/>
    <cellStyle name="Comma 227 2" xfId="5323"/>
    <cellStyle name="Comma 227 3" xfId="5324"/>
    <cellStyle name="Comma 228" xfId="5325"/>
    <cellStyle name="Comma 228 2" xfId="5326"/>
    <cellStyle name="Comma 228 3" xfId="5327"/>
    <cellStyle name="Comma 229" xfId="5328"/>
    <cellStyle name="Comma 229 2" xfId="5329"/>
    <cellStyle name="Comma 229 3" xfId="5330"/>
    <cellStyle name="Comma 23" xfId="5331"/>
    <cellStyle name="Comma 23 10" xfId="5332"/>
    <cellStyle name="Comma 23 10 2" xfId="5333"/>
    <cellStyle name="Comma 23 10 2 2" xfId="5334"/>
    <cellStyle name="Comma 23 10 3" xfId="5335"/>
    <cellStyle name="Comma 23 11" xfId="5336"/>
    <cellStyle name="Comma 23 11 2" xfId="5337"/>
    <cellStyle name="Comma 23 11 2 2" xfId="5338"/>
    <cellStyle name="Comma 23 11 3" xfId="5339"/>
    <cellStyle name="Comma 23 12" xfId="5340"/>
    <cellStyle name="Comma 23 12 2" xfId="5341"/>
    <cellStyle name="Comma 23 12 2 2" xfId="5342"/>
    <cellStyle name="Comma 23 12 3" xfId="5343"/>
    <cellStyle name="Comma 23 13" xfId="5344"/>
    <cellStyle name="Comma 23 13 2" xfId="5345"/>
    <cellStyle name="Comma 23 13 2 2" xfId="5346"/>
    <cellStyle name="Comma 23 13 3" xfId="5347"/>
    <cellStyle name="Comma 23 14" xfId="5348"/>
    <cellStyle name="Comma 23 14 2" xfId="5349"/>
    <cellStyle name="Comma 23 14 2 2" xfId="5350"/>
    <cellStyle name="Comma 23 14 3" xfId="5351"/>
    <cellStyle name="Comma 23 15" xfId="5352"/>
    <cellStyle name="Comma 23 15 2" xfId="5353"/>
    <cellStyle name="Comma 23 15 2 2" xfId="5354"/>
    <cellStyle name="Comma 23 15 3" xfId="5355"/>
    <cellStyle name="Comma 23 16" xfId="5356"/>
    <cellStyle name="Comma 23 16 2" xfId="5357"/>
    <cellStyle name="Comma 23 16 2 2" xfId="5358"/>
    <cellStyle name="Comma 23 16 3" xfId="5359"/>
    <cellStyle name="Comma 23 17" xfId="5360"/>
    <cellStyle name="Comma 23 17 2" xfId="5361"/>
    <cellStyle name="Comma 23 17 2 2" xfId="5362"/>
    <cellStyle name="Comma 23 17 3" xfId="5363"/>
    <cellStyle name="Comma 23 18" xfId="5364"/>
    <cellStyle name="Comma 23 18 2" xfId="5365"/>
    <cellStyle name="Comma 23 18 2 2" xfId="5366"/>
    <cellStyle name="Comma 23 18 3" xfId="5367"/>
    <cellStyle name="Comma 23 19" xfId="5368"/>
    <cellStyle name="Comma 23 19 2" xfId="5369"/>
    <cellStyle name="Comma 23 19 2 2" xfId="5370"/>
    <cellStyle name="Comma 23 19 3" xfId="5371"/>
    <cellStyle name="Comma 23 2" xfId="5372"/>
    <cellStyle name="Comma 23 2 2" xfId="5373"/>
    <cellStyle name="Comma 23 2 2 2" xfId="5374"/>
    <cellStyle name="Comma 23 2 3" xfId="5375"/>
    <cellStyle name="Comma 23 2 3 2" xfId="5376"/>
    <cellStyle name="Comma 23 2 3 2 2" xfId="5377"/>
    <cellStyle name="Comma 23 2 3 3" xfId="5378"/>
    <cellStyle name="Comma 23 2 4" xfId="5379"/>
    <cellStyle name="Comma 23 20" xfId="5380"/>
    <cellStyle name="Comma 23 20 2" xfId="5381"/>
    <cellStyle name="Comma 23 20 2 2" xfId="5382"/>
    <cellStyle name="Comma 23 20 3" xfId="5383"/>
    <cellStyle name="Comma 23 21" xfId="5384"/>
    <cellStyle name="Comma 23 21 2" xfId="5385"/>
    <cellStyle name="Comma 23 21 2 2" xfId="5386"/>
    <cellStyle name="Comma 23 21 3" xfId="5387"/>
    <cellStyle name="Comma 23 22" xfId="5388"/>
    <cellStyle name="Comma 23 22 2" xfId="5389"/>
    <cellStyle name="Comma 23 22 2 2" xfId="5390"/>
    <cellStyle name="Comma 23 22 3" xfId="5391"/>
    <cellStyle name="Comma 23 23" xfId="5392"/>
    <cellStyle name="Comma 23 23 2" xfId="5393"/>
    <cellStyle name="Comma 23 23 2 2" xfId="5394"/>
    <cellStyle name="Comma 23 23 3" xfId="5395"/>
    <cellStyle name="Comma 23 24" xfId="5396"/>
    <cellStyle name="Comma 23 24 2" xfId="5397"/>
    <cellStyle name="Comma 23 24 2 2" xfId="5398"/>
    <cellStyle name="Comma 23 24 3" xfId="5399"/>
    <cellStyle name="Comma 23 25" xfId="5400"/>
    <cellStyle name="Comma 23 25 2" xfId="5401"/>
    <cellStyle name="Comma 23 25 2 2" xfId="5402"/>
    <cellStyle name="Comma 23 25 3" xfId="5403"/>
    <cellStyle name="Comma 23 26" xfId="5404"/>
    <cellStyle name="Comma 23 26 2" xfId="5405"/>
    <cellStyle name="Comma 23 26 2 2" xfId="5406"/>
    <cellStyle name="Comma 23 26 3" xfId="5407"/>
    <cellStyle name="Comma 23 27" xfId="5408"/>
    <cellStyle name="Comma 23 27 2" xfId="5409"/>
    <cellStyle name="Comma 23 27 2 2" xfId="5410"/>
    <cellStyle name="Comma 23 27 3" xfId="5411"/>
    <cellStyle name="Comma 23 28" xfId="5412"/>
    <cellStyle name="Comma 23 28 2" xfId="5413"/>
    <cellStyle name="Comma 23 28 2 2" xfId="5414"/>
    <cellStyle name="Comma 23 28 3" xfId="5415"/>
    <cellStyle name="Comma 23 29" xfId="5416"/>
    <cellStyle name="Comma 23 29 2" xfId="5417"/>
    <cellStyle name="Comma 23 3" xfId="5418"/>
    <cellStyle name="Comma 23 3 2" xfId="5419"/>
    <cellStyle name="Comma 23 3 2 2" xfId="5420"/>
    <cellStyle name="Comma 23 3 3" xfId="5421"/>
    <cellStyle name="Comma 23 3 3 2" xfId="5422"/>
    <cellStyle name="Comma 23 3 3 2 2" xfId="5423"/>
    <cellStyle name="Comma 23 3 3 3" xfId="5424"/>
    <cellStyle name="Comma 23 3 4" xfId="5425"/>
    <cellStyle name="Comma 23 30" xfId="5426"/>
    <cellStyle name="Comma 23 30 2" xfId="5427"/>
    <cellStyle name="Comma 23 30 2 2" xfId="5428"/>
    <cellStyle name="Comma 23 30 3" xfId="5429"/>
    <cellStyle name="Comma 23 31" xfId="5430"/>
    <cellStyle name="Comma 23 31 2" xfId="5431"/>
    <cellStyle name="Comma 23 32" xfId="5432"/>
    <cellStyle name="Comma 23 32 2" xfId="5433"/>
    <cellStyle name="Comma 23 33" xfId="5434"/>
    <cellStyle name="Comma 23 34" xfId="5435"/>
    <cellStyle name="Comma 23 35" xfId="5436"/>
    <cellStyle name="Comma 23 4" xfId="5437"/>
    <cellStyle name="Comma 23 4 2" xfId="5438"/>
    <cellStyle name="Comma 23 4 2 2" xfId="5439"/>
    <cellStyle name="Comma 23 4 3" xfId="5440"/>
    <cellStyle name="Comma 23 4 3 2" xfId="5441"/>
    <cellStyle name="Comma 23 4 3 2 2" xfId="5442"/>
    <cellStyle name="Comma 23 4 3 3" xfId="5443"/>
    <cellStyle name="Comma 23 4 4" xfId="5444"/>
    <cellStyle name="Comma 23 5" xfId="5445"/>
    <cellStyle name="Comma 23 5 2" xfId="5446"/>
    <cellStyle name="Comma 23 5 2 2" xfId="5447"/>
    <cellStyle name="Comma 23 5 3" xfId="5448"/>
    <cellStyle name="Comma 23 5 3 2" xfId="5449"/>
    <cellStyle name="Comma 23 5 3 2 2" xfId="5450"/>
    <cellStyle name="Comma 23 5 3 3" xfId="5451"/>
    <cellStyle name="Comma 23 5 4" xfId="5452"/>
    <cellStyle name="Comma 23 6" xfId="5453"/>
    <cellStyle name="Comma 23 6 2" xfId="5454"/>
    <cellStyle name="Comma 23 6 2 2" xfId="5455"/>
    <cellStyle name="Comma 23 6 3" xfId="5456"/>
    <cellStyle name="Comma 23 7" xfId="5457"/>
    <cellStyle name="Comma 23 7 2" xfId="5458"/>
    <cellStyle name="Comma 23 7 2 2" xfId="5459"/>
    <cellStyle name="Comma 23 7 3" xfId="5460"/>
    <cellStyle name="Comma 23 8" xfId="5461"/>
    <cellStyle name="Comma 23 8 2" xfId="5462"/>
    <cellStyle name="Comma 23 8 2 2" xfId="5463"/>
    <cellStyle name="Comma 23 8 3" xfId="5464"/>
    <cellStyle name="Comma 23 9" xfId="5465"/>
    <cellStyle name="Comma 23 9 2" xfId="5466"/>
    <cellStyle name="Comma 23 9 2 2" xfId="5467"/>
    <cellStyle name="Comma 23 9 3" xfId="5468"/>
    <cellStyle name="Comma 230" xfId="5469"/>
    <cellStyle name="Comma 230 2" xfId="5470"/>
    <cellStyle name="Comma 230 3" xfId="5471"/>
    <cellStyle name="Comma 231" xfId="5472"/>
    <cellStyle name="Comma 231 2" xfId="5473"/>
    <cellStyle name="Comma 231 3" xfId="5474"/>
    <cellStyle name="Comma 232" xfId="5475"/>
    <cellStyle name="Comma 232 2" xfId="5476"/>
    <cellStyle name="Comma 232 3" xfId="5477"/>
    <cellStyle name="Comma 233" xfId="5478"/>
    <cellStyle name="Comma 233 2" xfId="5479"/>
    <cellStyle name="Comma 233 3" xfId="5480"/>
    <cellStyle name="Comma 234" xfId="5481"/>
    <cellStyle name="Comma 234 2" xfId="5482"/>
    <cellStyle name="Comma 234 3" xfId="5483"/>
    <cellStyle name="Comma 235" xfId="5484"/>
    <cellStyle name="Comma 235 2" xfId="5485"/>
    <cellStyle name="Comma 235 3" xfId="5486"/>
    <cellStyle name="Comma 236" xfId="5487"/>
    <cellStyle name="Comma 236 2" xfId="5488"/>
    <cellStyle name="Comma 236 3" xfId="5489"/>
    <cellStyle name="Comma 237" xfId="5490"/>
    <cellStyle name="Comma 237 2" xfId="5491"/>
    <cellStyle name="Comma 237 3" xfId="5492"/>
    <cellStyle name="Comma 238" xfId="5493"/>
    <cellStyle name="Comma 238 2" xfId="5494"/>
    <cellStyle name="Comma 238 3" xfId="5495"/>
    <cellStyle name="Comma 239" xfId="5496"/>
    <cellStyle name="Comma 239 2" xfId="5497"/>
    <cellStyle name="Comma 239 3" xfId="5498"/>
    <cellStyle name="Comma 24" xfId="5499"/>
    <cellStyle name="Comma 24 10" xfId="5500"/>
    <cellStyle name="Comma 24 10 2" xfId="5501"/>
    <cellStyle name="Comma 24 10 2 2" xfId="5502"/>
    <cellStyle name="Comma 24 10 3" xfId="5503"/>
    <cellStyle name="Comma 24 11" xfId="5504"/>
    <cellStyle name="Comma 24 11 2" xfId="5505"/>
    <cellStyle name="Comma 24 11 2 2" xfId="5506"/>
    <cellStyle name="Comma 24 11 3" xfId="5507"/>
    <cellStyle name="Comma 24 12" xfId="5508"/>
    <cellStyle name="Comma 24 12 2" xfId="5509"/>
    <cellStyle name="Comma 24 12 2 2" xfId="5510"/>
    <cellStyle name="Comma 24 12 3" xfId="5511"/>
    <cellStyle name="Comma 24 13" xfId="5512"/>
    <cellStyle name="Comma 24 13 2" xfId="5513"/>
    <cellStyle name="Comma 24 13 2 2" xfId="5514"/>
    <cellStyle name="Comma 24 13 3" xfId="5515"/>
    <cellStyle name="Comma 24 14" xfId="5516"/>
    <cellStyle name="Comma 24 14 2" xfId="5517"/>
    <cellStyle name="Comma 24 14 2 2" xfId="5518"/>
    <cellStyle name="Comma 24 14 3" xfId="5519"/>
    <cellStyle name="Comma 24 15" xfId="5520"/>
    <cellStyle name="Comma 24 15 2" xfId="5521"/>
    <cellStyle name="Comma 24 15 2 2" xfId="5522"/>
    <cellStyle name="Comma 24 15 3" xfId="5523"/>
    <cellStyle name="Comma 24 16" xfId="5524"/>
    <cellStyle name="Comma 24 16 2" xfId="5525"/>
    <cellStyle name="Comma 24 16 2 2" xfId="5526"/>
    <cellStyle name="Comma 24 16 3" xfId="5527"/>
    <cellStyle name="Comma 24 17" xfId="5528"/>
    <cellStyle name="Comma 24 17 2" xfId="5529"/>
    <cellStyle name="Comma 24 17 2 2" xfId="5530"/>
    <cellStyle name="Comma 24 17 3" xfId="5531"/>
    <cellStyle name="Comma 24 18" xfId="5532"/>
    <cellStyle name="Comma 24 18 2" xfId="5533"/>
    <cellStyle name="Comma 24 18 2 2" xfId="5534"/>
    <cellStyle name="Comma 24 18 3" xfId="5535"/>
    <cellStyle name="Comma 24 19" xfId="5536"/>
    <cellStyle name="Comma 24 19 2" xfId="5537"/>
    <cellStyle name="Comma 24 19 2 2" xfId="5538"/>
    <cellStyle name="Comma 24 19 3" xfId="5539"/>
    <cellStyle name="Comma 24 2" xfId="5540"/>
    <cellStyle name="Comma 24 2 2" xfId="5541"/>
    <cellStyle name="Comma 24 2 2 2" xfId="5542"/>
    <cellStyle name="Comma 24 2 3" xfId="5543"/>
    <cellStyle name="Comma 24 2 3 2" xfId="5544"/>
    <cellStyle name="Comma 24 2 3 2 2" xfId="5545"/>
    <cellStyle name="Comma 24 2 3 3" xfId="5546"/>
    <cellStyle name="Comma 24 2 4" xfId="5547"/>
    <cellStyle name="Comma 24 2 4 2" xfId="5548"/>
    <cellStyle name="Comma 24 2 5" xfId="5549"/>
    <cellStyle name="Comma 24 2 6" xfId="5550"/>
    <cellStyle name="Comma 24 20" xfId="5551"/>
    <cellStyle name="Comma 24 20 2" xfId="5552"/>
    <cellStyle name="Comma 24 20 2 2" xfId="5553"/>
    <cellStyle name="Comma 24 20 3" xfId="5554"/>
    <cellStyle name="Comma 24 21" xfId="5555"/>
    <cellStyle name="Comma 24 21 2" xfId="5556"/>
    <cellStyle name="Comma 24 21 2 2" xfId="5557"/>
    <cellStyle name="Comma 24 21 3" xfId="5558"/>
    <cellStyle name="Comma 24 22" xfId="5559"/>
    <cellStyle name="Comma 24 22 2" xfId="5560"/>
    <cellStyle name="Comma 24 22 2 2" xfId="5561"/>
    <cellStyle name="Comma 24 22 3" xfId="5562"/>
    <cellStyle name="Comma 24 23" xfId="5563"/>
    <cellStyle name="Comma 24 23 2" xfId="5564"/>
    <cellStyle name="Comma 24 23 2 2" xfId="5565"/>
    <cellStyle name="Comma 24 23 3" xfId="5566"/>
    <cellStyle name="Comma 24 24" xfId="5567"/>
    <cellStyle name="Comma 24 24 2" xfId="5568"/>
    <cellStyle name="Comma 24 24 2 2" xfId="5569"/>
    <cellStyle name="Comma 24 24 3" xfId="5570"/>
    <cellStyle name="Comma 24 25" xfId="5571"/>
    <cellStyle name="Comma 24 25 2" xfId="5572"/>
    <cellStyle name="Comma 24 25 2 2" xfId="5573"/>
    <cellStyle name="Comma 24 25 3" xfId="5574"/>
    <cellStyle name="Comma 24 26" xfId="5575"/>
    <cellStyle name="Comma 24 26 2" xfId="5576"/>
    <cellStyle name="Comma 24 26 2 2" xfId="5577"/>
    <cellStyle name="Comma 24 26 3" xfId="5578"/>
    <cellStyle name="Comma 24 27" xfId="5579"/>
    <cellStyle name="Comma 24 27 2" xfId="5580"/>
    <cellStyle name="Comma 24 27 2 2" xfId="5581"/>
    <cellStyle name="Comma 24 27 3" xfId="5582"/>
    <cellStyle name="Comma 24 28" xfId="5583"/>
    <cellStyle name="Comma 24 28 2" xfId="5584"/>
    <cellStyle name="Comma 24 28 2 2" xfId="5585"/>
    <cellStyle name="Comma 24 28 3" xfId="5586"/>
    <cellStyle name="Comma 24 29" xfId="5587"/>
    <cellStyle name="Comma 24 29 2" xfId="5588"/>
    <cellStyle name="Comma 24 3" xfId="5589"/>
    <cellStyle name="Comma 24 3 2" xfId="5590"/>
    <cellStyle name="Comma 24 3 2 2" xfId="5591"/>
    <cellStyle name="Comma 24 3 3" xfId="5592"/>
    <cellStyle name="Comma 24 3 3 2" xfId="5593"/>
    <cellStyle name="Comma 24 3 3 2 2" xfId="5594"/>
    <cellStyle name="Comma 24 3 3 3" xfId="5595"/>
    <cellStyle name="Comma 24 3 4" xfId="5596"/>
    <cellStyle name="Comma 24 30" xfId="5597"/>
    <cellStyle name="Comma 24 30 2" xfId="5598"/>
    <cellStyle name="Comma 24 30 2 2" xfId="5599"/>
    <cellStyle name="Comma 24 30 3" xfId="5600"/>
    <cellStyle name="Comma 24 31" xfId="5601"/>
    <cellStyle name="Comma 24 31 2" xfId="5602"/>
    <cellStyle name="Comma 24 32" xfId="5603"/>
    <cellStyle name="Comma 24 32 2" xfId="5604"/>
    <cellStyle name="Comma 24 33" xfId="5605"/>
    <cellStyle name="Comma 24 34" xfId="5606"/>
    <cellStyle name="Comma 24 35" xfId="5607"/>
    <cellStyle name="Comma 24 4" xfId="5608"/>
    <cellStyle name="Comma 24 4 2" xfId="5609"/>
    <cellStyle name="Comma 24 4 2 2" xfId="5610"/>
    <cellStyle name="Comma 24 4 3" xfId="5611"/>
    <cellStyle name="Comma 24 4 3 2" xfId="5612"/>
    <cellStyle name="Comma 24 4 3 2 2" xfId="5613"/>
    <cellStyle name="Comma 24 4 3 3" xfId="5614"/>
    <cellStyle name="Comma 24 4 4" xfId="5615"/>
    <cellStyle name="Comma 24 5" xfId="5616"/>
    <cellStyle name="Comma 24 5 2" xfId="5617"/>
    <cellStyle name="Comma 24 5 2 2" xfId="5618"/>
    <cellStyle name="Comma 24 5 3" xfId="5619"/>
    <cellStyle name="Comma 24 5 3 2" xfId="5620"/>
    <cellStyle name="Comma 24 5 3 2 2" xfId="5621"/>
    <cellStyle name="Comma 24 5 3 3" xfId="5622"/>
    <cellStyle name="Comma 24 5 4" xfId="5623"/>
    <cellStyle name="Comma 24 6" xfId="5624"/>
    <cellStyle name="Comma 24 6 2" xfId="5625"/>
    <cellStyle name="Comma 24 6 2 2" xfId="5626"/>
    <cellStyle name="Comma 24 6 3" xfId="5627"/>
    <cellStyle name="Comma 24 7" xfId="5628"/>
    <cellStyle name="Comma 24 7 2" xfId="5629"/>
    <cellStyle name="Comma 24 7 2 2" xfId="5630"/>
    <cellStyle name="Comma 24 7 3" xfId="5631"/>
    <cellStyle name="Comma 24 8" xfId="5632"/>
    <cellStyle name="Comma 24 8 2" xfId="5633"/>
    <cellStyle name="Comma 24 8 2 2" xfId="5634"/>
    <cellStyle name="Comma 24 8 3" xfId="5635"/>
    <cellStyle name="Comma 24 9" xfId="5636"/>
    <cellStyle name="Comma 24 9 2" xfId="5637"/>
    <cellStyle name="Comma 24 9 2 2" xfId="5638"/>
    <cellStyle name="Comma 24 9 3" xfId="5639"/>
    <cellStyle name="Comma 240" xfId="5640"/>
    <cellStyle name="Comma 240 2" xfId="5641"/>
    <cellStyle name="Comma 240 3" xfId="5642"/>
    <cellStyle name="Comma 241" xfId="5643"/>
    <cellStyle name="Comma 241 2" xfId="5644"/>
    <cellStyle name="Comma 241 3" xfId="5645"/>
    <cellStyle name="Comma 242" xfId="5646"/>
    <cellStyle name="Comma 242 2" xfId="5647"/>
    <cellStyle name="Comma 242 3" xfId="5648"/>
    <cellStyle name="Comma 243" xfId="5649"/>
    <cellStyle name="Comma 243 2" xfId="5650"/>
    <cellStyle name="Comma 243 3" xfId="5651"/>
    <cellStyle name="Comma 244" xfId="5652"/>
    <cellStyle name="Comma 244 2" xfId="5653"/>
    <cellStyle name="Comma 244 3" xfId="5654"/>
    <cellStyle name="Comma 245" xfId="5655"/>
    <cellStyle name="Comma 245 2" xfId="5656"/>
    <cellStyle name="Comma 245 3" xfId="5657"/>
    <cellStyle name="Comma 246" xfId="5658"/>
    <cellStyle name="Comma 246 2" xfId="5659"/>
    <cellStyle name="Comma 246 3" xfId="5660"/>
    <cellStyle name="Comma 247" xfId="5661"/>
    <cellStyle name="Comma 247 2" xfId="5662"/>
    <cellStyle name="Comma 247 3" xfId="5663"/>
    <cellStyle name="Comma 248" xfId="5664"/>
    <cellStyle name="Comma 248 2" xfId="5665"/>
    <cellStyle name="Comma 248 3" xfId="5666"/>
    <cellStyle name="Comma 249" xfId="5667"/>
    <cellStyle name="Comma 249 2" xfId="5668"/>
    <cellStyle name="Comma 249 3" xfId="5669"/>
    <cellStyle name="Comma 25" xfId="5670"/>
    <cellStyle name="Comma 25 10" xfId="5671"/>
    <cellStyle name="Comma 25 10 2" xfId="5672"/>
    <cellStyle name="Comma 25 10 2 2" xfId="5673"/>
    <cellStyle name="Comma 25 10 3" xfId="5674"/>
    <cellStyle name="Comma 25 11" xfId="5675"/>
    <cellStyle name="Comma 25 11 2" xfId="5676"/>
    <cellStyle name="Comma 25 11 2 2" xfId="5677"/>
    <cellStyle name="Comma 25 11 3" xfId="5678"/>
    <cellStyle name="Comma 25 12" xfId="5679"/>
    <cellStyle name="Comma 25 12 2" xfId="5680"/>
    <cellStyle name="Comma 25 12 2 2" xfId="5681"/>
    <cellStyle name="Comma 25 12 3" xfId="5682"/>
    <cellStyle name="Comma 25 13" xfId="5683"/>
    <cellStyle name="Comma 25 13 2" xfId="5684"/>
    <cellStyle name="Comma 25 13 2 2" xfId="5685"/>
    <cellStyle name="Comma 25 13 3" xfId="5686"/>
    <cellStyle name="Comma 25 14" xfId="5687"/>
    <cellStyle name="Comma 25 14 2" xfId="5688"/>
    <cellStyle name="Comma 25 14 2 2" xfId="5689"/>
    <cellStyle name="Comma 25 14 3" xfId="5690"/>
    <cellStyle name="Comma 25 15" xfId="5691"/>
    <cellStyle name="Comma 25 15 2" xfId="5692"/>
    <cellStyle name="Comma 25 15 2 2" xfId="5693"/>
    <cellStyle name="Comma 25 15 3" xfId="5694"/>
    <cellStyle name="Comma 25 16" xfId="5695"/>
    <cellStyle name="Comma 25 16 2" xfId="5696"/>
    <cellStyle name="Comma 25 16 2 2" xfId="5697"/>
    <cellStyle name="Comma 25 16 3" xfId="5698"/>
    <cellStyle name="Comma 25 17" xfId="5699"/>
    <cellStyle name="Comma 25 17 2" xfId="5700"/>
    <cellStyle name="Comma 25 17 2 2" xfId="5701"/>
    <cellStyle name="Comma 25 17 3" xfId="5702"/>
    <cellStyle name="Comma 25 18" xfId="5703"/>
    <cellStyle name="Comma 25 18 2" xfId="5704"/>
    <cellStyle name="Comma 25 18 2 2" xfId="5705"/>
    <cellStyle name="Comma 25 18 3" xfId="5706"/>
    <cellStyle name="Comma 25 19" xfId="5707"/>
    <cellStyle name="Comma 25 19 2" xfId="5708"/>
    <cellStyle name="Comma 25 19 2 2" xfId="5709"/>
    <cellStyle name="Comma 25 19 3" xfId="5710"/>
    <cellStyle name="Comma 25 2" xfId="5711"/>
    <cellStyle name="Comma 25 2 2" xfId="5712"/>
    <cellStyle name="Comma 25 2 2 2" xfId="5713"/>
    <cellStyle name="Comma 25 2 3" xfId="5714"/>
    <cellStyle name="Comma 25 2 3 2" xfId="5715"/>
    <cellStyle name="Comma 25 2 3 2 2" xfId="5716"/>
    <cellStyle name="Comma 25 2 3 3" xfId="5717"/>
    <cellStyle name="Comma 25 2 4" xfId="5718"/>
    <cellStyle name="Comma 25 2 4 2" xfId="5719"/>
    <cellStyle name="Comma 25 2 5" xfId="5720"/>
    <cellStyle name="Comma 25 2 6" xfId="5721"/>
    <cellStyle name="Comma 25 20" xfId="5722"/>
    <cellStyle name="Comma 25 20 2" xfId="5723"/>
    <cellStyle name="Comma 25 20 2 2" xfId="5724"/>
    <cellStyle name="Comma 25 20 3" xfId="5725"/>
    <cellStyle name="Comma 25 21" xfId="5726"/>
    <cellStyle name="Comma 25 21 2" xfId="5727"/>
    <cellStyle name="Comma 25 21 2 2" xfId="5728"/>
    <cellStyle name="Comma 25 21 3" xfId="5729"/>
    <cellStyle name="Comma 25 22" xfId="5730"/>
    <cellStyle name="Comma 25 22 2" xfId="5731"/>
    <cellStyle name="Comma 25 22 2 2" xfId="5732"/>
    <cellStyle name="Comma 25 22 3" xfId="5733"/>
    <cellStyle name="Comma 25 23" xfId="5734"/>
    <cellStyle name="Comma 25 23 2" xfId="5735"/>
    <cellStyle name="Comma 25 23 2 2" xfId="5736"/>
    <cellStyle name="Comma 25 23 3" xfId="5737"/>
    <cellStyle name="Comma 25 24" xfId="5738"/>
    <cellStyle name="Comma 25 24 2" xfId="5739"/>
    <cellStyle name="Comma 25 24 2 2" xfId="5740"/>
    <cellStyle name="Comma 25 24 3" xfId="5741"/>
    <cellStyle name="Comma 25 25" xfId="5742"/>
    <cellStyle name="Comma 25 25 2" xfId="5743"/>
    <cellStyle name="Comma 25 25 2 2" xfId="5744"/>
    <cellStyle name="Comma 25 25 3" xfId="5745"/>
    <cellStyle name="Comma 25 26" xfId="5746"/>
    <cellStyle name="Comma 25 26 2" xfId="5747"/>
    <cellStyle name="Comma 25 26 2 2" xfId="5748"/>
    <cellStyle name="Comma 25 26 3" xfId="5749"/>
    <cellStyle name="Comma 25 27" xfId="5750"/>
    <cellStyle name="Comma 25 27 2" xfId="5751"/>
    <cellStyle name="Comma 25 27 2 2" xfId="5752"/>
    <cellStyle name="Comma 25 27 3" xfId="5753"/>
    <cellStyle name="Comma 25 28" xfId="5754"/>
    <cellStyle name="Comma 25 28 2" xfId="5755"/>
    <cellStyle name="Comma 25 28 2 2" xfId="5756"/>
    <cellStyle name="Comma 25 28 3" xfId="5757"/>
    <cellStyle name="Comma 25 29" xfId="5758"/>
    <cellStyle name="Comma 25 29 2" xfId="5759"/>
    <cellStyle name="Comma 25 3" xfId="5760"/>
    <cellStyle name="Comma 25 3 2" xfId="5761"/>
    <cellStyle name="Comma 25 3 2 2" xfId="5762"/>
    <cellStyle name="Comma 25 3 3" xfId="5763"/>
    <cellStyle name="Comma 25 3 3 2" xfId="5764"/>
    <cellStyle name="Comma 25 3 3 2 2" xfId="5765"/>
    <cellStyle name="Comma 25 3 3 3" xfId="5766"/>
    <cellStyle name="Comma 25 3 4" xfId="5767"/>
    <cellStyle name="Comma 25 30" xfId="5768"/>
    <cellStyle name="Comma 25 30 2" xfId="5769"/>
    <cellStyle name="Comma 25 30 2 2" xfId="5770"/>
    <cellStyle name="Comma 25 30 3" xfId="5771"/>
    <cellStyle name="Comma 25 31" xfId="5772"/>
    <cellStyle name="Comma 25 31 2" xfId="5773"/>
    <cellStyle name="Comma 25 32" xfId="5774"/>
    <cellStyle name="Comma 25 32 2" xfId="5775"/>
    <cellStyle name="Comma 25 33" xfId="5776"/>
    <cellStyle name="Comma 25 34" xfId="5777"/>
    <cellStyle name="Comma 25 35" xfId="5778"/>
    <cellStyle name="Comma 25 4" xfId="5779"/>
    <cellStyle name="Comma 25 4 2" xfId="5780"/>
    <cellStyle name="Comma 25 4 2 2" xfId="5781"/>
    <cellStyle name="Comma 25 4 3" xfId="5782"/>
    <cellStyle name="Comma 25 4 3 2" xfId="5783"/>
    <cellStyle name="Comma 25 4 3 2 2" xfId="5784"/>
    <cellStyle name="Comma 25 4 3 3" xfId="5785"/>
    <cellStyle name="Comma 25 4 4" xfId="5786"/>
    <cellStyle name="Comma 25 5" xfId="5787"/>
    <cellStyle name="Comma 25 5 2" xfId="5788"/>
    <cellStyle name="Comma 25 5 2 2" xfId="5789"/>
    <cellStyle name="Comma 25 5 3" xfId="5790"/>
    <cellStyle name="Comma 25 5 3 2" xfId="5791"/>
    <cellStyle name="Comma 25 5 3 2 2" xfId="5792"/>
    <cellStyle name="Comma 25 5 3 3" xfId="5793"/>
    <cellStyle name="Comma 25 5 4" xfId="5794"/>
    <cellStyle name="Comma 25 6" xfId="5795"/>
    <cellStyle name="Comma 25 6 2" xfId="5796"/>
    <cellStyle name="Comma 25 6 2 2" xfId="5797"/>
    <cellStyle name="Comma 25 6 3" xfId="5798"/>
    <cellStyle name="Comma 25 7" xfId="5799"/>
    <cellStyle name="Comma 25 7 2" xfId="5800"/>
    <cellStyle name="Comma 25 7 2 2" xfId="5801"/>
    <cellStyle name="Comma 25 7 3" xfId="5802"/>
    <cellStyle name="Comma 25 8" xfId="5803"/>
    <cellStyle name="Comma 25 8 2" xfId="5804"/>
    <cellStyle name="Comma 25 8 2 2" xfId="5805"/>
    <cellStyle name="Comma 25 8 3" xfId="5806"/>
    <cellStyle name="Comma 25 9" xfId="5807"/>
    <cellStyle name="Comma 25 9 2" xfId="5808"/>
    <cellStyle name="Comma 25 9 2 2" xfId="5809"/>
    <cellStyle name="Comma 25 9 3" xfId="5810"/>
    <cellStyle name="Comma 250" xfId="5811"/>
    <cellStyle name="Comma 250 2" xfId="5812"/>
    <cellStyle name="Comma 250 3" xfId="5813"/>
    <cellStyle name="Comma 251" xfId="5814"/>
    <cellStyle name="Comma 251 2" xfId="5815"/>
    <cellStyle name="Comma 251 3" xfId="5816"/>
    <cellStyle name="Comma 252" xfId="5817"/>
    <cellStyle name="Comma 252 2" xfId="5818"/>
    <cellStyle name="Comma 252 3" xfId="5819"/>
    <cellStyle name="Comma 253" xfId="5820"/>
    <cellStyle name="Comma 253 2" xfId="5821"/>
    <cellStyle name="Comma 253 3" xfId="5822"/>
    <cellStyle name="Comma 254" xfId="5823"/>
    <cellStyle name="Comma 254 2" xfId="5824"/>
    <cellStyle name="Comma 254 3" xfId="5825"/>
    <cellStyle name="Comma 255" xfId="5826"/>
    <cellStyle name="Comma 255 2" xfId="5827"/>
    <cellStyle name="Comma 255 3" xfId="5828"/>
    <cellStyle name="Comma 256" xfId="5829"/>
    <cellStyle name="Comma 256 2" xfId="5830"/>
    <cellStyle name="Comma 256 3" xfId="5831"/>
    <cellStyle name="Comma 257" xfId="5832"/>
    <cellStyle name="Comma 257 2" xfId="5833"/>
    <cellStyle name="Comma 257 3" xfId="5834"/>
    <cellStyle name="Comma 258" xfId="5835"/>
    <cellStyle name="Comma 258 2" xfId="5836"/>
    <cellStyle name="Comma 258 3" xfId="5837"/>
    <cellStyle name="Comma 259" xfId="5838"/>
    <cellStyle name="Comma 259 2" xfId="5839"/>
    <cellStyle name="Comma 259 3" xfId="5840"/>
    <cellStyle name="Comma 26" xfId="5841"/>
    <cellStyle name="Comma 26 10" xfId="5842"/>
    <cellStyle name="Comma 26 10 2" xfId="5843"/>
    <cellStyle name="Comma 26 10 2 2" xfId="5844"/>
    <cellStyle name="Comma 26 10 3" xfId="5845"/>
    <cellStyle name="Comma 26 11" xfId="5846"/>
    <cellStyle name="Comma 26 11 2" xfId="5847"/>
    <cellStyle name="Comma 26 11 2 2" xfId="5848"/>
    <cellStyle name="Comma 26 11 3" xfId="5849"/>
    <cellStyle name="Comma 26 12" xfId="5850"/>
    <cellStyle name="Comma 26 12 2" xfId="5851"/>
    <cellStyle name="Comma 26 12 2 2" xfId="5852"/>
    <cellStyle name="Comma 26 12 3" xfId="5853"/>
    <cellStyle name="Comma 26 13" xfId="5854"/>
    <cellStyle name="Comma 26 13 2" xfId="5855"/>
    <cellStyle name="Comma 26 13 2 2" xfId="5856"/>
    <cellStyle name="Comma 26 13 3" xfId="5857"/>
    <cellStyle name="Comma 26 14" xfId="5858"/>
    <cellStyle name="Comma 26 14 2" xfId="5859"/>
    <cellStyle name="Comma 26 14 2 2" xfId="5860"/>
    <cellStyle name="Comma 26 14 3" xfId="5861"/>
    <cellStyle name="Comma 26 15" xfId="5862"/>
    <cellStyle name="Comma 26 15 2" xfId="5863"/>
    <cellStyle name="Comma 26 15 2 2" xfId="5864"/>
    <cellStyle name="Comma 26 15 3" xfId="5865"/>
    <cellStyle name="Comma 26 16" xfId="5866"/>
    <cellStyle name="Comma 26 16 2" xfId="5867"/>
    <cellStyle name="Comma 26 16 2 2" xfId="5868"/>
    <cellStyle name="Comma 26 16 3" xfId="5869"/>
    <cellStyle name="Comma 26 17" xfId="5870"/>
    <cellStyle name="Comma 26 17 2" xfId="5871"/>
    <cellStyle name="Comma 26 17 2 2" xfId="5872"/>
    <cellStyle name="Comma 26 17 3" xfId="5873"/>
    <cellStyle name="Comma 26 18" xfId="5874"/>
    <cellStyle name="Comma 26 18 2" xfId="5875"/>
    <cellStyle name="Comma 26 18 2 2" xfId="5876"/>
    <cellStyle name="Comma 26 18 3" xfId="5877"/>
    <cellStyle name="Comma 26 19" xfId="5878"/>
    <cellStyle name="Comma 26 19 2" xfId="5879"/>
    <cellStyle name="Comma 26 19 2 2" xfId="5880"/>
    <cellStyle name="Comma 26 19 3" xfId="5881"/>
    <cellStyle name="Comma 26 2" xfId="5882"/>
    <cellStyle name="Comma 26 2 2" xfId="5883"/>
    <cellStyle name="Comma 26 2 2 2" xfId="5884"/>
    <cellStyle name="Comma 26 2 3" xfId="5885"/>
    <cellStyle name="Comma 26 2 3 2" xfId="5886"/>
    <cellStyle name="Comma 26 2 3 2 2" xfId="5887"/>
    <cellStyle name="Comma 26 2 3 3" xfId="5888"/>
    <cellStyle name="Comma 26 2 4" xfId="5889"/>
    <cellStyle name="Comma 26 2 4 2" xfId="5890"/>
    <cellStyle name="Comma 26 2 5" xfId="5891"/>
    <cellStyle name="Comma 26 2 6" xfId="5892"/>
    <cellStyle name="Comma 26 20" xfId="5893"/>
    <cellStyle name="Comma 26 20 2" xfId="5894"/>
    <cellStyle name="Comma 26 20 2 2" xfId="5895"/>
    <cellStyle name="Comma 26 20 3" xfId="5896"/>
    <cellStyle name="Comma 26 21" xfId="5897"/>
    <cellStyle name="Comma 26 21 2" xfId="5898"/>
    <cellStyle name="Comma 26 21 2 2" xfId="5899"/>
    <cellStyle name="Comma 26 21 3" xfId="5900"/>
    <cellStyle name="Comma 26 22" xfId="5901"/>
    <cellStyle name="Comma 26 22 2" xfId="5902"/>
    <cellStyle name="Comma 26 22 2 2" xfId="5903"/>
    <cellStyle name="Comma 26 22 3" xfId="5904"/>
    <cellStyle name="Comma 26 23" xfId="5905"/>
    <cellStyle name="Comma 26 23 2" xfId="5906"/>
    <cellStyle name="Comma 26 23 2 2" xfId="5907"/>
    <cellStyle name="Comma 26 23 3" xfId="5908"/>
    <cellStyle name="Comma 26 24" xfId="5909"/>
    <cellStyle name="Comma 26 24 2" xfId="5910"/>
    <cellStyle name="Comma 26 24 2 2" xfId="5911"/>
    <cellStyle name="Comma 26 24 3" xfId="5912"/>
    <cellStyle name="Comma 26 25" xfId="5913"/>
    <cellStyle name="Comma 26 25 2" xfId="5914"/>
    <cellStyle name="Comma 26 25 2 2" xfId="5915"/>
    <cellStyle name="Comma 26 25 3" xfId="5916"/>
    <cellStyle name="Comma 26 26" xfId="5917"/>
    <cellStyle name="Comma 26 26 2" xfId="5918"/>
    <cellStyle name="Comma 26 26 2 2" xfId="5919"/>
    <cellStyle name="Comma 26 26 3" xfId="5920"/>
    <cellStyle name="Comma 26 27" xfId="5921"/>
    <cellStyle name="Comma 26 27 2" xfId="5922"/>
    <cellStyle name="Comma 26 27 2 2" xfId="5923"/>
    <cellStyle name="Comma 26 27 3" xfId="5924"/>
    <cellStyle name="Comma 26 28" xfId="5925"/>
    <cellStyle name="Comma 26 28 2" xfId="5926"/>
    <cellStyle name="Comma 26 28 2 2" xfId="5927"/>
    <cellStyle name="Comma 26 28 3" xfId="5928"/>
    <cellStyle name="Comma 26 29" xfId="5929"/>
    <cellStyle name="Comma 26 29 2" xfId="5930"/>
    <cellStyle name="Comma 26 3" xfId="5931"/>
    <cellStyle name="Comma 26 3 2" xfId="5932"/>
    <cellStyle name="Comma 26 3 2 2" xfId="5933"/>
    <cellStyle name="Comma 26 3 3" xfId="5934"/>
    <cellStyle name="Comma 26 3 3 2" xfId="5935"/>
    <cellStyle name="Comma 26 3 3 2 2" xfId="5936"/>
    <cellStyle name="Comma 26 3 3 3" xfId="5937"/>
    <cellStyle name="Comma 26 3 4" xfId="5938"/>
    <cellStyle name="Comma 26 30" xfId="5939"/>
    <cellStyle name="Comma 26 30 2" xfId="5940"/>
    <cellStyle name="Comma 26 30 2 2" xfId="5941"/>
    <cellStyle name="Comma 26 30 3" xfId="5942"/>
    <cellStyle name="Comma 26 31" xfId="5943"/>
    <cellStyle name="Comma 26 31 2" xfId="5944"/>
    <cellStyle name="Comma 26 32" xfId="5945"/>
    <cellStyle name="Comma 26 32 2" xfId="5946"/>
    <cellStyle name="Comma 26 33" xfId="5947"/>
    <cellStyle name="Comma 26 34" xfId="5948"/>
    <cellStyle name="Comma 26 35" xfId="5949"/>
    <cellStyle name="Comma 26 4" xfId="5950"/>
    <cellStyle name="Comma 26 4 2" xfId="5951"/>
    <cellStyle name="Comma 26 4 2 2" xfId="5952"/>
    <cellStyle name="Comma 26 4 3" xfId="5953"/>
    <cellStyle name="Comma 26 4 3 2" xfId="5954"/>
    <cellStyle name="Comma 26 4 3 2 2" xfId="5955"/>
    <cellStyle name="Comma 26 4 3 3" xfId="5956"/>
    <cellStyle name="Comma 26 4 4" xfId="5957"/>
    <cellStyle name="Comma 26 5" xfId="5958"/>
    <cellStyle name="Comma 26 5 2" xfId="5959"/>
    <cellStyle name="Comma 26 5 2 2" xfId="5960"/>
    <cellStyle name="Comma 26 5 3" xfId="5961"/>
    <cellStyle name="Comma 26 5 3 2" xfId="5962"/>
    <cellStyle name="Comma 26 5 3 2 2" xfId="5963"/>
    <cellStyle name="Comma 26 5 3 3" xfId="5964"/>
    <cellStyle name="Comma 26 5 4" xfId="5965"/>
    <cellStyle name="Comma 26 6" xfId="5966"/>
    <cellStyle name="Comma 26 6 2" xfId="5967"/>
    <cellStyle name="Comma 26 6 2 2" xfId="5968"/>
    <cellStyle name="Comma 26 6 3" xfId="5969"/>
    <cellStyle name="Comma 26 7" xfId="5970"/>
    <cellStyle name="Comma 26 7 2" xfId="5971"/>
    <cellStyle name="Comma 26 7 2 2" xfId="5972"/>
    <cellStyle name="Comma 26 7 3" xfId="5973"/>
    <cellStyle name="Comma 26 8" xfId="5974"/>
    <cellStyle name="Comma 26 8 2" xfId="5975"/>
    <cellStyle name="Comma 26 8 2 2" xfId="5976"/>
    <cellStyle name="Comma 26 8 3" xfId="5977"/>
    <cellStyle name="Comma 26 9" xfId="5978"/>
    <cellStyle name="Comma 26 9 2" xfId="5979"/>
    <cellStyle name="Comma 26 9 2 2" xfId="5980"/>
    <cellStyle name="Comma 26 9 3" xfId="5981"/>
    <cellStyle name="Comma 260" xfId="5982"/>
    <cellStyle name="Comma 260 2" xfId="5983"/>
    <cellStyle name="Comma 260 3" xfId="5984"/>
    <cellStyle name="Comma 261" xfId="5985"/>
    <cellStyle name="Comma 261 2" xfId="5986"/>
    <cellStyle name="Comma 261 3" xfId="5987"/>
    <cellStyle name="Comma 262" xfId="5988"/>
    <cellStyle name="Comma 262 2" xfId="5989"/>
    <cellStyle name="Comma 262 3" xfId="5990"/>
    <cellStyle name="Comma 263" xfId="5991"/>
    <cellStyle name="Comma 263 2" xfId="5992"/>
    <cellStyle name="Comma 263 3" xfId="5993"/>
    <cellStyle name="Comma 264" xfId="5994"/>
    <cellStyle name="Comma 264 2" xfId="5995"/>
    <cellStyle name="Comma 264 3" xfId="5996"/>
    <cellStyle name="Comma 265" xfId="5997"/>
    <cellStyle name="Comma 265 2" xfId="5998"/>
    <cellStyle name="Comma 265 3" xfId="5999"/>
    <cellStyle name="Comma 266" xfId="6000"/>
    <cellStyle name="Comma 266 2" xfId="6001"/>
    <cellStyle name="Comma 266 3" xfId="6002"/>
    <cellStyle name="Comma 267" xfId="6003"/>
    <cellStyle name="Comma 267 2" xfId="6004"/>
    <cellStyle name="Comma 267 3" xfId="6005"/>
    <cellStyle name="Comma 268" xfId="6006"/>
    <cellStyle name="Comma 268 2" xfId="6007"/>
    <cellStyle name="Comma 268 3" xfId="6008"/>
    <cellStyle name="Comma 269" xfId="6009"/>
    <cellStyle name="Comma 269 2" xfId="6010"/>
    <cellStyle name="Comma 269 3" xfId="6011"/>
    <cellStyle name="Comma 27" xfId="6012"/>
    <cellStyle name="Comma 27 10" xfId="6013"/>
    <cellStyle name="Comma 27 10 2" xfId="6014"/>
    <cellStyle name="Comma 27 10 2 2" xfId="6015"/>
    <cellStyle name="Comma 27 10 3" xfId="6016"/>
    <cellStyle name="Comma 27 11" xfId="6017"/>
    <cellStyle name="Comma 27 11 2" xfId="6018"/>
    <cellStyle name="Comma 27 11 2 2" xfId="6019"/>
    <cellStyle name="Comma 27 11 3" xfId="6020"/>
    <cellStyle name="Comma 27 12" xfId="6021"/>
    <cellStyle name="Comma 27 12 2" xfId="6022"/>
    <cellStyle name="Comma 27 12 2 2" xfId="6023"/>
    <cellStyle name="Comma 27 12 3" xfId="6024"/>
    <cellStyle name="Comma 27 13" xfId="6025"/>
    <cellStyle name="Comma 27 13 2" xfId="6026"/>
    <cellStyle name="Comma 27 13 2 2" xfId="6027"/>
    <cellStyle name="Comma 27 13 3" xfId="6028"/>
    <cellStyle name="Comma 27 14" xfId="6029"/>
    <cellStyle name="Comma 27 14 2" xfId="6030"/>
    <cellStyle name="Comma 27 14 2 2" xfId="6031"/>
    <cellStyle name="Comma 27 14 3" xfId="6032"/>
    <cellStyle name="Comma 27 15" xfId="6033"/>
    <cellStyle name="Comma 27 15 2" xfId="6034"/>
    <cellStyle name="Comma 27 15 2 2" xfId="6035"/>
    <cellStyle name="Comma 27 15 3" xfId="6036"/>
    <cellStyle name="Comma 27 16" xfId="6037"/>
    <cellStyle name="Comma 27 16 2" xfId="6038"/>
    <cellStyle name="Comma 27 16 2 2" xfId="6039"/>
    <cellStyle name="Comma 27 16 3" xfId="6040"/>
    <cellStyle name="Comma 27 17" xfId="6041"/>
    <cellStyle name="Comma 27 17 2" xfId="6042"/>
    <cellStyle name="Comma 27 17 2 2" xfId="6043"/>
    <cellStyle name="Comma 27 17 3" xfId="6044"/>
    <cellStyle name="Comma 27 18" xfId="6045"/>
    <cellStyle name="Comma 27 18 2" xfId="6046"/>
    <cellStyle name="Comma 27 18 2 2" xfId="6047"/>
    <cellStyle name="Comma 27 18 3" xfId="6048"/>
    <cellStyle name="Comma 27 19" xfId="6049"/>
    <cellStyle name="Comma 27 19 2" xfId="6050"/>
    <cellStyle name="Comma 27 19 2 2" xfId="6051"/>
    <cellStyle name="Comma 27 19 3" xfId="6052"/>
    <cellStyle name="Comma 27 2" xfId="6053"/>
    <cellStyle name="Comma 27 2 2" xfId="6054"/>
    <cellStyle name="Comma 27 2 2 2" xfId="6055"/>
    <cellStyle name="Comma 27 2 3" xfId="6056"/>
    <cellStyle name="Comma 27 2 3 2" xfId="6057"/>
    <cellStyle name="Comma 27 2 3 2 2" xfId="6058"/>
    <cellStyle name="Comma 27 2 3 3" xfId="6059"/>
    <cellStyle name="Comma 27 2 4" xfId="6060"/>
    <cellStyle name="Comma 27 2 4 2" xfId="6061"/>
    <cellStyle name="Comma 27 2 5" xfId="6062"/>
    <cellStyle name="Comma 27 2 6" xfId="6063"/>
    <cellStyle name="Comma 27 20" xfId="6064"/>
    <cellStyle name="Comma 27 20 2" xfId="6065"/>
    <cellStyle name="Comma 27 20 2 2" xfId="6066"/>
    <cellStyle name="Comma 27 20 3" xfId="6067"/>
    <cellStyle name="Comma 27 21" xfId="6068"/>
    <cellStyle name="Comma 27 21 2" xfId="6069"/>
    <cellStyle name="Comma 27 21 2 2" xfId="6070"/>
    <cellStyle name="Comma 27 21 3" xfId="6071"/>
    <cellStyle name="Comma 27 22" xfId="6072"/>
    <cellStyle name="Comma 27 22 2" xfId="6073"/>
    <cellStyle name="Comma 27 22 2 2" xfId="6074"/>
    <cellStyle name="Comma 27 22 3" xfId="6075"/>
    <cellStyle name="Comma 27 23" xfId="6076"/>
    <cellStyle name="Comma 27 23 2" xfId="6077"/>
    <cellStyle name="Comma 27 23 2 2" xfId="6078"/>
    <cellStyle name="Comma 27 23 3" xfId="6079"/>
    <cellStyle name="Comma 27 24" xfId="6080"/>
    <cellStyle name="Comma 27 24 2" xfId="6081"/>
    <cellStyle name="Comma 27 24 2 2" xfId="6082"/>
    <cellStyle name="Comma 27 24 3" xfId="6083"/>
    <cellStyle name="Comma 27 25" xfId="6084"/>
    <cellStyle name="Comma 27 25 2" xfId="6085"/>
    <cellStyle name="Comma 27 25 2 2" xfId="6086"/>
    <cellStyle name="Comma 27 25 3" xfId="6087"/>
    <cellStyle name="Comma 27 26" xfId="6088"/>
    <cellStyle name="Comma 27 26 2" xfId="6089"/>
    <cellStyle name="Comma 27 26 2 2" xfId="6090"/>
    <cellStyle name="Comma 27 26 3" xfId="6091"/>
    <cellStyle name="Comma 27 27" xfId="6092"/>
    <cellStyle name="Comma 27 27 2" xfId="6093"/>
    <cellStyle name="Comma 27 27 2 2" xfId="6094"/>
    <cellStyle name="Comma 27 27 3" xfId="6095"/>
    <cellStyle name="Comma 27 28" xfId="6096"/>
    <cellStyle name="Comma 27 28 2" xfId="6097"/>
    <cellStyle name="Comma 27 28 2 2" xfId="6098"/>
    <cellStyle name="Comma 27 28 3" xfId="6099"/>
    <cellStyle name="Comma 27 29" xfId="6100"/>
    <cellStyle name="Comma 27 29 2" xfId="6101"/>
    <cellStyle name="Comma 27 3" xfId="6102"/>
    <cellStyle name="Comma 27 3 2" xfId="6103"/>
    <cellStyle name="Comma 27 3 2 2" xfId="6104"/>
    <cellStyle name="Comma 27 3 3" xfId="6105"/>
    <cellStyle name="Comma 27 3 3 2" xfId="6106"/>
    <cellStyle name="Comma 27 3 3 2 2" xfId="6107"/>
    <cellStyle name="Comma 27 3 3 3" xfId="6108"/>
    <cellStyle name="Comma 27 3 4" xfId="6109"/>
    <cellStyle name="Comma 27 30" xfId="6110"/>
    <cellStyle name="Comma 27 30 2" xfId="6111"/>
    <cellStyle name="Comma 27 30 2 2" xfId="6112"/>
    <cellStyle name="Comma 27 30 3" xfId="6113"/>
    <cellStyle name="Comma 27 31" xfId="6114"/>
    <cellStyle name="Comma 27 31 2" xfId="6115"/>
    <cellStyle name="Comma 27 32" xfId="6116"/>
    <cellStyle name="Comma 27 32 2" xfId="6117"/>
    <cellStyle name="Comma 27 33" xfId="6118"/>
    <cellStyle name="Comma 27 34" xfId="6119"/>
    <cellStyle name="Comma 27 35" xfId="6120"/>
    <cellStyle name="Comma 27 4" xfId="6121"/>
    <cellStyle name="Comma 27 4 2" xfId="6122"/>
    <cellStyle name="Comma 27 4 2 2" xfId="6123"/>
    <cellStyle name="Comma 27 4 3" xfId="6124"/>
    <cellStyle name="Comma 27 4 3 2" xfId="6125"/>
    <cellStyle name="Comma 27 4 3 2 2" xfId="6126"/>
    <cellStyle name="Comma 27 4 3 3" xfId="6127"/>
    <cellStyle name="Comma 27 4 4" xfId="6128"/>
    <cellStyle name="Comma 27 5" xfId="6129"/>
    <cellStyle name="Comma 27 5 2" xfId="6130"/>
    <cellStyle name="Comma 27 5 2 2" xfId="6131"/>
    <cellStyle name="Comma 27 5 3" xfId="6132"/>
    <cellStyle name="Comma 27 5 3 2" xfId="6133"/>
    <cellStyle name="Comma 27 5 3 2 2" xfId="6134"/>
    <cellStyle name="Comma 27 5 3 3" xfId="6135"/>
    <cellStyle name="Comma 27 5 4" xfId="6136"/>
    <cellStyle name="Comma 27 6" xfId="6137"/>
    <cellStyle name="Comma 27 6 2" xfId="6138"/>
    <cellStyle name="Comma 27 6 2 2" xfId="6139"/>
    <cellStyle name="Comma 27 6 3" xfId="6140"/>
    <cellStyle name="Comma 27 7" xfId="6141"/>
    <cellStyle name="Comma 27 7 2" xfId="6142"/>
    <cellStyle name="Comma 27 7 2 2" xfId="6143"/>
    <cellStyle name="Comma 27 7 3" xfId="6144"/>
    <cellStyle name="Comma 27 8" xfId="6145"/>
    <cellStyle name="Comma 27 8 2" xfId="6146"/>
    <cellStyle name="Comma 27 8 2 2" xfId="6147"/>
    <cellStyle name="Comma 27 8 3" xfId="6148"/>
    <cellStyle name="Comma 27 9" xfId="6149"/>
    <cellStyle name="Comma 27 9 2" xfId="6150"/>
    <cellStyle name="Comma 27 9 2 2" xfId="6151"/>
    <cellStyle name="Comma 27 9 3" xfId="6152"/>
    <cellStyle name="Comma 270" xfId="6153"/>
    <cellStyle name="Comma 270 2" xfId="6154"/>
    <cellStyle name="Comma 270 3" xfId="6155"/>
    <cellStyle name="Comma 271" xfId="6156"/>
    <cellStyle name="Comma 271 2" xfId="6157"/>
    <cellStyle name="Comma 271 3" xfId="6158"/>
    <cellStyle name="Comma 272" xfId="6159"/>
    <cellStyle name="Comma 272 2" xfId="6160"/>
    <cellStyle name="Comma 272 3" xfId="6161"/>
    <cellStyle name="Comma 273" xfId="6162"/>
    <cellStyle name="Comma 273 2" xfId="6163"/>
    <cellStyle name="Comma 273 3" xfId="6164"/>
    <cellStyle name="Comma 274" xfId="6165"/>
    <cellStyle name="Comma 274 2" xfId="6166"/>
    <cellStyle name="Comma 274 3" xfId="6167"/>
    <cellStyle name="Comma 275" xfId="6168"/>
    <cellStyle name="Comma 275 2" xfId="6169"/>
    <cellStyle name="Comma 275 3" xfId="6170"/>
    <cellStyle name="Comma 276" xfId="6171"/>
    <cellStyle name="Comma 276 2" xfId="6172"/>
    <cellStyle name="Comma 276 3" xfId="6173"/>
    <cellStyle name="Comma 277" xfId="6174"/>
    <cellStyle name="Comma 277 2" xfId="6175"/>
    <cellStyle name="Comma 277 3" xfId="6176"/>
    <cellStyle name="Comma 278" xfId="6177"/>
    <cellStyle name="Comma 278 2" xfId="6178"/>
    <cellStyle name="Comma 278 3" xfId="6179"/>
    <cellStyle name="Comma 279" xfId="6180"/>
    <cellStyle name="Comma 279 2" xfId="6181"/>
    <cellStyle name="Comma 279 3" xfId="6182"/>
    <cellStyle name="Comma 28" xfId="6183"/>
    <cellStyle name="Comma 28 10" xfId="6184"/>
    <cellStyle name="Comma 28 10 2" xfId="6185"/>
    <cellStyle name="Comma 28 10 2 2" xfId="6186"/>
    <cellStyle name="Comma 28 10 3" xfId="6187"/>
    <cellStyle name="Comma 28 11" xfId="6188"/>
    <cellStyle name="Comma 28 11 2" xfId="6189"/>
    <cellStyle name="Comma 28 11 2 2" xfId="6190"/>
    <cellStyle name="Comma 28 11 3" xfId="6191"/>
    <cellStyle name="Comma 28 12" xfId="6192"/>
    <cellStyle name="Comma 28 12 2" xfId="6193"/>
    <cellStyle name="Comma 28 12 2 2" xfId="6194"/>
    <cellStyle name="Comma 28 12 3" xfId="6195"/>
    <cellStyle name="Comma 28 13" xfId="6196"/>
    <cellStyle name="Comma 28 13 2" xfId="6197"/>
    <cellStyle name="Comma 28 13 2 2" xfId="6198"/>
    <cellStyle name="Comma 28 13 3" xfId="6199"/>
    <cellStyle name="Comma 28 14" xfId="6200"/>
    <cellStyle name="Comma 28 14 2" xfId="6201"/>
    <cellStyle name="Comma 28 14 2 2" xfId="6202"/>
    <cellStyle name="Comma 28 14 3" xfId="6203"/>
    <cellStyle name="Comma 28 15" xfId="6204"/>
    <cellStyle name="Comma 28 15 2" xfId="6205"/>
    <cellStyle name="Comma 28 15 2 2" xfId="6206"/>
    <cellStyle name="Comma 28 15 3" xfId="6207"/>
    <cellStyle name="Comma 28 16" xfId="6208"/>
    <cellStyle name="Comma 28 16 2" xfId="6209"/>
    <cellStyle name="Comma 28 16 2 2" xfId="6210"/>
    <cellStyle name="Comma 28 16 3" xfId="6211"/>
    <cellStyle name="Comma 28 17" xfId="6212"/>
    <cellStyle name="Comma 28 17 2" xfId="6213"/>
    <cellStyle name="Comma 28 17 2 2" xfId="6214"/>
    <cellStyle name="Comma 28 17 3" xfId="6215"/>
    <cellStyle name="Comma 28 18" xfId="6216"/>
    <cellStyle name="Comma 28 18 2" xfId="6217"/>
    <cellStyle name="Comma 28 18 2 2" xfId="6218"/>
    <cellStyle name="Comma 28 18 3" xfId="6219"/>
    <cellStyle name="Comma 28 19" xfId="6220"/>
    <cellStyle name="Comma 28 19 2" xfId="6221"/>
    <cellStyle name="Comma 28 19 2 2" xfId="6222"/>
    <cellStyle name="Comma 28 19 3" xfId="6223"/>
    <cellStyle name="Comma 28 2" xfId="6224"/>
    <cellStyle name="Comma 28 2 2" xfId="6225"/>
    <cellStyle name="Comma 28 2 2 2" xfId="6226"/>
    <cellStyle name="Comma 28 2 3" xfId="6227"/>
    <cellStyle name="Comma 28 2 3 2" xfId="6228"/>
    <cellStyle name="Comma 28 2 3 2 2" xfId="6229"/>
    <cellStyle name="Comma 28 2 3 3" xfId="6230"/>
    <cellStyle name="Comma 28 2 4" xfId="6231"/>
    <cellStyle name="Comma 28 20" xfId="6232"/>
    <cellStyle name="Comma 28 20 2" xfId="6233"/>
    <cellStyle name="Comma 28 20 2 2" xfId="6234"/>
    <cellStyle name="Comma 28 20 3" xfId="6235"/>
    <cellStyle name="Comma 28 21" xfId="6236"/>
    <cellStyle name="Comma 28 21 2" xfId="6237"/>
    <cellStyle name="Comma 28 21 2 2" xfId="6238"/>
    <cellStyle name="Comma 28 21 3" xfId="6239"/>
    <cellStyle name="Comma 28 22" xfId="6240"/>
    <cellStyle name="Comma 28 22 2" xfId="6241"/>
    <cellStyle name="Comma 28 22 2 2" xfId="6242"/>
    <cellStyle name="Comma 28 22 3" xfId="6243"/>
    <cellStyle name="Comma 28 23" xfId="6244"/>
    <cellStyle name="Comma 28 23 2" xfId="6245"/>
    <cellStyle name="Comma 28 23 2 2" xfId="6246"/>
    <cellStyle name="Comma 28 23 3" xfId="6247"/>
    <cellStyle name="Comma 28 24" xfId="6248"/>
    <cellStyle name="Comma 28 24 2" xfId="6249"/>
    <cellStyle name="Comma 28 24 2 2" xfId="6250"/>
    <cellStyle name="Comma 28 24 3" xfId="6251"/>
    <cellStyle name="Comma 28 25" xfId="6252"/>
    <cellStyle name="Comma 28 25 2" xfId="6253"/>
    <cellStyle name="Comma 28 25 2 2" xfId="6254"/>
    <cellStyle name="Comma 28 25 3" xfId="6255"/>
    <cellStyle name="Comma 28 26" xfId="6256"/>
    <cellStyle name="Comma 28 26 2" xfId="6257"/>
    <cellStyle name="Comma 28 26 2 2" xfId="6258"/>
    <cellStyle name="Comma 28 26 3" xfId="6259"/>
    <cellStyle name="Comma 28 27" xfId="6260"/>
    <cellStyle name="Comma 28 27 2" xfId="6261"/>
    <cellStyle name="Comma 28 27 2 2" xfId="6262"/>
    <cellStyle name="Comma 28 27 3" xfId="6263"/>
    <cellStyle name="Comma 28 28" xfId="6264"/>
    <cellStyle name="Comma 28 28 2" xfId="6265"/>
    <cellStyle name="Comma 28 28 2 2" xfId="6266"/>
    <cellStyle name="Comma 28 28 3" xfId="6267"/>
    <cellStyle name="Comma 28 29" xfId="6268"/>
    <cellStyle name="Comma 28 29 2" xfId="6269"/>
    <cellStyle name="Comma 28 3" xfId="6270"/>
    <cellStyle name="Comma 28 3 2" xfId="6271"/>
    <cellStyle name="Comma 28 3 2 2" xfId="6272"/>
    <cellStyle name="Comma 28 3 3" xfId="6273"/>
    <cellStyle name="Comma 28 3 3 2" xfId="6274"/>
    <cellStyle name="Comma 28 3 3 2 2" xfId="6275"/>
    <cellStyle name="Comma 28 3 3 3" xfId="6276"/>
    <cellStyle name="Comma 28 3 4" xfId="6277"/>
    <cellStyle name="Comma 28 30" xfId="6278"/>
    <cellStyle name="Comma 28 30 2" xfId="6279"/>
    <cellStyle name="Comma 28 30 2 2" xfId="6280"/>
    <cellStyle name="Comma 28 30 3" xfId="6281"/>
    <cellStyle name="Comma 28 31" xfId="6282"/>
    <cellStyle name="Comma 28 31 2" xfId="6283"/>
    <cellStyle name="Comma 28 32" xfId="6284"/>
    <cellStyle name="Comma 28 33" xfId="6285"/>
    <cellStyle name="Comma 28 34" xfId="6286"/>
    <cellStyle name="Comma 28 4" xfId="6287"/>
    <cellStyle name="Comma 28 4 2" xfId="6288"/>
    <cellStyle name="Comma 28 4 2 2" xfId="6289"/>
    <cellStyle name="Comma 28 4 3" xfId="6290"/>
    <cellStyle name="Comma 28 4 3 2" xfId="6291"/>
    <cellStyle name="Comma 28 4 3 2 2" xfId="6292"/>
    <cellStyle name="Comma 28 4 3 3" xfId="6293"/>
    <cellStyle name="Comma 28 4 4" xfId="6294"/>
    <cellStyle name="Comma 28 5" xfId="6295"/>
    <cellStyle name="Comma 28 5 2" xfId="6296"/>
    <cellStyle name="Comma 28 5 2 2" xfId="6297"/>
    <cellStyle name="Comma 28 5 3" xfId="6298"/>
    <cellStyle name="Comma 28 5 3 2" xfId="6299"/>
    <cellStyle name="Comma 28 5 3 2 2" xfId="6300"/>
    <cellStyle name="Comma 28 5 3 3" xfId="6301"/>
    <cellStyle name="Comma 28 5 4" xfId="6302"/>
    <cellStyle name="Comma 28 6" xfId="6303"/>
    <cellStyle name="Comma 28 6 2" xfId="6304"/>
    <cellStyle name="Comma 28 6 2 2" xfId="6305"/>
    <cellStyle name="Comma 28 6 3" xfId="6306"/>
    <cellStyle name="Comma 28 7" xfId="6307"/>
    <cellStyle name="Comma 28 7 2" xfId="6308"/>
    <cellStyle name="Comma 28 7 2 2" xfId="6309"/>
    <cellStyle name="Comma 28 7 3" xfId="6310"/>
    <cellStyle name="Comma 28 8" xfId="6311"/>
    <cellStyle name="Comma 28 8 2" xfId="6312"/>
    <cellStyle name="Comma 28 8 2 2" xfId="6313"/>
    <cellStyle name="Comma 28 8 3" xfId="6314"/>
    <cellStyle name="Comma 28 9" xfId="6315"/>
    <cellStyle name="Comma 28 9 2" xfId="6316"/>
    <cellStyle name="Comma 28 9 2 2" xfId="6317"/>
    <cellStyle name="Comma 28 9 3" xfId="6318"/>
    <cellStyle name="Comma 280" xfId="6319"/>
    <cellStyle name="Comma 280 2" xfId="6320"/>
    <cellStyle name="Comma 280 3" xfId="6321"/>
    <cellStyle name="Comma 281" xfId="6322"/>
    <cellStyle name="Comma 281 2" xfId="6323"/>
    <cellStyle name="Comma 281 3" xfId="6324"/>
    <cellStyle name="Comma 282" xfId="6325"/>
    <cellStyle name="Comma 282 2" xfId="6326"/>
    <cellStyle name="Comma 282 3" xfId="6327"/>
    <cellStyle name="Comma 283" xfId="6328"/>
    <cellStyle name="Comma 283 2" xfId="6329"/>
    <cellStyle name="Comma 283 3" xfId="6330"/>
    <cellStyle name="Comma 284" xfId="6331"/>
    <cellStyle name="Comma 284 2" xfId="6332"/>
    <cellStyle name="Comma 284 3" xfId="6333"/>
    <cellStyle name="Comma 285" xfId="6334"/>
    <cellStyle name="Comma 285 2" xfId="6335"/>
    <cellStyle name="Comma 285 3" xfId="6336"/>
    <cellStyle name="Comma 286" xfId="6337"/>
    <cellStyle name="Comma 286 2" xfId="6338"/>
    <cellStyle name="Comma 286 3" xfId="6339"/>
    <cellStyle name="Comma 287" xfId="6340"/>
    <cellStyle name="Comma 287 2" xfId="6341"/>
    <cellStyle name="Comma 287 3" xfId="6342"/>
    <cellStyle name="Comma 288" xfId="6343"/>
    <cellStyle name="Comma 288 2" xfId="6344"/>
    <cellStyle name="Comma 288 3" xfId="6345"/>
    <cellStyle name="Comma 289" xfId="6346"/>
    <cellStyle name="Comma 289 2" xfId="6347"/>
    <cellStyle name="Comma 289 3" xfId="6348"/>
    <cellStyle name="Comma 29" xfId="6349"/>
    <cellStyle name="Comma 29 10" xfId="6350"/>
    <cellStyle name="Comma 29 10 2" xfId="6351"/>
    <cellStyle name="Comma 29 10 2 2" xfId="6352"/>
    <cellStyle name="Comma 29 10 3" xfId="6353"/>
    <cellStyle name="Comma 29 11" xfId="6354"/>
    <cellStyle name="Comma 29 11 2" xfId="6355"/>
    <cellStyle name="Comma 29 11 2 2" xfId="6356"/>
    <cellStyle name="Comma 29 11 3" xfId="6357"/>
    <cellStyle name="Comma 29 12" xfId="6358"/>
    <cellStyle name="Comma 29 12 2" xfId="6359"/>
    <cellStyle name="Comma 29 12 2 2" xfId="6360"/>
    <cellStyle name="Comma 29 12 3" xfId="6361"/>
    <cellStyle name="Comma 29 13" xfId="6362"/>
    <cellStyle name="Comma 29 13 2" xfId="6363"/>
    <cellStyle name="Comma 29 13 2 2" xfId="6364"/>
    <cellStyle name="Comma 29 13 3" xfId="6365"/>
    <cellStyle name="Comma 29 14" xfId="6366"/>
    <cellStyle name="Comma 29 14 2" xfId="6367"/>
    <cellStyle name="Comma 29 14 2 2" xfId="6368"/>
    <cellStyle name="Comma 29 14 3" xfId="6369"/>
    <cellStyle name="Comma 29 15" xfId="6370"/>
    <cellStyle name="Comma 29 15 2" xfId="6371"/>
    <cellStyle name="Comma 29 15 2 2" xfId="6372"/>
    <cellStyle name="Comma 29 15 3" xfId="6373"/>
    <cellStyle name="Comma 29 16" xfId="6374"/>
    <cellStyle name="Comma 29 16 2" xfId="6375"/>
    <cellStyle name="Comma 29 16 2 2" xfId="6376"/>
    <cellStyle name="Comma 29 16 3" xfId="6377"/>
    <cellStyle name="Comma 29 17" xfId="6378"/>
    <cellStyle name="Comma 29 17 2" xfId="6379"/>
    <cellStyle name="Comma 29 17 2 2" xfId="6380"/>
    <cellStyle name="Comma 29 17 3" xfId="6381"/>
    <cellStyle name="Comma 29 18" xfId="6382"/>
    <cellStyle name="Comma 29 18 2" xfId="6383"/>
    <cellStyle name="Comma 29 18 2 2" xfId="6384"/>
    <cellStyle name="Comma 29 18 3" xfId="6385"/>
    <cellStyle name="Comma 29 19" xfId="6386"/>
    <cellStyle name="Comma 29 19 2" xfId="6387"/>
    <cellStyle name="Comma 29 19 2 2" xfId="6388"/>
    <cellStyle name="Comma 29 19 3" xfId="6389"/>
    <cellStyle name="Comma 29 2" xfId="6390"/>
    <cellStyle name="Comma 29 2 2" xfId="6391"/>
    <cellStyle name="Comma 29 2 2 2" xfId="6392"/>
    <cellStyle name="Comma 29 2 3" xfId="6393"/>
    <cellStyle name="Comma 29 2 3 2" xfId="6394"/>
    <cellStyle name="Comma 29 2 3 2 2" xfId="6395"/>
    <cellStyle name="Comma 29 2 3 3" xfId="6396"/>
    <cellStyle name="Comma 29 2 4" xfId="6397"/>
    <cellStyle name="Comma 29 20" xfId="6398"/>
    <cellStyle name="Comma 29 20 2" xfId="6399"/>
    <cellStyle name="Comma 29 20 2 2" xfId="6400"/>
    <cellStyle name="Comma 29 20 3" xfId="6401"/>
    <cellStyle name="Comma 29 21" xfId="6402"/>
    <cellStyle name="Comma 29 21 2" xfId="6403"/>
    <cellStyle name="Comma 29 21 2 2" xfId="6404"/>
    <cellStyle name="Comma 29 21 3" xfId="6405"/>
    <cellStyle name="Comma 29 22" xfId="6406"/>
    <cellStyle name="Comma 29 22 2" xfId="6407"/>
    <cellStyle name="Comma 29 22 2 2" xfId="6408"/>
    <cellStyle name="Comma 29 22 3" xfId="6409"/>
    <cellStyle name="Comma 29 23" xfId="6410"/>
    <cellStyle name="Comma 29 23 2" xfId="6411"/>
    <cellStyle name="Comma 29 23 2 2" xfId="6412"/>
    <cellStyle name="Comma 29 23 3" xfId="6413"/>
    <cellStyle name="Comma 29 24" xfId="6414"/>
    <cellStyle name="Comma 29 24 2" xfId="6415"/>
    <cellStyle name="Comma 29 24 2 2" xfId="6416"/>
    <cellStyle name="Comma 29 24 3" xfId="6417"/>
    <cellStyle name="Comma 29 25" xfId="6418"/>
    <cellStyle name="Comma 29 25 2" xfId="6419"/>
    <cellStyle name="Comma 29 25 2 2" xfId="6420"/>
    <cellStyle name="Comma 29 25 3" xfId="6421"/>
    <cellStyle name="Comma 29 26" xfId="6422"/>
    <cellStyle name="Comma 29 26 2" xfId="6423"/>
    <cellStyle name="Comma 29 26 2 2" xfId="6424"/>
    <cellStyle name="Comma 29 26 3" xfId="6425"/>
    <cellStyle name="Comma 29 27" xfId="6426"/>
    <cellStyle name="Comma 29 27 2" xfId="6427"/>
    <cellStyle name="Comma 29 27 2 2" xfId="6428"/>
    <cellStyle name="Comma 29 27 3" xfId="6429"/>
    <cellStyle name="Comma 29 28" xfId="6430"/>
    <cellStyle name="Comma 29 28 2" xfId="6431"/>
    <cellStyle name="Comma 29 28 2 2" xfId="6432"/>
    <cellStyle name="Comma 29 28 3" xfId="6433"/>
    <cellStyle name="Comma 29 29" xfId="6434"/>
    <cellStyle name="Comma 29 29 2" xfId="6435"/>
    <cellStyle name="Comma 29 3" xfId="6436"/>
    <cellStyle name="Comma 29 3 2" xfId="6437"/>
    <cellStyle name="Comma 29 3 2 2" xfId="6438"/>
    <cellStyle name="Comma 29 3 3" xfId="6439"/>
    <cellStyle name="Comma 29 3 3 2" xfId="6440"/>
    <cellStyle name="Comma 29 3 3 2 2" xfId="6441"/>
    <cellStyle name="Comma 29 3 3 3" xfId="6442"/>
    <cellStyle name="Comma 29 3 4" xfId="6443"/>
    <cellStyle name="Comma 29 30" xfId="6444"/>
    <cellStyle name="Comma 29 30 2" xfId="6445"/>
    <cellStyle name="Comma 29 30 2 2" xfId="6446"/>
    <cellStyle name="Comma 29 30 3" xfId="6447"/>
    <cellStyle name="Comma 29 31" xfId="6448"/>
    <cellStyle name="Comma 29 31 2" xfId="6449"/>
    <cellStyle name="Comma 29 32" xfId="6450"/>
    <cellStyle name="Comma 29 33" xfId="6451"/>
    <cellStyle name="Comma 29 34" xfId="6452"/>
    <cellStyle name="Comma 29 4" xfId="6453"/>
    <cellStyle name="Comma 29 4 2" xfId="6454"/>
    <cellStyle name="Comma 29 4 2 2" xfId="6455"/>
    <cellStyle name="Comma 29 4 3" xfId="6456"/>
    <cellStyle name="Comma 29 4 3 2" xfId="6457"/>
    <cellStyle name="Comma 29 4 3 2 2" xfId="6458"/>
    <cellStyle name="Comma 29 4 3 3" xfId="6459"/>
    <cellStyle name="Comma 29 4 4" xfId="6460"/>
    <cellStyle name="Comma 29 5" xfId="6461"/>
    <cellStyle name="Comma 29 5 2" xfId="6462"/>
    <cellStyle name="Comma 29 5 2 2" xfId="6463"/>
    <cellStyle name="Comma 29 5 3" xfId="6464"/>
    <cellStyle name="Comma 29 5 3 2" xfId="6465"/>
    <cellStyle name="Comma 29 5 3 2 2" xfId="6466"/>
    <cellStyle name="Comma 29 5 3 3" xfId="6467"/>
    <cellStyle name="Comma 29 5 4" xfId="6468"/>
    <cellStyle name="Comma 29 6" xfId="6469"/>
    <cellStyle name="Comma 29 6 2" xfId="6470"/>
    <cellStyle name="Comma 29 6 2 2" xfId="6471"/>
    <cellStyle name="Comma 29 6 3" xfId="6472"/>
    <cellStyle name="Comma 29 7" xfId="6473"/>
    <cellStyle name="Comma 29 7 2" xfId="6474"/>
    <cellStyle name="Comma 29 7 2 2" xfId="6475"/>
    <cellStyle name="Comma 29 7 3" xfId="6476"/>
    <cellStyle name="Comma 29 8" xfId="6477"/>
    <cellStyle name="Comma 29 8 2" xfId="6478"/>
    <cellStyle name="Comma 29 8 2 2" xfId="6479"/>
    <cellStyle name="Comma 29 8 3" xfId="6480"/>
    <cellStyle name="Comma 29 9" xfId="6481"/>
    <cellStyle name="Comma 29 9 2" xfId="6482"/>
    <cellStyle name="Comma 29 9 2 2" xfId="6483"/>
    <cellStyle name="Comma 29 9 3" xfId="6484"/>
    <cellStyle name="Comma 290" xfId="6485"/>
    <cellStyle name="Comma 290 2" xfId="6486"/>
    <cellStyle name="Comma 290 3" xfId="6487"/>
    <cellStyle name="Comma 291" xfId="6488"/>
    <cellStyle name="Comma 291 2" xfId="6489"/>
    <cellStyle name="Comma 291 3" xfId="6490"/>
    <cellStyle name="Comma 292" xfId="6491"/>
    <cellStyle name="Comma 292 2" xfId="6492"/>
    <cellStyle name="Comma 292 3" xfId="6493"/>
    <cellStyle name="Comma 293" xfId="6494"/>
    <cellStyle name="Comma 293 2" xfId="6495"/>
    <cellStyle name="Comma 293 3" xfId="6496"/>
    <cellStyle name="Comma 294" xfId="6497"/>
    <cellStyle name="Comma 294 2" xfId="6498"/>
    <cellStyle name="Comma 294 3" xfId="6499"/>
    <cellStyle name="Comma 295" xfId="6500"/>
    <cellStyle name="Comma 295 2" xfId="6501"/>
    <cellStyle name="Comma 295 3" xfId="6502"/>
    <cellStyle name="Comma 296" xfId="6503"/>
    <cellStyle name="Comma 296 2" xfId="6504"/>
    <cellStyle name="Comma 296 3" xfId="6505"/>
    <cellStyle name="Comma 297" xfId="6506"/>
    <cellStyle name="Comma 297 2" xfId="6507"/>
    <cellStyle name="Comma 297 3" xfId="6508"/>
    <cellStyle name="Comma 298" xfId="6509"/>
    <cellStyle name="Comma 298 2" xfId="6510"/>
    <cellStyle name="Comma 298 3" xfId="6511"/>
    <cellStyle name="Comma 299" xfId="6512"/>
    <cellStyle name="Comma 299 2" xfId="6513"/>
    <cellStyle name="Comma 299 3" xfId="6514"/>
    <cellStyle name="Comma 3" xfId="6515"/>
    <cellStyle name="Comma 3 10" xfId="6516"/>
    <cellStyle name="Comma 3 11" xfId="6517"/>
    <cellStyle name="Comma 3 12" xfId="6518"/>
    <cellStyle name="Comma 3 12 2" xfId="6519"/>
    <cellStyle name="Comma 3 13" xfId="6520"/>
    <cellStyle name="Comma 3 2" xfId="6521"/>
    <cellStyle name="Comma 3 2 10" xfId="6522"/>
    <cellStyle name="Comma 3 2 11" xfId="6523"/>
    <cellStyle name="Comma 3 2 12" xfId="6524"/>
    <cellStyle name="Comma 3 2 13" xfId="6525"/>
    <cellStyle name="Comma 3 2 14" xfId="6526"/>
    <cellStyle name="Comma 3 2 15" xfId="6527"/>
    <cellStyle name="Comma 3 2 16" xfId="6528"/>
    <cellStyle name="Comma 3 2 17" xfId="6529"/>
    <cellStyle name="Comma 3 2 18" xfId="6530"/>
    <cellStyle name="Comma 3 2 19" xfId="6531"/>
    <cellStyle name="Comma 3 2 2" xfId="6532"/>
    <cellStyle name="Comma 3 2 2 2" xfId="6533"/>
    <cellStyle name="Comma 3 2 2 3" xfId="6534"/>
    <cellStyle name="Comma 3 2 2 4" xfId="6535"/>
    <cellStyle name="Comma 3 2 2 4 2" xfId="20437"/>
    <cellStyle name="Comma 3 2 3" xfId="6536"/>
    <cellStyle name="Comma 3 2 3 2" xfId="6537"/>
    <cellStyle name="Comma 3 2 3 2 2" xfId="6538"/>
    <cellStyle name="Comma 3 2 3 2 2 2" xfId="6539"/>
    <cellStyle name="Comma 3 2 3 2 3" xfId="6540"/>
    <cellStyle name="Comma 3 2 3 3" xfId="6541"/>
    <cellStyle name="Comma 3 2 3 3 2" xfId="6542"/>
    <cellStyle name="Comma 3 2 3 4" xfId="6543"/>
    <cellStyle name="Comma 3 2 3 5" xfId="6544"/>
    <cellStyle name="Comma 3 2 3 6" xfId="6545"/>
    <cellStyle name="Comma 3 2 4" xfId="6546"/>
    <cellStyle name="Comma 3 2 4 2" xfId="6547"/>
    <cellStyle name="Comma 3 2 4 2 2" xfId="6548"/>
    <cellStyle name="Comma 3 2 4 3" xfId="6549"/>
    <cellStyle name="Comma 3 2 4 4" xfId="6550"/>
    <cellStyle name="Comma 3 2 4 5" xfId="6551"/>
    <cellStyle name="Comma 3 2 4 5 2" xfId="20438"/>
    <cellStyle name="Comma 3 2 5" xfId="6552"/>
    <cellStyle name="Comma 3 2 5 2" xfId="6553"/>
    <cellStyle name="Comma 3 2 5 3" xfId="6554"/>
    <cellStyle name="Comma 3 2 6" xfId="6555"/>
    <cellStyle name="Comma 3 2 6 2" xfId="6556"/>
    <cellStyle name="Comma 3 2 6 3" xfId="6557"/>
    <cellStyle name="Comma 3 2 7" xfId="6558"/>
    <cellStyle name="Comma 3 2 7 2" xfId="6559"/>
    <cellStyle name="Comma 3 2 7 3" xfId="6560"/>
    <cellStyle name="Comma 3 2 8" xfId="6561"/>
    <cellStyle name="Comma 3 2 9" xfId="6562"/>
    <cellStyle name="Comma 3 3" xfId="6563"/>
    <cellStyle name="Comma 3 3 10" xfId="6564"/>
    <cellStyle name="Comma 3 3 10 2" xfId="20439"/>
    <cellStyle name="Comma 3 3 2" xfId="6565"/>
    <cellStyle name="Comma 3 3 2 2" xfId="6566"/>
    <cellStyle name="Comma 3 3 2 3" xfId="6567"/>
    <cellStyle name="Comma 3 3 3" xfId="6568"/>
    <cellStyle name="Comma 3 3 3 2" xfId="6569"/>
    <cellStyle name="Comma 3 3 3 2 2" xfId="6570"/>
    <cellStyle name="Comma 3 3 3 2 2 2" xfId="6571"/>
    <cellStyle name="Comma 3 3 3 2 3" xfId="6572"/>
    <cellStyle name="Comma 3 3 3 3" xfId="6573"/>
    <cellStyle name="Comma 3 3 3 3 2" xfId="6574"/>
    <cellStyle name="Comma 3 3 3 4" xfId="6575"/>
    <cellStyle name="Comma 3 3 3 4 2" xfId="6576"/>
    <cellStyle name="Comma 3 3 3 5" xfId="6577"/>
    <cellStyle name="Comma 3 3 4" xfId="6578"/>
    <cellStyle name="Comma 3 3 4 2" xfId="6579"/>
    <cellStyle name="Comma 3 3 4 2 2" xfId="6580"/>
    <cellStyle name="Comma 3 3 4 3" xfId="6581"/>
    <cellStyle name="Comma 3 3 4 4" xfId="6582"/>
    <cellStyle name="Comma 3 3 5" xfId="6583"/>
    <cellStyle name="Comma 3 3 5 2" xfId="6584"/>
    <cellStyle name="Comma 3 3 5 3" xfId="6585"/>
    <cellStyle name="Comma 3 3 6" xfId="6586"/>
    <cellStyle name="Comma 3 3 6 2" xfId="6587"/>
    <cellStyle name="Comma 3 3 7" xfId="6588"/>
    <cellStyle name="Comma 3 3 8" xfId="6589"/>
    <cellStyle name="Comma 3 3 9" xfId="6590"/>
    <cellStyle name="Comma 3 4" xfId="6591"/>
    <cellStyle name="Comma 3 4 2" xfId="6592"/>
    <cellStyle name="Comma 3 4 2 2" xfId="6593"/>
    <cellStyle name="Comma 3 4 2 2 2" xfId="6594"/>
    <cellStyle name="Comma 3 4 2 2 2 2" xfId="6595"/>
    <cellStyle name="Comma 3 4 2 2 3" xfId="6596"/>
    <cellStyle name="Comma 3 4 2 3" xfId="6597"/>
    <cellStyle name="Comma 3 4 2 3 2" xfId="6598"/>
    <cellStyle name="Comma 3 4 2 4" xfId="6599"/>
    <cellStyle name="Comma 3 4 3" xfId="6600"/>
    <cellStyle name="Comma 3 4 3 2" xfId="6601"/>
    <cellStyle name="Comma 3 4 3 2 2" xfId="6602"/>
    <cellStyle name="Comma 3 4 3 3" xfId="6603"/>
    <cellStyle name="Comma 3 4 4" xfId="6604"/>
    <cellStyle name="Comma 3 4 4 2" xfId="6605"/>
    <cellStyle name="Comma 3 4 5" xfId="6606"/>
    <cellStyle name="Comma 3 4 5 2" xfId="6607"/>
    <cellStyle name="Comma 3 4 6" xfId="6608"/>
    <cellStyle name="Comma 3 4 7" xfId="6609"/>
    <cellStyle name="Comma 3 4 8" xfId="6610"/>
    <cellStyle name="Comma 3 4 8 2" xfId="20440"/>
    <cellStyle name="Comma 3 5" xfId="6611"/>
    <cellStyle name="Comma 3 5 2" xfId="6612"/>
    <cellStyle name="Comma 3 5 2 2" xfId="6613"/>
    <cellStyle name="Comma 3 5 3" xfId="6614"/>
    <cellStyle name="Comma 3 5 4" xfId="6615"/>
    <cellStyle name="Comma 3 5 5" xfId="6616"/>
    <cellStyle name="Comma 3 6" xfId="6617"/>
    <cellStyle name="Comma 3 6 2" xfId="6618"/>
    <cellStyle name="Comma 3 6 2 2" xfId="6619"/>
    <cellStyle name="Comma 3 6 2 2 2" xfId="6620"/>
    <cellStyle name="Comma 3 6 2 2 2 2" xfId="6621"/>
    <cellStyle name="Comma 3 6 2 2 3" xfId="6622"/>
    <cellStyle name="Comma 3 6 2 3" xfId="6623"/>
    <cellStyle name="Comma 3 6 2 3 2" xfId="6624"/>
    <cellStyle name="Comma 3 6 2 4" xfId="6625"/>
    <cellStyle name="Comma 3 6 3" xfId="6626"/>
    <cellStyle name="Comma 3 6 3 2" xfId="6627"/>
    <cellStyle name="Comma 3 6 3 2 2" xfId="6628"/>
    <cellStyle name="Comma 3 6 3 3" xfId="6629"/>
    <cellStyle name="Comma 3 6 4" xfId="6630"/>
    <cellStyle name="Comma 3 6 4 2" xfId="6631"/>
    <cellStyle name="Comma 3 6 5" xfId="6632"/>
    <cellStyle name="Comma 3 6 5 2" xfId="6633"/>
    <cellStyle name="Comma 3 6 6" xfId="6634"/>
    <cellStyle name="Comma 3 6 7" xfId="6635"/>
    <cellStyle name="Comma 3 6 7 2" xfId="20441"/>
    <cellStyle name="Comma 3 7" xfId="6636"/>
    <cellStyle name="Comma 3 7 2" xfId="6637"/>
    <cellStyle name="Comma 3 8" xfId="6638"/>
    <cellStyle name="Comma 3 8 2" xfId="6639"/>
    <cellStyle name="Comma 3 9" xfId="6640"/>
    <cellStyle name="Comma 30" xfId="6641"/>
    <cellStyle name="Comma 30 10" xfId="6642"/>
    <cellStyle name="Comma 30 10 2" xfId="6643"/>
    <cellStyle name="Comma 30 10 2 2" xfId="6644"/>
    <cellStyle name="Comma 30 10 3" xfId="6645"/>
    <cellStyle name="Comma 30 11" xfId="6646"/>
    <cellStyle name="Comma 30 11 2" xfId="6647"/>
    <cellStyle name="Comma 30 11 2 2" xfId="6648"/>
    <cellStyle name="Comma 30 11 3" xfId="6649"/>
    <cellStyle name="Comma 30 12" xfId="6650"/>
    <cellStyle name="Comma 30 12 2" xfId="6651"/>
    <cellStyle name="Comma 30 12 2 2" xfId="6652"/>
    <cellStyle name="Comma 30 12 3" xfId="6653"/>
    <cellStyle name="Comma 30 13" xfId="6654"/>
    <cellStyle name="Comma 30 13 2" xfId="6655"/>
    <cellStyle name="Comma 30 13 2 2" xfId="6656"/>
    <cellStyle name="Comma 30 13 3" xfId="6657"/>
    <cellStyle name="Comma 30 14" xfId="6658"/>
    <cellStyle name="Comma 30 14 2" xfId="6659"/>
    <cellStyle name="Comma 30 14 2 2" xfId="6660"/>
    <cellStyle name="Comma 30 14 3" xfId="6661"/>
    <cellStyle name="Comma 30 15" xfId="6662"/>
    <cellStyle name="Comma 30 15 2" xfId="6663"/>
    <cellStyle name="Comma 30 15 2 2" xfId="6664"/>
    <cellStyle name="Comma 30 15 3" xfId="6665"/>
    <cellStyle name="Comma 30 16" xfId="6666"/>
    <cellStyle name="Comma 30 16 2" xfId="6667"/>
    <cellStyle name="Comma 30 16 2 2" xfId="6668"/>
    <cellStyle name="Comma 30 16 3" xfId="6669"/>
    <cellStyle name="Comma 30 17" xfId="6670"/>
    <cellStyle name="Comma 30 17 2" xfId="6671"/>
    <cellStyle name="Comma 30 17 2 2" xfId="6672"/>
    <cellStyle name="Comma 30 17 3" xfId="6673"/>
    <cellStyle name="Comma 30 18" xfId="6674"/>
    <cellStyle name="Comma 30 18 2" xfId="6675"/>
    <cellStyle name="Comma 30 18 2 2" xfId="6676"/>
    <cellStyle name="Comma 30 18 3" xfId="6677"/>
    <cellStyle name="Comma 30 19" xfId="6678"/>
    <cellStyle name="Comma 30 19 2" xfId="6679"/>
    <cellStyle name="Comma 30 19 2 2" xfId="6680"/>
    <cellStyle name="Comma 30 19 3" xfId="6681"/>
    <cellStyle name="Comma 30 2" xfId="6682"/>
    <cellStyle name="Comma 30 2 2" xfId="6683"/>
    <cellStyle name="Comma 30 2 2 2" xfId="6684"/>
    <cellStyle name="Comma 30 2 3" xfId="6685"/>
    <cellStyle name="Comma 30 2 3 2" xfId="6686"/>
    <cellStyle name="Comma 30 2 3 2 2" xfId="6687"/>
    <cellStyle name="Comma 30 2 3 3" xfId="6688"/>
    <cellStyle name="Comma 30 2 4" xfId="6689"/>
    <cellStyle name="Comma 30 20" xfId="6690"/>
    <cellStyle name="Comma 30 20 2" xfId="6691"/>
    <cellStyle name="Comma 30 20 2 2" xfId="6692"/>
    <cellStyle name="Comma 30 20 3" xfId="6693"/>
    <cellStyle name="Comma 30 21" xfId="6694"/>
    <cellStyle name="Comma 30 21 2" xfId="6695"/>
    <cellStyle name="Comma 30 21 2 2" xfId="6696"/>
    <cellStyle name="Comma 30 21 3" xfId="6697"/>
    <cellStyle name="Comma 30 22" xfId="6698"/>
    <cellStyle name="Comma 30 22 2" xfId="6699"/>
    <cellStyle name="Comma 30 22 2 2" xfId="6700"/>
    <cellStyle name="Comma 30 22 3" xfId="6701"/>
    <cellStyle name="Comma 30 23" xfId="6702"/>
    <cellStyle name="Comma 30 23 2" xfId="6703"/>
    <cellStyle name="Comma 30 23 2 2" xfId="6704"/>
    <cellStyle name="Comma 30 23 3" xfId="6705"/>
    <cellStyle name="Comma 30 24" xfId="6706"/>
    <cellStyle name="Comma 30 24 2" xfId="6707"/>
    <cellStyle name="Comma 30 24 2 2" xfId="6708"/>
    <cellStyle name="Comma 30 24 3" xfId="6709"/>
    <cellStyle name="Comma 30 25" xfId="6710"/>
    <cellStyle name="Comma 30 25 2" xfId="6711"/>
    <cellStyle name="Comma 30 25 2 2" xfId="6712"/>
    <cellStyle name="Comma 30 25 3" xfId="6713"/>
    <cellStyle name="Comma 30 26" xfId="6714"/>
    <cellStyle name="Comma 30 26 2" xfId="6715"/>
    <cellStyle name="Comma 30 26 2 2" xfId="6716"/>
    <cellStyle name="Comma 30 26 3" xfId="6717"/>
    <cellStyle name="Comma 30 27" xfId="6718"/>
    <cellStyle name="Comma 30 27 2" xfId="6719"/>
    <cellStyle name="Comma 30 27 2 2" xfId="6720"/>
    <cellStyle name="Comma 30 27 3" xfId="6721"/>
    <cellStyle name="Comma 30 28" xfId="6722"/>
    <cellStyle name="Comma 30 28 2" xfId="6723"/>
    <cellStyle name="Comma 30 28 2 2" xfId="6724"/>
    <cellStyle name="Comma 30 28 3" xfId="6725"/>
    <cellStyle name="Comma 30 29" xfId="6726"/>
    <cellStyle name="Comma 30 29 2" xfId="6727"/>
    <cellStyle name="Comma 30 3" xfId="6728"/>
    <cellStyle name="Comma 30 3 2" xfId="6729"/>
    <cellStyle name="Comma 30 3 2 2" xfId="6730"/>
    <cellStyle name="Comma 30 3 3" xfId="6731"/>
    <cellStyle name="Comma 30 3 3 2" xfId="6732"/>
    <cellStyle name="Comma 30 3 3 2 2" xfId="6733"/>
    <cellStyle name="Comma 30 3 3 3" xfId="6734"/>
    <cellStyle name="Comma 30 3 4" xfId="6735"/>
    <cellStyle name="Comma 30 30" xfId="6736"/>
    <cellStyle name="Comma 30 30 2" xfId="6737"/>
    <cellStyle name="Comma 30 30 2 2" xfId="6738"/>
    <cellStyle name="Comma 30 30 3" xfId="6739"/>
    <cellStyle name="Comma 30 31" xfId="6740"/>
    <cellStyle name="Comma 30 31 2" xfId="6741"/>
    <cellStyle name="Comma 30 32" xfId="6742"/>
    <cellStyle name="Comma 30 32 2" xfId="6743"/>
    <cellStyle name="Comma 30 33" xfId="6744"/>
    <cellStyle name="Comma 30 34" xfId="6745"/>
    <cellStyle name="Comma 30 4" xfId="6746"/>
    <cellStyle name="Comma 30 4 2" xfId="6747"/>
    <cellStyle name="Comma 30 4 2 2" xfId="6748"/>
    <cellStyle name="Comma 30 4 3" xfId="6749"/>
    <cellStyle name="Comma 30 4 3 2" xfId="6750"/>
    <cellStyle name="Comma 30 4 3 2 2" xfId="6751"/>
    <cellStyle name="Comma 30 4 3 3" xfId="6752"/>
    <cellStyle name="Comma 30 4 4" xfId="6753"/>
    <cellStyle name="Comma 30 5" xfId="6754"/>
    <cellStyle name="Comma 30 5 2" xfId="6755"/>
    <cellStyle name="Comma 30 5 2 2" xfId="6756"/>
    <cellStyle name="Comma 30 5 3" xfId="6757"/>
    <cellStyle name="Comma 30 5 3 2" xfId="6758"/>
    <cellStyle name="Comma 30 5 3 2 2" xfId="6759"/>
    <cellStyle name="Comma 30 5 3 3" xfId="6760"/>
    <cellStyle name="Comma 30 5 4" xfId="6761"/>
    <cellStyle name="Comma 30 6" xfId="6762"/>
    <cellStyle name="Comma 30 6 2" xfId="6763"/>
    <cellStyle name="Comma 30 6 2 2" xfId="6764"/>
    <cellStyle name="Comma 30 6 3" xfId="6765"/>
    <cellStyle name="Comma 30 7" xfId="6766"/>
    <cellStyle name="Comma 30 7 2" xfId="6767"/>
    <cellStyle name="Comma 30 7 2 2" xfId="6768"/>
    <cellStyle name="Comma 30 7 3" xfId="6769"/>
    <cellStyle name="Comma 30 8" xfId="6770"/>
    <cellStyle name="Comma 30 8 2" xfId="6771"/>
    <cellStyle name="Comma 30 8 2 2" xfId="6772"/>
    <cellStyle name="Comma 30 8 3" xfId="6773"/>
    <cellStyle name="Comma 30 9" xfId="6774"/>
    <cellStyle name="Comma 30 9 2" xfId="6775"/>
    <cellStyle name="Comma 30 9 2 2" xfId="6776"/>
    <cellStyle name="Comma 30 9 3" xfId="6777"/>
    <cellStyle name="Comma 300" xfId="6778"/>
    <cellStyle name="Comma 300 2" xfId="6779"/>
    <cellStyle name="Comma 300 3" xfId="6780"/>
    <cellStyle name="Comma 301" xfId="6781"/>
    <cellStyle name="Comma 301 2" xfId="6782"/>
    <cellStyle name="Comma 301 3" xfId="6783"/>
    <cellStyle name="Comma 302" xfId="6784"/>
    <cellStyle name="Comma 302 2" xfId="6785"/>
    <cellStyle name="Comma 302 3" xfId="6786"/>
    <cellStyle name="Comma 303" xfId="6787"/>
    <cellStyle name="Comma 303 2" xfId="6788"/>
    <cellStyle name="Comma 303 3" xfId="6789"/>
    <cellStyle name="Comma 304" xfId="6790"/>
    <cellStyle name="Comma 304 2" xfId="6791"/>
    <cellStyle name="Comma 305" xfId="6792"/>
    <cellStyle name="Comma 305 2" xfId="6793"/>
    <cellStyle name="Comma 306" xfId="6794"/>
    <cellStyle name="Comma 306 2" xfId="6795"/>
    <cellStyle name="Comma 307" xfId="6796"/>
    <cellStyle name="Comma 307 2" xfId="6797"/>
    <cellStyle name="Comma 308" xfId="6798"/>
    <cellStyle name="Comma 308 2" xfId="6799"/>
    <cellStyle name="Comma 309" xfId="6800"/>
    <cellStyle name="Comma 309 2" xfId="6801"/>
    <cellStyle name="Comma 31" xfId="6802"/>
    <cellStyle name="Comma 31 10" xfId="6803"/>
    <cellStyle name="Comma 31 10 2" xfId="6804"/>
    <cellStyle name="Comma 31 10 2 2" xfId="6805"/>
    <cellStyle name="Comma 31 10 3" xfId="6806"/>
    <cellStyle name="Comma 31 11" xfId="6807"/>
    <cellStyle name="Comma 31 11 2" xfId="6808"/>
    <cellStyle name="Comma 31 11 2 2" xfId="6809"/>
    <cellStyle name="Comma 31 11 3" xfId="6810"/>
    <cellStyle name="Comma 31 12" xfId="6811"/>
    <cellStyle name="Comma 31 12 2" xfId="6812"/>
    <cellStyle name="Comma 31 12 2 2" xfId="6813"/>
    <cellStyle name="Comma 31 12 3" xfId="6814"/>
    <cellStyle name="Comma 31 13" xfId="6815"/>
    <cellStyle name="Comma 31 13 2" xfId="6816"/>
    <cellStyle name="Comma 31 13 2 2" xfId="6817"/>
    <cellStyle name="Comma 31 13 3" xfId="6818"/>
    <cellStyle name="Comma 31 14" xfId="6819"/>
    <cellStyle name="Comma 31 14 2" xfId="6820"/>
    <cellStyle name="Comma 31 14 2 2" xfId="6821"/>
    <cellStyle name="Comma 31 14 3" xfId="6822"/>
    <cellStyle name="Comma 31 15" xfId="6823"/>
    <cellStyle name="Comma 31 15 2" xfId="6824"/>
    <cellStyle name="Comma 31 15 2 2" xfId="6825"/>
    <cellStyle name="Comma 31 15 3" xfId="6826"/>
    <cellStyle name="Comma 31 16" xfId="6827"/>
    <cellStyle name="Comma 31 16 2" xfId="6828"/>
    <cellStyle name="Comma 31 16 2 2" xfId="6829"/>
    <cellStyle name="Comma 31 16 3" xfId="6830"/>
    <cellStyle name="Comma 31 17" xfId="6831"/>
    <cellStyle name="Comma 31 17 2" xfId="6832"/>
    <cellStyle name="Comma 31 17 2 2" xfId="6833"/>
    <cellStyle name="Comma 31 17 3" xfId="6834"/>
    <cellStyle name="Comma 31 18" xfId="6835"/>
    <cellStyle name="Comma 31 18 2" xfId="6836"/>
    <cellStyle name="Comma 31 18 2 2" xfId="6837"/>
    <cellStyle name="Comma 31 18 3" xfId="6838"/>
    <cellStyle name="Comma 31 19" xfId="6839"/>
    <cellStyle name="Comma 31 19 2" xfId="6840"/>
    <cellStyle name="Comma 31 19 2 2" xfId="6841"/>
    <cellStyle name="Comma 31 19 3" xfId="6842"/>
    <cellStyle name="Comma 31 2" xfId="6843"/>
    <cellStyle name="Comma 31 2 2" xfId="6844"/>
    <cellStyle name="Comma 31 2 2 2" xfId="6845"/>
    <cellStyle name="Comma 31 2 3" xfId="6846"/>
    <cellStyle name="Comma 31 2 3 2" xfId="6847"/>
    <cellStyle name="Comma 31 2 3 2 2" xfId="6848"/>
    <cellStyle name="Comma 31 2 3 3" xfId="6849"/>
    <cellStyle name="Comma 31 2 4" xfId="6850"/>
    <cellStyle name="Comma 31 20" xfId="6851"/>
    <cellStyle name="Comma 31 20 2" xfId="6852"/>
    <cellStyle name="Comma 31 20 2 2" xfId="6853"/>
    <cellStyle name="Comma 31 20 3" xfId="6854"/>
    <cellStyle name="Comma 31 21" xfId="6855"/>
    <cellStyle name="Comma 31 21 2" xfId="6856"/>
    <cellStyle name="Comma 31 21 2 2" xfId="6857"/>
    <cellStyle name="Comma 31 21 3" xfId="6858"/>
    <cellStyle name="Comma 31 22" xfId="6859"/>
    <cellStyle name="Comma 31 22 2" xfId="6860"/>
    <cellStyle name="Comma 31 22 2 2" xfId="6861"/>
    <cellStyle name="Comma 31 22 3" xfId="6862"/>
    <cellStyle name="Comma 31 23" xfId="6863"/>
    <cellStyle name="Comma 31 23 2" xfId="6864"/>
    <cellStyle name="Comma 31 23 2 2" xfId="6865"/>
    <cellStyle name="Comma 31 23 3" xfId="6866"/>
    <cellStyle name="Comma 31 24" xfId="6867"/>
    <cellStyle name="Comma 31 24 2" xfId="6868"/>
    <cellStyle name="Comma 31 24 2 2" xfId="6869"/>
    <cellStyle name="Comma 31 24 3" xfId="6870"/>
    <cellStyle name="Comma 31 25" xfId="6871"/>
    <cellStyle name="Comma 31 25 2" xfId="6872"/>
    <cellStyle name="Comma 31 25 2 2" xfId="6873"/>
    <cellStyle name="Comma 31 25 3" xfId="6874"/>
    <cellStyle name="Comma 31 26" xfId="6875"/>
    <cellStyle name="Comma 31 26 2" xfId="6876"/>
    <cellStyle name="Comma 31 26 2 2" xfId="6877"/>
    <cellStyle name="Comma 31 26 3" xfId="6878"/>
    <cellStyle name="Comma 31 27" xfId="6879"/>
    <cellStyle name="Comma 31 27 2" xfId="6880"/>
    <cellStyle name="Comma 31 27 2 2" xfId="6881"/>
    <cellStyle name="Comma 31 27 3" xfId="6882"/>
    <cellStyle name="Comma 31 28" xfId="6883"/>
    <cellStyle name="Comma 31 28 2" xfId="6884"/>
    <cellStyle name="Comma 31 28 2 2" xfId="6885"/>
    <cellStyle name="Comma 31 28 3" xfId="6886"/>
    <cellStyle name="Comma 31 29" xfId="6887"/>
    <cellStyle name="Comma 31 29 2" xfId="6888"/>
    <cellStyle name="Comma 31 3" xfId="6889"/>
    <cellStyle name="Comma 31 3 2" xfId="6890"/>
    <cellStyle name="Comma 31 3 2 2" xfId="6891"/>
    <cellStyle name="Comma 31 3 3" xfId="6892"/>
    <cellStyle name="Comma 31 3 3 2" xfId="6893"/>
    <cellStyle name="Comma 31 3 3 2 2" xfId="6894"/>
    <cellStyle name="Comma 31 3 3 3" xfId="6895"/>
    <cellStyle name="Comma 31 3 4" xfId="6896"/>
    <cellStyle name="Comma 31 30" xfId="6897"/>
    <cellStyle name="Comma 31 30 2" xfId="6898"/>
    <cellStyle name="Comma 31 30 2 2" xfId="6899"/>
    <cellStyle name="Comma 31 30 3" xfId="6900"/>
    <cellStyle name="Comma 31 31" xfId="6901"/>
    <cellStyle name="Comma 31 31 2" xfId="6902"/>
    <cellStyle name="Comma 31 32" xfId="6903"/>
    <cellStyle name="Comma 31 32 2" xfId="6904"/>
    <cellStyle name="Comma 31 33" xfId="6905"/>
    <cellStyle name="Comma 31 34" xfId="6906"/>
    <cellStyle name="Comma 31 35" xfId="6907"/>
    <cellStyle name="Comma 31 4" xfId="6908"/>
    <cellStyle name="Comma 31 4 2" xfId="6909"/>
    <cellStyle name="Comma 31 4 2 2" xfId="6910"/>
    <cellStyle name="Comma 31 4 3" xfId="6911"/>
    <cellStyle name="Comma 31 4 3 2" xfId="6912"/>
    <cellStyle name="Comma 31 4 3 2 2" xfId="6913"/>
    <cellStyle name="Comma 31 4 3 3" xfId="6914"/>
    <cellStyle name="Comma 31 4 4" xfId="6915"/>
    <cellStyle name="Comma 31 5" xfId="6916"/>
    <cellStyle name="Comma 31 5 2" xfId="6917"/>
    <cellStyle name="Comma 31 5 2 2" xfId="6918"/>
    <cellStyle name="Comma 31 5 3" xfId="6919"/>
    <cellStyle name="Comma 31 5 3 2" xfId="6920"/>
    <cellStyle name="Comma 31 5 3 2 2" xfId="6921"/>
    <cellStyle name="Comma 31 5 3 3" xfId="6922"/>
    <cellStyle name="Comma 31 5 4" xfId="6923"/>
    <cellStyle name="Comma 31 6" xfId="6924"/>
    <cellStyle name="Comma 31 6 2" xfId="6925"/>
    <cellStyle name="Comma 31 6 2 2" xfId="6926"/>
    <cellStyle name="Comma 31 6 3" xfId="6927"/>
    <cellStyle name="Comma 31 7" xfId="6928"/>
    <cellStyle name="Comma 31 7 2" xfId="6929"/>
    <cellStyle name="Comma 31 7 2 2" xfId="6930"/>
    <cellStyle name="Comma 31 7 3" xfId="6931"/>
    <cellStyle name="Comma 31 8" xfId="6932"/>
    <cellStyle name="Comma 31 8 2" xfId="6933"/>
    <cellStyle name="Comma 31 8 2 2" xfId="6934"/>
    <cellStyle name="Comma 31 8 3" xfId="6935"/>
    <cellStyle name="Comma 31 9" xfId="6936"/>
    <cellStyle name="Comma 31 9 2" xfId="6937"/>
    <cellStyle name="Comma 31 9 2 2" xfId="6938"/>
    <cellStyle name="Comma 31 9 3" xfId="6939"/>
    <cellStyle name="Comma 310" xfId="6940"/>
    <cellStyle name="Comma 310 2" xfId="6941"/>
    <cellStyle name="Comma 311" xfId="6942"/>
    <cellStyle name="Comma 311 2" xfId="6943"/>
    <cellStyle name="Comma 312" xfId="6944"/>
    <cellStyle name="Comma 312 2" xfId="6945"/>
    <cellStyle name="Comma 313" xfId="6946"/>
    <cellStyle name="Comma 313 2" xfId="6947"/>
    <cellStyle name="Comma 314" xfId="6948"/>
    <cellStyle name="Comma 314 2" xfId="6949"/>
    <cellStyle name="Comma 315" xfId="6950"/>
    <cellStyle name="Comma 315 2" xfId="6951"/>
    <cellStyle name="Comma 316" xfId="6952"/>
    <cellStyle name="Comma 316 2" xfId="6953"/>
    <cellStyle name="Comma 317" xfId="6954"/>
    <cellStyle name="Comma 317 2" xfId="6955"/>
    <cellStyle name="Comma 318" xfId="6956"/>
    <cellStyle name="Comma 318 2" xfId="6957"/>
    <cellStyle name="Comma 319" xfId="6958"/>
    <cellStyle name="Comma 319 2" xfId="6959"/>
    <cellStyle name="Comma 32" xfId="6960"/>
    <cellStyle name="Comma 32 10" xfId="6961"/>
    <cellStyle name="Comma 32 10 2" xfId="6962"/>
    <cellStyle name="Comma 32 10 2 2" xfId="6963"/>
    <cellStyle name="Comma 32 10 3" xfId="6964"/>
    <cellStyle name="Comma 32 11" xfId="6965"/>
    <cellStyle name="Comma 32 11 2" xfId="6966"/>
    <cellStyle name="Comma 32 11 2 2" xfId="6967"/>
    <cellStyle name="Comma 32 11 3" xfId="6968"/>
    <cellStyle name="Comma 32 12" xfId="6969"/>
    <cellStyle name="Comma 32 12 2" xfId="6970"/>
    <cellStyle name="Comma 32 12 2 2" xfId="6971"/>
    <cellStyle name="Comma 32 12 3" xfId="6972"/>
    <cellStyle name="Comma 32 13" xfId="6973"/>
    <cellStyle name="Comma 32 13 2" xfId="6974"/>
    <cellStyle name="Comma 32 13 2 2" xfId="6975"/>
    <cellStyle name="Comma 32 13 3" xfId="6976"/>
    <cellStyle name="Comma 32 14" xfId="6977"/>
    <cellStyle name="Comma 32 14 2" xfId="6978"/>
    <cellStyle name="Comma 32 14 2 2" xfId="6979"/>
    <cellStyle name="Comma 32 14 3" xfId="6980"/>
    <cellStyle name="Comma 32 15" xfId="6981"/>
    <cellStyle name="Comma 32 15 2" xfId="6982"/>
    <cellStyle name="Comma 32 15 2 2" xfId="6983"/>
    <cellStyle name="Comma 32 15 3" xfId="6984"/>
    <cellStyle name="Comma 32 16" xfId="6985"/>
    <cellStyle name="Comma 32 16 2" xfId="6986"/>
    <cellStyle name="Comma 32 16 2 2" xfId="6987"/>
    <cellStyle name="Comma 32 16 3" xfId="6988"/>
    <cellStyle name="Comma 32 17" xfId="6989"/>
    <cellStyle name="Comma 32 17 2" xfId="6990"/>
    <cellStyle name="Comma 32 17 2 2" xfId="6991"/>
    <cellStyle name="Comma 32 17 3" xfId="6992"/>
    <cellStyle name="Comma 32 18" xfId="6993"/>
    <cellStyle name="Comma 32 18 2" xfId="6994"/>
    <cellStyle name="Comma 32 18 2 2" xfId="6995"/>
    <cellStyle name="Comma 32 18 3" xfId="6996"/>
    <cellStyle name="Comma 32 19" xfId="6997"/>
    <cellStyle name="Comma 32 19 2" xfId="6998"/>
    <cellStyle name="Comma 32 19 2 2" xfId="6999"/>
    <cellStyle name="Comma 32 19 3" xfId="7000"/>
    <cellStyle name="Comma 32 2" xfId="7001"/>
    <cellStyle name="Comma 32 2 2" xfId="7002"/>
    <cellStyle name="Comma 32 2 2 2" xfId="7003"/>
    <cellStyle name="Comma 32 2 3" xfId="7004"/>
    <cellStyle name="Comma 32 2 3 2" xfId="7005"/>
    <cellStyle name="Comma 32 2 3 2 2" xfId="7006"/>
    <cellStyle name="Comma 32 2 3 3" xfId="7007"/>
    <cellStyle name="Comma 32 2 4" xfId="7008"/>
    <cellStyle name="Comma 32 2 5" xfId="7009"/>
    <cellStyle name="Comma 32 20" xfId="7010"/>
    <cellStyle name="Comma 32 20 2" xfId="7011"/>
    <cellStyle name="Comma 32 20 2 2" xfId="7012"/>
    <cellStyle name="Comma 32 20 3" xfId="7013"/>
    <cellStyle name="Comma 32 21" xfId="7014"/>
    <cellStyle name="Comma 32 21 2" xfId="7015"/>
    <cellStyle name="Comma 32 21 2 2" xfId="7016"/>
    <cellStyle name="Comma 32 21 3" xfId="7017"/>
    <cellStyle name="Comma 32 22" xfId="7018"/>
    <cellStyle name="Comma 32 22 2" xfId="7019"/>
    <cellStyle name="Comma 32 22 2 2" xfId="7020"/>
    <cellStyle name="Comma 32 22 3" xfId="7021"/>
    <cellStyle name="Comma 32 23" xfId="7022"/>
    <cellStyle name="Comma 32 23 2" xfId="7023"/>
    <cellStyle name="Comma 32 23 2 2" xfId="7024"/>
    <cellStyle name="Comma 32 23 3" xfId="7025"/>
    <cellStyle name="Comma 32 24" xfId="7026"/>
    <cellStyle name="Comma 32 24 2" xfId="7027"/>
    <cellStyle name="Comma 32 24 2 2" xfId="7028"/>
    <cellStyle name="Comma 32 24 3" xfId="7029"/>
    <cellStyle name="Comma 32 25" xfId="7030"/>
    <cellStyle name="Comma 32 25 2" xfId="7031"/>
    <cellStyle name="Comma 32 25 2 2" xfId="7032"/>
    <cellStyle name="Comma 32 25 3" xfId="7033"/>
    <cellStyle name="Comma 32 26" xfId="7034"/>
    <cellStyle name="Comma 32 26 2" xfId="7035"/>
    <cellStyle name="Comma 32 26 2 2" xfId="7036"/>
    <cellStyle name="Comma 32 26 3" xfId="7037"/>
    <cellStyle name="Comma 32 27" xfId="7038"/>
    <cellStyle name="Comma 32 27 2" xfId="7039"/>
    <cellStyle name="Comma 32 27 2 2" xfId="7040"/>
    <cellStyle name="Comma 32 27 3" xfId="7041"/>
    <cellStyle name="Comma 32 28" xfId="7042"/>
    <cellStyle name="Comma 32 28 2" xfId="7043"/>
    <cellStyle name="Comma 32 28 2 2" xfId="7044"/>
    <cellStyle name="Comma 32 28 3" xfId="7045"/>
    <cellStyle name="Comma 32 29" xfId="7046"/>
    <cellStyle name="Comma 32 29 2" xfId="7047"/>
    <cellStyle name="Comma 32 3" xfId="7048"/>
    <cellStyle name="Comma 32 3 2" xfId="7049"/>
    <cellStyle name="Comma 32 3 2 2" xfId="7050"/>
    <cellStyle name="Comma 32 3 3" xfId="7051"/>
    <cellStyle name="Comma 32 3 3 2" xfId="7052"/>
    <cellStyle name="Comma 32 3 3 2 2" xfId="7053"/>
    <cellStyle name="Comma 32 3 3 3" xfId="7054"/>
    <cellStyle name="Comma 32 3 4" xfId="7055"/>
    <cellStyle name="Comma 32 30" xfId="7056"/>
    <cellStyle name="Comma 32 30 2" xfId="7057"/>
    <cellStyle name="Comma 32 30 2 2" xfId="7058"/>
    <cellStyle name="Comma 32 30 3" xfId="7059"/>
    <cellStyle name="Comma 32 31" xfId="7060"/>
    <cellStyle name="Comma 32 31 2" xfId="7061"/>
    <cellStyle name="Comma 32 32" xfId="7062"/>
    <cellStyle name="Comma 32 32 2" xfId="7063"/>
    <cellStyle name="Comma 32 33" xfId="7064"/>
    <cellStyle name="Comma 32 34" xfId="7065"/>
    <cellStyle name="Comma 32 35" xfId="7066"/>
    <cellStyle name="Comma 32 4" xfId="7067"/>
    <cellStyle name="Comma 32 4 2" xfId="7068"/>
    <cellStyle name="Comma 32 4 2 2" xfId="7069"/>
    <cellStyle name="Comma 32 4 3" xfId="7070"/>
    <cellStyle name="Comma 32 4 3 2" xfId="7071"/>
    <cellStyle name="Comma 32 4 3 2 2" xfId="7072"/>
    <cellStyle name="Comma 32 4 3 3" xfId="7073"/>
    <cellStyle name="Comma 32 4 4" xfId="7074"/>
    <cellStyle name="Comma 32 5" xfId="7075"/>
    <cellStyle name="Comma 32 5 2" xfId="7076"/>
    <cellStyle name="Comma 32 5 2 2" xfId="7077"/>
    <cellStyle name="Comma 32 5 3" xfId="7078"/>
    <cellStyle name="Comma 32 5 3 2" xfId="7079"/>
    <cellStyle name="Comma 32 5 3 2 2" xfId="7080"/>
    <cellStyle name="Comma 32 5 3 3" xfId="7081"/>
    <cellStyle name="Comma 32 5 4" xfId="7082"/>
    <cellStyle name="Comma 32 6" xfId="7083"/>
    <cellStyle name="Comma 32 6 2" xfId="7084"/>
    <cellStyle name="Comma 32 6 2 2" xfId="7085"/>
    <cellStyle name="Comma 32 6 3" xfId="7086"/>
    <cellStyle name="Comma 32 7" xfId="7087"/>
    <cellStyle name="Comma 32 7 2" xfId="7088"/>
    <cellStyle name="Comma 32 7 2 2" xfId="7089"/>
    <cellStyle name="Comma 32 7 3" xfId="7090"/>
    <cellStyle name="Comma 32 8" xfId="7091"/>
    <cellStyle name="Comma 32 8 2" xfId="7092"/>
    <cellStyle name="Comma 32 8 2 2" xfId="7093"/>
    <cellStyle name="Comma 32 8 3" xfId="7094"/>
    <cellStyle name="Comma 32 9" xfId="7095"/>
    <cellStyle name="Comma 32 9 2" xfId="7096"/>
    <cellStyle name="Comma 32 9 2 2" xfId="7097"/>
    <cellStyle name="Comma 32 9 3" xfId="7098"/>
    <cellStyle name="Comma 320" xfId="7099"/>
    <cellStyle name="Comma 320 2" xfId="7100"/>
    <cellStyle name="Comma 321" xfId="7101"/>
    <cellStyle name="Comma 321 2" xfId="7102"/>
    <cellStyle name="Comma 322" xfId="7103"/>
    <cellStyle name="Comma 322 2" xfId="7104"/>
    <cellStyle name="Comma 323" xfId="7105"/>
    <cellStyle name="Comma 323 2" xfId="7106"/>
    <cellStyle name="Comma 324" xfId="7107"/>
    <cellStyle name="Comma 324 2" xfId="7108"/>
    <cellStyle name="Comma 325" xfId="7109"/>
    <cellStyle name="Comma 325 2" xfId="7110"/>
    <cellStyle name="Comma 326" xfId="7111"/>
    <cellStyle name="Comma 326 2" xfId="7112"/>
    <cellStyle name="Comma 327" xfId="7113"/>
    <cellStyle name="Comma 327 2" xfId="7114"/>
    <cellStyle name="Comma 327 3" xfId="7115"/>
    <cellStyle name="Comma 328" xfId="7116"/>
    <cellStyle name="Comma 329" xfId="7117"/>
    <cellStyle name="Comma 33" xfId="7118"/>
    <cellStyle name="Comma 33 10" xfId="7119"/>
    <cellStyle name="Comma 33 10 2" xfId="7120"/>
    <cellStyle name="Comma 33 10 2 2" xfId="7121"/>
    <cellStyle name="Comma 33 10 3" xfId="7122"/>
    <cellStyle name="Comma 33 11" xfId="7123"/>
    <cellStyle name="Comma 33 11 2" xfId="7124"/>
    <cellStyle name="Comma 33 11 2 2" xfId="7125"/>
    <cellStyle name="Comma 33 11 3" xfId="7126"/>
    <cellStyle name="Comma 33 12" xfId="7127"/>
    <cellStyle name="Comma 33 12 2" xfId="7128"/>
    <cellStyle name="Comma 33 12 2 2" xfId="7129"/>
    <cellStyle name="Comma 33 12 3" xfId="7130"/>
    <cellStyle name="Comma 33 13" xfId="7131"/>
    <cellStyle name="Comma 33 13 2" xfId="7132"/>
    <cellStyle name="Comma 33 13 2 2" xfId="7133"/>
    <cellStyle name="Comma 33 13 3" xfId="7134"/>
    <cellStyle name="Comma 33 14" xfId="7135"/>
    <cellStyle name="Comma 33 14 2" xfId="7136"/>
    <cellStyle name="Comma 33 14 2 2" xfId="7137"/>
    <cellStyle name="Comma 33 14 3" xfId="7138"/>
    <cellStyle name="Comma 33 15" xfId="7139"/>
    <cellStyle name="Comma 33 15 2" xfId="7140"/>
    <cellStyle name="Comma 33 15 2 2" xfId="7141"/>
    <cellStyle name="Comma 33 15 3" xfId="7142"/>
    <cellStyle name="Comma 33 16" xfId="7143"/>
    <cellStyle name="Comma 33 16 2" xfId="7144"/>
    <cellStyle name="Comma 33 16 2 2" xfId="7145"/>
    <cellStyle name="Comma 33 16 3" xfId="7146"/>
    <cellStyle name="Comma 33 17" xfId="7147"/>
    <cellStyle name="Comma 33 17 2" xfId="7148"/>
    <cellStyle name="Comma 33 17 2 2" xfId="7149"/>
    <cellStyle name="Comma 33 17 3" xfId="7150"/>
    <cellStyle name="Comma 33 18" xfId="7151"/>
    <cellStyle name="Comma 33 18 2" xfId="7152"/>
    <cellStyle name="Comma 33 18 2 2" xfId="7153"/>
    <cellStyle name="Comma 33 18 3" xfId="7154"/>
    <cellStyle name="Comma 33 19" xfId="7155"/>
    <cellStyle name="Comma 33 19 2" xfId="7156"/>
    <cellStyle name="Comma 33 19 2 2" xfId="7157"/>
    <cellStyle name="Comma 33 19 3" xfId="7158"/>
    <cellStyle name="Comma 33 2" xfId="7159"/>
    <cellStyle name="Comma 33 2 2" xfId="7160"/>
    <cellStyle name="Comma 33 2 2 2" xfId="7161"/>
    <cellStyle name="Comma 33 2 3" xfId="7162"/>
    <cellStyle name="Comma 33 2 3 2" xfId="7163"/>
    <cellStyle name="Comma 33 2 3 2 2" xfId="7164"/>
    <cellStyle name="Comma 33 2 3 3" xfId="7165"/>
    <cellStyle name="Comma 33 2 4" xfId="7166"/>
    <cellStyle name="Comma 33 2 5" xfId="7167"/>
    <cellStyle name="Comma 33 20" xfId="7168"/>
    <cellStyle name="Comma 33 20 2" xfId="7169"/>
    <cellStyle name="Comma 33 20 2 2" xfId="7170"/>
    <cellStyle name="Comma 33 20 3" xfId="7171"/>
    <cellStyle name="Comma 33 21" xfId="7172"/>
    <cellStyle name="Comma 33 21 2" xfId="7173"/>
    <cellStyle name="Comma 33 21 2 2" xfId="7174"/>
    <cellStyle name="Comma 33 21 3" xfId="7175"/>
    <cellStyle name="Comma 33 22" xfId="7176"/>
    <cellStyle name="Comma 33 22 2" xfId="7177"/>
    <cellStyle name="Comma 33 22 2 2" xfId="7178"/>
    <cellStyle name="Comma 33 22 3" xfId="7179"/>
    <cellStyle name="Comma 33 23" xfId="7180"/>
    <cellStyle name="Comma 33 23 2" xfId="7181"/>
    <cellStyle name="Comma 33 23 2 2" xfId="7182"/>
    <cellStyle name="Comma 33 23 3" xfId="7183"/>
    <cellStyle name="Comma 33 24" xfId="7184"/>
    <cellStyle name="Comma 33 24 2" xfId="7185"/>
    <cellStyle name="Comma 33 24 2 2" xfId="7186"/>
    <cellStyle name="Comma 33 24 3" xfId="7187"/>
    <cellStyle name="Comma 33 25" xfId="7188"/>
    <cellStyle name="Comma 33 25 2" xfId="7189"/>
    <cellStyle name="Comma 33 25 2 2" xfId="7190"/>
    <cellStyle name="Comma 33 25 3" xfId="7191"/>
    <cellStyle name="Comma 33 26" xfId="7192"/>
    <cellStyle name="Comma 33 26 2" xfId="7193"/>
    <cellStyle name="Comma 33 26 2 2" xfId="7194"/>
    <cellStyle name="Comma 33 26 3" xfId="7195"/>
    <cellStyle name="Comma 33 27" xfId="7196"/>
    <cellStyle name="Comma 33 27 2" xfId="7197"/>
    <cellStyle name="Comma 33 27 2 2" xfId="7198"/>
    <cellStyle name="Comma 33 27 3" xfId="7199"/>
    <cellStyle name="Comma 33 28" xfId="7200"/>
    <cellStyle name="Comma 33 28 2" xfId="7201"/>
    <cellStyle name="Comma 33 28 2 2" xfId="7202"/>
    <cellStyle name="Comma 33 28 3" xfId="7203"/>
    <cellStyle name="Comma 33 29" xfId="7204"/>
    <cellStyle name="Comma 33 29 2" xfId="7205"/>
    <cellStyle name="Comma 33 3" xfId="7206"/>
    <cellStyle name="Comma 33 3 2" xfId="7207"/>
    <cellStyle name="Comma 33 3 2 2" xfId="7208"/>
    <cellStyle name="Comma 33 3 3" xfId="7209"/>
    <cellStyle name="Comma 33 3 3 2" xfId="7210"/>
    <cellStyle name="Comma 33 3 3 2 2" xfId="7211"/>
    <cellStyle name="Comma 33 3 3 3" xfId="7212"/>
    <cellStyle name="Comma 33 3 4" xfId="7213"/>
    <cellStyle name="Comma 33 30" xfId="7214"/>
    <cellStyle name="Comma 33 30 2" xfId="7215"/>
    <cellStyle name="Comma 33 30 2 2" xfId="7216"/>
    <cellStyle name="Comma 33 30 3" xfId="7217"/>
    <cellStyle name="Comma 33 31" xfId="7218"/>
    <cellStyle name="Comma 33 31 2" xfId="7219"/>
    <cellStyle name="Comma 33 32" xfId="7220"/>
    <cellStyle name="Comma 33 32 2" xfId="7221"/>
    <cellStyle name="Comma 33 33" xfId="7222"/>
    <cellStyle name="Comma 33 34" xfId="7223"/>
    <cellStyle name="Comma 33 35" xfId="7224"/>
    <cellStyle name="Comma 33 4" xfId="7225"/>
    <cellStyle name="Comma 33 4 2" xfId="7226"/>
    <cellStyle name="Comma 33 4 2 2" xfId="7227"/>
    <cellStyle name="Comma 33 4 3" xfId="7228"/>
    <cellStyle name="Comma 33 4 3 2" xfId="7229"/>
    <cellStyle name="Comma 33 4 3 2 2" xfId="7230"/>
    <cellStyle name="Comma 33 4 3 3" xfId="7231"/>
    <cellStyle name="Comma 33 4 4" xfId="7232"/>
    <cellStyle name="Comma 33 5" xfId="7233"/>
    <cellStyle name="Comma 33 5 2" xfId="7234"/>
    <cellStyle name="Comma 33 5 2 2" xfId="7235"/>
    <cellStyle name="Comma 33 5 3" xfId="7236"/>
    <cellStyle name="Comma 33 5 3 2" xfId="7237"/>
    <cellStyle name="Comma 33 5 3 2 2" xfId="7238"/>
    <cellStyle name="Comma 33 5 3 3" xfId="7239"/>
    <cellStyle name="Comma 33 5 4" xfId="7240"/>
    <cellStyle name="Comma 33 6" xfId="7241"/>
    <cellStyle name="Comma 33 6 2" xfId="7242"/>
    <cellStyle name="Comma 33 6 2 2" xfId="7243"/>
    <cellStyle name="Comma 33 6 3" xfId="7244"/>
    <cellStyle name="Comma 33 7" xfId="7245"/>
    <cellStyle name="Comma 33 7 2" xfId="7246"/>
    <cellStyle name="Comma 33 7 2 2" xfId="7247"/>
    <cellStyle name="Comma 33 7 3" xfId="7248"/>
    <cellStyle name="Comma 33 8" xfId="7249"/>
    <cellStyle name="Comma 33 8 2" xfId="7250"/>
    <cellStyle name="Comma 33 8 2 2" xfId="7251"/>
    <cellStyle name="Comma 33 8 3" xfId="7252"/>
    <cellStyle name="Comma 33 9" xfId="7253"/>
    <cellStyle name="Comma 33 9 2" xfId="7254"/>
    <cellStyle name="Comma 33 9 2 2" xfId="7255"/>
    <cellStyle name="Comma 33 9 3" xfId="7256"/>
    <cellStyle name="Comma 330" xfId="7257"/>
    <cellStyle name="Comma 331" xfId="7258"/>
    <cellStyle name="Comma 332" xfId="7259"/>
    <cellStyle name="Comma 333" xfId="7260"/>
    <cellStyle name="Comma 334" xfId="7261"/>
    <cellStyle name="Comma 335" xfId="7262"/>
    <cellStyle name="Comma 336" xfId="7263"/>
    <cellStyle name="Comma 337" xfId="7264"/>
    <cellStyle name="Comma 338" xfId="7265"/>
    <cellStyle name="Comma 339" xfId="7266"/>
    <cellStyle name="Comma 34" xfId="7267"/>
    <cellStyle name="Comma 34 10" xfId="7268"/>
    <cellStyle name="Comma 34 10 2" xfId="7269"/>
    <cellStyle name="Comma 34 10 2 2" xfId="7270"/>
    <cellStyle name="Comma 34 10 3" xfId="7271"/>
    <cellStyle name="Comma 34 11" xfId="7272"/>
    <cellStyle name="Comma 34 11 2" xfId="7273"/>
    <cellStyle name="Comma 34 11 2 2" xfId="7274"/>
    <cellStyle name="Comma 34 11 3" xfId="7275"/>
    <cellStyle name="Comma 34 12" xfId="7276"/>
    <cellStyle name="Comma 34 12 2" xfId="7277"/>
    <cellStyle name="Comma 34 12 2 2" xfId="7278"/>
    <cellStyle name="Comma 34 12 3" xfId="7279"/>
    <cellStyle name="Comma 34 13" xfId="7280"/>
    <cellStyle name="Comma 34 13 2" xfId="7281"/>
    <cellStyle name="Comma 34 13 2 2" xfId="7282"/>
    <cellStyle name="Comma 34 13 3" xfId="7283"/>
    <cellStyle name="Comma 34 14" xfId="7284"/>
    <cellStyle name="Comma 34 14 2" xfId="7285"/>
    <cellStyle name="Comma 34 14 2 2" xfId="7286"/>
    <cellStyle name="Comma 34 14 3" xfId="7287"/>
    <cellStyle name="Comma 34 15" xfId="7288"/>
    <cellStyle name="Comma 34 15 2" xfId="7289"/>
    <cellStyle name="Comma 34 15 2 2" xfId="7290"/>
    <cellStyle name="Comma 34 15 3" xfId="7291"/>
    <cellStyle name="Comma 34 16" xfId="7292"/>
    <cellStyle name="Comma 34 16 2" xfId="7293"/>
    <cellStyle name="Comma 34 16 2 2" xfId="7294"/>
    <cellStyle name="Comma 34 16 3" xfId="7295"/>
    <cellStyle name="Comma 34 17" xfId="7296"/>
    <cellStyle name="Comma 34 17 2" xfId="7297"/>
    <cellStyle name="Comma 34 17 2 2" xfId="7298"/>
    <cellStyle name="Comma 34 17 3" xfId="7299"/>
    <cellStyle name="Comma 34 18" xfId="7300"/>
    <cellStyle name="Comma 34 18 2" xfId="7301"/>
    <cellStyle name="Comma 34 18 2 2" xfId="7302"/>
    <cellStyle name="Comma 34 18 3" xfId="7303"/>
    <cellStyle name="Comma 34 19" xfId="7304"/>
    <cellStyle name="Comma 34 19 2" xfId="7305"/>
    <cellStyle name="Comma 34 19 2 2" xfId="7306"/>
    <cellStyle name="Comma 34 19 3" xfId="7307"/>
    <cellStyle name="Comma 34 2" xfId="7308"/>
    <cellStyle name="Comma 34 2 2" xfId="7309"/>
    <cellStyle name="Comma 34 2 2 2" xfId="7310"/>
    <cellStyle name="Comma 34 2 3" xfId="7311"/>
    <cellStyle name="Comma 34 2 3 2" xfId="7312"/>
    <cellStyle name="Comma 34 2 3 2 2" xfId="7313"/>
    <cellStyle name="Comma 34 2 3 3" xfId="7314"/>
    <cellStyle name="Comma 34 2 4" xfId="7315"/>
    <cellStyle name="Comma 34 2 5" xfId="7316"/>
    <cellStyle name="Comma 34 20" xfId="7317"/>
    <cellStyle name="Comma 34 20 2" xfId="7318"/>
    <cellStyle name="Comma 34 20 2 2" xfId="7319"/>
    <cellStyle name="Comma 34 20 3" xfId="7320"/>
    <cellStyle name="Comma 34 21" xfId="7321"/>
    <cellStyle name="Comma 34 21 2" xfId="7322"/>
    <cellStyle name="Comma 34 21 2 2" xfId="7323"/>
    <cellStyle name="Comma 34 21 3" xfId="7324"/>
    <cellStyle name="Comma 34 22" xfId="7325"/>
    <cellStyle name="Comma 34 22 2" xfId="7326"/>
    <cellStyle name="Comma 34 22 2 2" xfId="7327"/>
    <cellStyle name="Comma 34 22 3" xfId="7328"/>
    <cellStyle name="Comma 34 23" xfId="7329"/>
    <cellStyle name="Comma 34 23 2" xfId="7330"/>
    <cellStyle name="Comma 34 23 2 2" xfId="7331"/>
    <cellStyle name="Comma 34 23 3" xfId="7332"/>
    <cellStyle name="Comma 34 24" xfId="7333"/>
    <cellStyle name="Comma 34 24 2" xfId="7334"/>
    <cellStyle name="Comma 34 24 2 2" xfId="7335"/>
    <cellStyle name="Comma 34 24 3" xfId="7336"/>
    <cellStyle name="Comma 34 25" xfId="7337"/>
    <cellStyle name="Comma 34 25 2" xfId="7338"/>
    <cellStyle name="Comma 34 25 2 2" xfId="7339"/>
    <cellStyle name="Comma 34 25 3" xfId="7340"/>
    <cellStyle name="Comma 34 26" xfId="7341"/>
    <cellStyle name="Comma 34 26 2" xfId="7342"/>
    <cellStyle name="Comma 34 26 2 2" xfId="7343"/>
    <cellStyle name="Comma 34 26 3" xfId="7344"/>
    <cellStyle name="Comma 34 27" xfId="7345"/>
    <cellStyle name="Comma 34 27 2" xfId="7346"/>
    <cellStyle name="Comma 34 27 2 2" xfId="7347"/>
    <cellStyle name="Comma 34 27 3" xfId="7348"/>
    <cellStyle name="Comma 34 28" xfId="7349"/>
    <cellStyle name="Comma 34 28 2" xfId="7350"/>
    <cellStyle name="Comma 34 28 2 2" xfId="7351"/>
    <cellStyle name="Comma 34 28 3" xfId="7352"/>
    <cellStyle name="Comma 34 29" xfId="7353"/>
    <cellStyle name="Comma 34 29 2" xfId="7354"/>
    <cellStyle name="Comma 34 3" xfId="7355"/>
    <cellStyle name="Comma 34 3 2" xfId="7356"/>
    <cellStyle name="Comma 34 3 2 2" xfId="7357"/>
    <cellStyle name="Comma 34 3 3" xfId="7358"/>
    <cellStyle name="Comma 34 3 3 2" xfId="7359"/>
    <cellStyle name="Comma 34 3 3 2 2" xfId="7360"/>
    <cellStyle name="Comma 34 3 3 3" xfId="7361"/>
    <cellStyle name="Comma 34 3 4" xfId="7362"/>
    <cellStyle name="Comma 34 30" xfId="7363"/>
    <cellStyle name="Comma 34 30 2" xfId="7364"/>
    <cellStyle name="Comma 34 30 2 2" xfId="7365"/>
    <cellStyle name="Comma 34 30 3" xfId="7366"/>
    <cellStyle name="Comma 34 31" xfId="7367"/>
    <cellStyle name="Comma 34 31 2" xfId="7368"/>
    <cellStyle name="Comma 34 32" xfId="7369"/>
    <cellStyle name="Comma 34 33" xfId="7370"/>
    <cellStyle name="Comma 34 34" xfId="7371"/>
    <cellStyle name="Comma 34 4" xfId="7372"/>
    <cellStyle name="Comma 34 4 2" xfId="7373"/>
    <cellStyle name="Comma 34 4 2 2" xfId="7374"/>
    <cellStyle name="Comma 34 4 3" xfId="7375"/>
    <cellStyle name="Comma 34 4 3 2" xfId="7376"/>
    <cellStyle name="Comma 34 4 3 2 2" xfId="7377"/>
    <cellStyle name="Comma 34 4 3 3" xfId="7378"/>
    <cellStyle name="Comma 34 4 4" xfId="7379"/>
    <cellStyle name="Comma 34 5" xfId="7380"/>
    <cellStyle name="Comma 34 5 2" xfId="7381"/>
    <cellStyle name="Comma 34 5 2 2" xfId="7382"/>
    <cellStyle name="Comma 34 5 3" xfId="7383"/>
    <cellStyle name="Comma 34 5 3 2" xfId="7384"/>
    <cellStyle name="Comma 34 5 3 2 2" xfId="7385"/>
    <cellStyle name="Comma 34 5 3 3" xfId="7386"/>
    <cellStyle name="Comma 34 5 4" xfId="7387"/>
    <cellStyle name="Comma 34 6" xfId="7388"/>
    <cellStyle name="Comma 34 6 2" xfId="7389"/>
    <cellStyle name="Comma 34 6 2 2" xfId="7390"/>
    <cellStyle name="Comma 34 6 3" xfId="7391"/>
    <cellStyle name="Comma 34 7" xfId="7392"/>
    <cellStyle name="Comma 34 7 2" xfId="7393"/>
    <cellStyle name="Comma 34 7 2 2" xfId="7394"/>
    <cellStyle name="Comma 34 7 3" xfId="7395"/>
    <cellStyle name="Comma 34 8" xfId="7396"/>
    <cellStyle name="Comma 34 8 2" xfId="7397"/>
    <cellStyle name="Comma 34 8 2 2" xfId="7398"/>
    <cellStyle name="Comma 34 8 3" xfId="7399"/>
    <cellStyle name="Comma 34 9" xfId="7400"/>
    <cellStyle name="Comma 34 9 2" xfId="7401"/>
    <cellStyle name="Comma 34 9 2 2" xfId="7402"/>
    <cellStyle name="Comma 34 9 3" xfId="7403"/>
    <cellStyle name="Comma 340" xfId="7404"/>
    <cellStyle name="Comma 341" xfId="7405"/>
    <cellStyle name="Comma 342" xfId="7406"/>
    <cellStyle name="Comma 35" xfId="7407"/>
    <cellStyle name="Comma 35 10" xfId="7408"/>
    <cellStyle name="Comma 35 10 2" xfId="7409"/>
    <cellStyle name="Comma 35 10 2 2" xfId="7410"/>
    <cellStyle name="Comma 35 10 3" xfId="7411"/>
    <cellStyle name="Comma 35 11" xfId="7412"/>
    <cellStyle name="Comma 35 11 2" xfId="7413"/>
    <cellStyle name="Comma 35 11 2 2" xfId="7414"/>
    <cellStyle name="Comma 35 11 3" xfId="7415"/>
    <cellStyle name="Comma 35 12" xfId="7416"/>
    <cellStyle name="Comma 35 12 2" xfId="7417"/>
    <cellStyle name="Comma 35 12 2 2" xfId="7418"/>
    <cellStyle name="Comma 35 12 3" xfId="7419"/>
    <cellStyle name="Comma 35 13" xfId="7420"/>
    <cellStyle name="Comma 35 13 2" xfId="7421"/>
    <cellStyle name="Comma 35 13 2 2" xfId="7422"/>
    <cellStyle name="Comma 35 13 3" xfId="7423"/>
    <cellStyle name="Comma 35 14" xfId="7424"/>
    <cellStyle name="Comma 35 14 2" xfId="7425"/>
    <cellStyle name="Comma 35 14 2 2" xfId="7426"/>
    <cellStyle name="Comma 35 14 3" xfId="7427"/>
    <cellStyle name="Comma 35 15" xfId="7428"/>
    <cellStyle name="Comma 35 15 2" xfId="7429"/>
    <cellStyle name="Comma 35 15 2 2" xfId="7430"/>
    <cellStyle name="Comma 35 15 3" xfId="7431"/>
    <cellStyle name="Comma 35 16" xfId="7432"/>
    <cellStyle name="Comma 35 16 2" xfId="7433"/>
    <cellStyle name="Comma 35 16 2 2" xfId="7434"/>
    <cellStyle name="Comma 35 16 3" xfId="7435"/>
    <cellStyle name="Comma 35 17" xfId="7436"/>
    <cellStyle name="Comma 35 17 2" xfId="7437"/>
    <cellStyle name="Comma 35 17 2 2" xfId="7438"/>
    <cellStyle name="Comma 35 17 3" xfId="7439"/>
    <cellStyle name="Comma 35 18" xfId="7440"/>
    <cellStyle name="Comma 35 18 2" xfId="7441"/>
    <cellStyle name="Comma 35 18 2 2" xfId="7442"/>
    <cellStyle name="Comma 35 18 3" xfId="7443"/>
    <cellStyle name="Comma 35 19" xfId="7444"/>
    <cellStyle name="Comma 35 19 2" xfId="7445"/>
    <cellStyle name="Comma 35 19 2 2" xfId="7446"/>
    <cellStyle name="Comma 35 19 3" xfId="7447"/>
    <cellStyle name="Comma 35 2" xfId="7448"/>
    <cellStyle name="Comma 35 2 2" xfId="7449"/>
    <cellStyle name="Comma 35 2 2 2" xfId="7450"/>
    <cellStyle name="Comma 35 2 3" xfId="7451"/>
    <cellStyle name="Comma 35 2 3 2" xfId="7452"/>
    <cellStyle name="Comma 35 2 3 2 2" xfId="7453"/>
    <cellStyle name="Comma 35 2 3 3" xfId="7454"/>
    <cellStyle name="Comma 35 2 4" xfId="7455"/>
    <cellStyle name="Comma 35 2 5" xfId="7456"/>
    <cellStyle name="Comma 35 20" xfId="7457"/>
    <cellStyle name="Comma 35 20 2" xfId="7458"/>
    <cellStyle name="Comma 35 20 2 2" xfId="7459"/>
    <cellStyle name="Comma 35 20 3" xfId="7460"/>
    <cellStyle name="Comma 35 21" xfId="7461"/>
    <cellStyle name="Comma 35 21 2" xfId="7462"/>
    <cellStyle name="Comma 35 21 2 2" xfId="7463"/>
    <cellStyle name="Comma 35 21 3" xfId="7464"/>
    <cellStyle name="Comma 35 22" xfId="7465"/>
    <cellStyle name="Comma 35 22 2" xfId="7466"/>
    <cellStyle name="Comma 35 22 2 2" xfId="7467"/>
    <cellStyle name="Comma 35 22 3" xfId="7468"/>
    <cellStyle name="Comma 35 23" xfId="7469"/>
    <cellStyle name="Comma 35 23 2" xfId="7470"/>
    <cellStyle name="Comma 35 23 2 2" xfId="7471"/>
    <cellStyle name="Comma 35 23 3" xfId="7472"/>
    <cellStyle name="Comma 35 24" xfId="7473"/>
    <cellStyle name="Comma 35 24 2" xfId="7474"/>
    <cellStyle name="Comma 35 24 2 2" xfId="7475"/>
    <cellStyle name="Comma 35 24 3" xfId="7476"/>
    <cellStyle name="Comma 35 25" xfId="7477"/>
    <cellStyle name="Comma 35 25 2" xfId="7478"/>
    <cellStyle name="Comma 35 25 2 2" xfId="7479"/>
    <cellStyle name="Comma 35 25 3" xfId="7480"/>
    <cellStyle name="Comma 35 26" xfId="7481"/>
    <cellStyle name="Comma 35 26 2" xfId="7482"/>
    <cellStyle name="Comma 35 26 2 2" xfId="7483"/>
    <cellStyle name="Comma 35 26 3" xfId="7484"/>
    <cellStyle name="Comma 35 27" xfId="7485"/>
    <cellStyle name="Comma 35 27 2" xfId="7486"/>
    <cellStyle name="Comma 35 27 2 2" xfId="7487"/>
    <cellStyle name="Comma 35 27 3" xfId="7488"/>
    <cellStyle name="Comma 35 28" xfId="7489"/>
    <cellStyle name="Comma 35 28 2" xfId="7490"/>
    <cellStyle name="Comma 35 28 2 2" xfId="7491"/>
    <cellStyle name="Comma 35 28 3" xfId="7492"/>
    <cellStyle name="Comma 35 29" xfId="7493"/>
    <cellStyle name="Comma 35 29 2" xfId="7494"/>
    <cellStyle name="Comma 35 3" xfId="7495"/>
    <cellStyle name="Comma 35 3 2" xfId="7496"/>
    <cellStyle name="Comma 35 3 2 2" xfId="7497"/>
    <cellStyle name="Comma 35 3 3" xfId="7498"/>
    <cellStyle name="Comma 35 3 3 2" xfId="7499"/>
    <cellStyle name="Comma 35 3 3 2 2" xfId="7500"/>
    <cellStyle name="Comma 35 3 3 3" xfId="7501"/>
    <cellStyle name="Comma 35 3 4" xfId="7502"/>
    <cellStyle name="Comma 35 3 5" xfId="7503"/>
    <cellStyle name="Comma 35 30" xfId="7504"/>
    <cellStyle name="Comma 35 30 2" xfId="7505"/>
    <cellStyle name="Comma 35 30 2 2" xfId="7506"/>
    <cellStyle name="Comma 35 30 3" xfId="7507"/>
    <cellStyle name="Comma 35 31" xfId="7508"/>
    <cellStyle name="Comma 35 31 2" xfId="7509"/>
    <cellStyle name="Comma 35 32" xfId="7510"/>
    <cellStyle name="Comma 35 33" xfId="7511"/>
    <cellStyle name="Comma 35 34" xfId="7512"/>
    <cellStyle name="Comma 35 4" xfId="7513"/>
    <cellStyle name="Comma 35 4 2" xfId="7514"/>
    <cellStyle name="Comma 35 4 2 2" xfId="7515"/>
    <cellStyle name="Comma 35 4 3" xfId="7516"/>
    <cellStyle name="Comma 35 4 3 2" xfId="7517"/>
    <cellStyle name="Comma 35 4 3 2 2" xfId="7518"/>
    <cellStyle name="Comma 35 4 3 3" xfId="7519"/>
    <cellStyle name="Comma 35 4 4" xfId="7520"/>
    <cellStyle name="Comma 35 4 5" xfId="7521"/>
    <cellStyle name="Comma 35 5" xfId="7522"/>
    <cellStyle name="Comma 35 5 2" xfId="7523"/>
    <cellStyle name="Comma 35 5 2 2" xfId="7524"/>
    <cellStyle name="Comma 35 5 3" xfId="7525"/>
    <cellStyle name="Comma 35 5 3 2" xfId="7526"/>
    <cellStyle name="Comma 35 5 3 2 2" xfId="7527"/>
    <cellStyle name="Comma 35 5 3 3" xfId="7528"/>
    <cellStyle name="Comma 35 5 4" xfId="7529"/>
    <cellStyle name="Comma 35 5 5" xfId="7530"/>
    <cellStyle name="Comma 35 6" xfId="7531"/>
    <cellStyle name="Comma 35 6 2" xfId="7532"/>
    <cellStyle name="Comma 35 6 2 2" xfId="7533"/>
    <cellStyle name="Comma 35 6 3" xfId="7534"/>
    <cellStyle name="Comma 35 7" xfId="7535"/>
    <cellStyle name="Comma 35 7 2" xfId="7536"/>
    <cellStyle name="Comma 35 7 2 2" xfId="7537"/>
    <cellStyle name="Comma 35 7 3" xfId="7538"/>
    <cellStyle name="Comma 35 8" xfId="7539"/>
    <cellStyle name="Comma 35 8 2" xfId="7540"/>
    <cellStyle name="Comma 35 8 2 2" xfId="7541"/>
    <cellStyle name="Comma 35 8 3" xfId="7542"/>
    <cellStyle name="Comma 35 9" xfId="7543"/>
    <cellStyle name="Comma 35 9 2" xfId="7544"/>
    <cellStyle name="Comma 35 9 2 2" xfId="7545"/>
    <cellStyle name="Comma 35 9 3" xfId="7546"/>
    <cellStyle name="Comma 36" xfId="7547"/>
    <cellStyle name="Comma 36 10" xfId="7548"/>
    <cellStyle name="Comma 36 10 2" xfId="7549"/>
    <cellStyle name="Comma 36 10 2 2" xfId="7550"/>
    <cellStyle name="Comma 36 10 3" xfId="7551"/>
    <cellStyle name="Comma 36 11" xfId="7552"/>
    <cellStyle name="Comma 36 11 2" xfId="7553"/>
    <cellStyle name="Comma 36 11 2 2" xfId="7554"/>
    <cellStyle name="Comma 36 11 3" xfId="7555"/>
    <cellStyle name="Comma 36 12" xfId="7556"/>
    <cellStyle name="Comma 36 12 2" xfId="7557"/>
    <cellStyle name="Comma 36 12 2 2" xfId="7558"/>
    <cellStyle name="Comma 36 12 3" xfId="7559"/>
    <cellStyle name="Comma 36 13" xfId="7560"/>
    <cellStyle name="Comma 36 13 2" xfId="7561"/>
    <cellStyle name="Comma 36 13 2 2" xfId="7562"/>
    <cellStyle name="Comma 36 13 3" xfId="7563"/>
    <cellStyle name="Comma 36 14" xfId="7564"/>
    <cellStyle name="Comma 36 14 2" xfId="7565"/>
    <cellStyle name="Comma 36 14 2 2" xfId="7566"/>
    <cellStyle name="Comma 36 14 3" xfId="7567"/>
    <cellStyle name="Comma 36 15" xfId="7568"/>
    <cellStyle name="Comma 36 15 2" xfId="7569"/>
    <cellStyle name="Comma 36 15 2 2" xfId="7570"/>
    <cellStyle name="Comma 36 15 3" xfId="7571"/>
    <cellStyle name="Comma 36 16" xfId="7572"/>
    <cellStyle name="Comma 36 16 2" xfId="7573"/>
    <cellStyle name="Comma 36 16 2 2" xfId="7574"/>
    <cellStyle name="Comma 36 16 3" xfId="7575"/>
    <cellStyle name="Comma 36 17" xfId="7576"/>
    <cellStyle name="Comma 36 17 2" xfId="7577"/>
    <cellStyle name="Comma 36 17 2 2" xfId="7578"/>
    <cellStyle name="Comma 36 17 3" xfId="7579"/>
    <cellStyle name="Comma 36 18" xfId="7580"/>
    <cellStyle name="Comma 36 18 2" xfId="7581"/>
    <cellStyle name="Comma 36 18 2 2" xfId="7582"/>
    <cellStyle name="Comma 36 18 3" xfId="7583"/>
    <cellStyle name="Comma 36 19" xfId="7584"/>
    <cellStyle name="Comma 36 19 2" xfId="7585"/>
    <cellStyle name="Comma 36 19 2 2" xfId="7586"/>
    <cellStyle name="Comma 36 19 3" xfId="7587"/>
    <cellStyle name="Comma 36 2" xfId="7588"/>
    <cellStyle name="Comma 36 2 2" xfId="7589"/>
    <cellStyle name="Comma 36 2 2 2" xfId="7590"/>
    <cellStyle name="Comma 36 2 3" xfId="7591"/>
    <cellStyle name="Comma 36 2 3 2" xfId="7592"/>
    <cellStyle name="Comma 36 2 3 2 2" xfId="7593"/>
    <cellStyle name="Comma 36 2 3 3" xfId="7594"/>
    <cellStyle name="Comma 36 2 4" xfId="7595"/>
    <cellStyle name="Comma 36 2 5" xfId="7596"/>
    <cellStyle name="Comma 36 20" xfId="7597"/>
    <cellStyle name="Comma 36 20 2" xfId="7598"/>
    <cellStyle name="Comma 36 20 2 2" xfId="7599"/>
    <cellStyle name="Comma 36 20 3" xfId="7600"/>
    <cellStyle name="Comma 36 21" xfId="7601"/>
    <cellStyle name="Comma 36 21 2" xfId="7602"/>
    <cellStyle name="Comma 36 21 2 2" xfId="7603"/>
    <cellStyle name="Comma 36 21 3" xfId="7604"/>
    <cellStyle name="Comma 36 22" xfId="7605"/>
    <cellStyle name="Comma 36 22 2" xfId="7606"/>
    <cellStyle name="Comma 36 22 2 2" xfId="7607"/>
    <cellStyle name="Comma 36 22 3" xfId="7608"/>
    <cellStyle name="Comma 36 23" xfId="7609"/>
    <cellStyle name="Comma 36 23 2" xfId="7610"/>
    <cellStyle name="Comma 36 23 2 2" xfId="7611"/>
    <cellStyle name="Comma 36 23 3" xfId="7612"/>
    <cellStyle name="Comma 36 24" xfId="7613"/>
    <cellStyle name="Comma 36 24 2" xfId="7614"/>
    <cellStyle name="Comma 36 24 2 2" xfId="7615"/>
    <cellStyle name="Comma 36 24 3" xfId="7616"/>
    <cellStyle name="Comma 36 25" xfId="7617"/>
    <cellStyle name="Comma 36 25 2" xfId="7618"/>
    <cellStyle name="Comma 36 25 2 2" xfId="7619"/>
    <cellStyle name="Comma 36 25 3" xfId="7620"/>
    <cellStyle name="Comma 36 26" xfId="7621"/>
    <cellStyle name="Comma 36 26 2" xfId="7622"/>
    <cellStyle name="Comma 36 26 2 2" xfId="7623"/>
    <cellStyle name="Comma 36 26 3" xfId="7624"/>
    <cellStyle name="Comma 36 27" xfId="7625"/>
    <cellStyle name="Comma 36 27 2" xfId="7626"/>
    <cellStyle name="Comma 36 27 2 2" xfId="7627"/>
    <cellStyle name="Comma 36 27 3" xfId="7628"/>
    <cellStyle name="Comma 36 28" xfId="7629"/>
    <cellStyle name="Comma 36 28 2" xfId="7630"/>
    <cellStyle name="Comma 36 28 2 2" xfId="7631"/>
    <cellStyle name="Comma 36 28 3" xfId="7632"/>
    <cellStyle name="Comma 36 29" xfId="7633"/>
    <cellStyle name="Comma 36 29 2" xfId="7634"/>
    <cellStyle name="Comma 36 3" xfId="7635"/>
    <cellStyle name="Comma 36 3 2" xfId="7636"/>
    <cellStyle name="Comma 36 3 2 2" xfId="7637"/>
    <cellStyle name="Comma 36 3 3" xfId="7638"/>
    <cellStyle name="Comma 36 3 3 2" xfId="7639"/>
    <cellStyle name="Comma 36 3 3 2 2" xfId="7640"/>
    <cellStyle name="Comma 36 3 3 3" xfId="7641"/>
    <cellStyle name="Comma 36 3 4" xfId="7642"/>
    <cellStyle name="Comma 36 3 5" xfId="7643"/>
    <cellStyle name="Comma 36 30" xfId="7644"/>
    <cellStyle name="Comma 36 30 2" xfId="7645"/>
    <cellStyle name="Comma 36 30 2 2" xfId="7646"/>
    <cellStyle name="Comma 36 30 3" xfId="7647"/>
    <cellStyle name="Comma 36 31" xfId="7648"/>
    <cellStyle name="Comma 36 31 2" xfId="7649"/>
    <cellStyle name="Comma 36 32" xfId="7650"/>
    <cellStyle name="Comma 36 33" xfId="7651"/>
    <cellStyle name="Comma 36 34" xfId="7652"/>
    <cellStyle name="Comma 36 4" xfId="7653"/>
    <cellStyle name="Comma 36 4 2" xfId="7654"/>
    <cellStyle name="Comma 36 4 2 2" xfId="7655"/>
    <cellStyle name="Comma 36 4 3" xfId="7656"/>
    <cellStyle name="Comma 36 4 3 2" xfId="7657"/>
    <cellStyle name="Comma 36 4 3 2 2" xfId="7658"/>
    <cellStyle name="Comma 36 4 3 3" xfId="7659"/>
    <cellStyle name="Comma 36 4 4" xfId="7660"/>
    <cellStyle name="Comma 36 4 5" xfId="7661"/>
    <cellStyle name="Comma 36 5" xfId="7662"/>
    <cellStyle name="Comma 36 5 2" xfId="7663"/>
    <cellStyle name="Comma 36 5 2 2" xfId="7664"/>
    <cellStyle name="Comma 36 5 3" xfId="7665"/>
    <cellStyle name="Comma 36 5 3 2" xfId="7666"/>
    <cellStyle name="Comma 36 5 3 2 2" xfId="7667"/>
    <cellStyle name="Comma 36 5 3 3" xfId="7668"/>
    <cellStyle name="Comma 36 5 4" xfId="7669"/>
    <cellStyle name="Comma 36 6" xfId="7670"/>
    <cellStyle name="Comma 36 6 2" xfId="7671"/>
    <cellStyle name="Comma 36 6 2 2" xfId="7672"/>
    <cellStyle name="Comma 36 6 3" xfId="7673"/>
    <cellStyle name="Comma 36 7" xfId="7674"/>
    <cellStyle name="Comma 36 7 2" xfId="7675"/>
    <cellStyle name="Comma 36 7 2 2" xfId="7676"/>
    <cellStyle name="Comma 36 7 3" xfId="7677"/>
    <cellStyle name="Comma 36 8" xfId="7678"/>
    <cellStyle name="Comma 36 8 2" xfId="7679"/>
    <cellStyle name="Comma 36 8 2 2" xfId="7680"/>
    <cellStyle name="Comma 36 8 3" xfId="7681"/>
    <cellStyle name="Comma 36 9" xfId="7682"/>
    <cellStyle name="Comma 36 9 2" xfId="7683"/>
    <cellStyle name="Comma 36 9 2 2" xfId="7684"/>
    <cellStyle name="Comma 36 9 3" xfId="7685"/>
    <cellStyle name="Comma 37" xfId="7686"/>
    <cellStyle name="Comma 37 10" xfId="7687"/>
    <cellStyle name="Comma 37 10 2" xfId="7688"/>
    <cellStyle name="Comma 37 10 2 2" xfId="7689"/>
    <cellStyle name="Comma 37 10 3" xfId="7690"/>
    <cellStyle name="Comma 37 11" xfId="7691"/>
    <cellStyle name="Comma 37 11 2" xfId="7692"/>
    <cellStyle name="Comma 37 11 2 2" xfId="7693"/>
    <cellStyle name="Comma 37 11 3" xfId="7694"/>
    <cellStyle name="Comma 37 12" xfId="7695"/>
    <cellStyle name="Comma 37 12 2" xfId="7696"/>
    <cellStyle name="Comma 37 12 2 2" xfId="7697"/>
    <cellStyle name="Comma 37 12 3" xfId="7698"/>
    <cellStyle name="Comma 37 13" xfId="7699"/>
    <cellStyle name="Comma 37 13 2" xfId="7700"/>
    <cellStyle name="Comma 37 13 2 2" xfId="7701"/>
    <cellStyle name="Comma 37 13 3" xfId="7702"/>
    <cellStyle name="Comma 37 14" xfId="7703"/>
    <cellStyle name="Comma 37 14 2" xfId="7704"/>
    <cellStyle name="Comma 37 14 2 2" xfId="7705"/>
    <cellStyle name="Comma 37 14 3" xfId="7706"/>
    <cellStyle name="Comma 37 15" xfId="7707"/>
    <cellStyle name="Comma 37 15 2" xfId="7708"/>
    <cellStyle name="Comma 37 15 2 2" xfId="7709"/>
    <cellStyle name="Comma 37 15 3" xfId="7710"/>
    <cellStyle name="Comma 37 16" xfId="7711"/>
    <cellStyle name="Comma 37 16 2" xfId="7712"/>
    <cellStyle name="Comma 37 16 2 2" xfId="7713"/>
    <cellStyle name="Comma 37 16 3" xfId="7714"/>
    <cellStyle name="Comma 37 17" xfId="7715"/>
    <cellStyle name="Comma 37 17 2" xfId="7716"/>
    <cellStyle name="Comma 37 17 2 2" xfId="7717"/>
    <cellStyle name="Comma 37 17 3" xfId="7718"/>
    <cellStyle name="Comma 37 18" xfId="7719"/>
    <cellStyle name="Comma 37 18 2" xfId="7720"/>
    <cellStyle name="Comma 37 18 2 2" xfId="7721"/>
    <cellStyle name="Comma 37 18 3" xfId="7722"/>
    <cellStyle name="Comma 37 19" xfId="7723"/>
    <cellStyle name="Comma 37 19 2" xfId="7724"/>
    <cellStyle name="Comma 37 19 2 2" xfId="7725"/>
    <cellStyle name="Comma 37 19 3" xfId="7726"/>
    <cellStyle name="Comma 37 2" xfId="7727"/>
    <cellStyle name="Comma 37 2 2" xfId="7728"/>
    <cellStyle name="Comma 37 2 2 2" xfId="7729"/>
    <cellStyle name="Comma 37 2 3" xfId="7730"/>
    <cellStyle name="Comma 37 2 3 2" xfId="7731"/>
    <cellStyle name="Comma 37 2 3 2 2" xfId="7732"/>
    <cellStyle name="Comma 37 2 3 3" xfId="7733"/>
    <cellStyle name="Comma 37 2 4" xfId="7734"/>
    <cellStyle name="Comma 37 2 5" xfId="7735"/>
    <cellStyle name="Comma 37 20" xfId="7736"/>
    <cellStyle name="Comma 37 20 2" xfId="7737"/>
    <cellStyle name="Comma 37 20 2 2" xfId="7738"/>
    <cellStyle name="Comma 37 20 3" xfId="7739"/>
    <cellStyle name="Comma 37 21" xfId="7740"/>
    <cellStyle name="Comma 37 21 2" xfId="7741"/>
    <cellStyle name="Comma 37 21 2 2" xfId="7742"/>
    <cellStyle name="Comma 37 21 3" xfId="7743"/>
    <cellStyle name="Comma 37 22" xfId="7744"/>
    <cellStyle name="Comma 37 22 2" xfId="7745"/>
    <cellStyle name="Comma 37 22 2 2" xfId="7746"/>
    <cellStyle name="Comma 37 22 3" xfId="7747"/>
    <cellStyle name="Comma 37 23" xfId="7748"/>
    <cellStyle name="Comma 37 23 2" xfId="7749"/>
    <cellStyle name="Comma 37 23 2 2" xfId="7750"/>
    <cellStyle name="Comma 37 23 3" xfId="7751"/>
    <cellStyle name="Comma 37 24" xfId="7752"/>
    <cellStyle name="Comma 37 24 2" xfId="7753"/>
    <cellStyle name="Comma 37 24 2 2" xfId="7754"/>
    <cellStyle name="Comma 37 24 3" xfId="7755"/>
    <cellStyle name="Comma 37 25" xfId="7756"/>
    <cellStyle name="Comma 37 25 2" xfId="7757"/>
    <cellStyle name="Comma 37 25 2 2" xfId="7758"/>
    <cellStyle name="Comma 37 25 3" xfId="7759"/>
    <cellStyle name="Comma 37 26" xfId="7760"/>
    <cellStyle name="Comma 37 26 2" xfId="7761"/>
    <cellStyle name="Comma 37 26 2 2" xfId="7762"/>
    <cellStyle name="Comma 37 26 3" xfId="7763"/>
    <cellStyle name="Comma 37 27" xfId="7764"/>
    <cellStyle name="Comma 37 27 2" xfId="7765"/>
    <cellStyle name="Comma 37 27 2 2" xfId="7766"/>
    <cellStyle name="Comma 37 27 3" xfId="7767"/>
    <cellStyle name="Comma 37 28" xfId="7768"/>
    <cellStyle name="Comma 37 28 2" xfId="7769"/>
    <cellStyle name="Comma 37 28 2 2" xfId="7770"/>
    <cellStyle name="Comma 37 28 3" xfId="7771"/>
    <cellStyle name="Comma 37 29" xfId="7772"/>
    <cellStyle name="Comma 37 29 2" xfId="7773"/>
    <cellStyle name="Comma 37 3" xfId="7774"/>
    <cellStyle name="Comma 37 3 2" xfId="7775"/>
    <cellStyle name="Comma 37 3 2 2" xfId="7776"/>
    <cellStyle name="Comma 37 3 3" xfId="7777"/>
    <cellStyle name="Comma 37 3 3 2" xfId="7778"/>
    <cellStyle name="Comma 37 3 3 2 2" xfId="7779"/>
    <cellStyle name="Comma 37 3 3 3" xfId="7780"/>
    <cellStyle name="Comma 37 3 4" xfId="7781"/>
    <cellStyle name="Comma 37 3 5" xfId="7782"/>
    <cellStyle name="Comma 37 30" xfId="7783"/>
    <cellStyle name="Comma 37 30 2" xfId="7784"/>
    <cellStyle name="Comma 37 30 2 2" xfId="7785"/>
    <cellStyle name="Comma 37 30 3" xfId="7786"/>
    <cellStyle name="Comma 37 31" xfId="7787"/>
    <cellStyle name="Comma 37 31 2" xfId="7788"/>
    <cellStyle name="Comma 37 32" xfId="7789"/>
    <cellStyle name="Comma 37 33" xfId="7790"/>
    <cellStyle name="Comma 37 34" xfId="7791"/>
    <cellStyle name="Comma 37 35" xfId="7792"/>
    <cellStyle name="Comma 37 4" xfId="7793"/>
    <cellStyle name="Comma 37 4 2" xfId="7794"/>
    <cellStyle name="Comma 37 4 2 2" xfId="7795"/>
    <cellStyle name="Comma 37 4 3" xfId="7796"/>
    <cellStyle name="Comma 37 4 3 2" xfId="7797"/>
    <cellStyle name="Comma 37 4 3 2 2" xfId="7798"/>
    <cellStyle name="Comma 37 4 3 3" xfId="7799"/>
    <cellStyle name="Comma 37 4 4" xfId="7800"/>
    <cellStyle name="Comma 37 4 5" xfId="7801"/>
    <cellStyle name="Comma 37 5" xfId="7802"/>
    <cellStyle name="Comma 37 5 2" xfId="7803"/>
    <cellStyle name="Comma 37 5 2 2" xfId="7804"/>
    <cellStyle name="Comma 37 5 3" xfId="7805"/>
    <cellStyle name="Comma 37 5 3 2" xfId="7806"/>
    <cellStyle name="Comma 37 5 3 2 2" xfId="7807"/>
    <cellStyle name="Comma 37 5 3 3" xfId="7808"/>
    <cellStyle name="Comma 37 5 4" xfId="7809"/>
    <cellStyle name="Comma 37 6" xfId="7810"/>
    <cellStyle name="Comma 37 6 2" xfId="7811"/>
    <cellStyle name="Comma 37 6 2 2" xfId="7812"/>
    <cellStyle name="Comma 37 6 3" xfId="7813"/>
    <cellStyle name="Comma 37 7" xfId="7814"/>
    <cellStyle name="Comma 37 7 2" xfId="7815"/>
    <cellStyle name="Comma 37 7 2 2" xfId="7816"/>
    <cellStyle name="Comma 37 7 3" xfId="7817"/>
    <cellStyle name="Comma 37 8" xfId="7818"/>
    <cellStyle name="Comma 37 8 2" xfId="7819"/>
    <cellStyle name="Comma 37 8 2 2" xfId="7820"/>
    <cellStyle name="Comma 37 8 3" xfId="7821"/>
    <cellStyle name="Comma 37 9" xfId="7822"/>
    <cellStyle name="Comma 37 9 2" xfId="7823"/>
    <cellStyle name="Comma 37 9 2 2" xfId="7824"/>
    <cellStyle name="Comma 37 9 3" xfId="7825"/>
    <cellStyle name="Comma 38" xfId="7826"/>
    <cellStyle name="Comma 38 10" xfId="7827"/>
    <cellStyle name="Comma 38 10 2" xfId="7828"/>
    <cellStyle name="Comma 38 10 2 2" xfId="7829"/>
    <cellStyle name="Comma 38 10 3" xfId="7830"/>
    <cellStyle name="Comma 38 11" xfId="7831"/>
    <cellStyle name="Comma 38 11 2" xfId="7832"/>
    <cellStyle name="Comma 38 11 2 2" xfId="7833"/>
    <cellStyle name="Comma 38 11 3" xfId="7834"/>
    <cellStyle name="Comma 38 12" xfId="7835"/>
    <cellStyle name="Comma 38 12 2" xfId="7836"/>
    <cellStyle name="Comma 38 12 2 2" xfId="7837"/>
    <cellStyle name="Comma 38 12 3" xfId="7838"/>
    <cellStyle name="Comma 38 13" xfId="7839"/>
    <cellStyle name="Comma 38 13 2" xfId="7840"/>
    <cellStyle name="Comma 38 13 2 2" xfId="7841"/>
    <cellStyle name="Comma 38 13 3" xfId="7842"/>
    <cellStyle name="Comma 38 14" xfId="7843"/>
    <cellStyle name="Comma 38 14 2" xfId="7844"/>
    <cellStyle name="Comma 38 14 2 2" xfId="7845"/>
    <cellStyle name="Comma 38 14 3" xfId="7846"/>
    <cellStyle name="Comma 38 15" xfId="7847"/>
    <cellStyle name="Comma 38 15 2" xfId="7848"/>
    <cellStyle name="Comma 38 15 2 2" xfId="7849"/>
    <cellStyle name="Comma 38 15 3" xfId="7850"/>
    <cellStyle name="Comma 38 16" xfId="7851"/>
    <cellStyle name="Comma 38 16 2" xfId="7852"/>
    <cellStyle name="Comma 38 16 2 2" xfId="7853"/>
    <cellStyle name="Comma 38 16 3" xfId="7854"/>
    <cellStyle name="Comma 38 17" xfId="7855"/>
    <cellStyle name="Comma 38 17 2" xfId="7856"/>
    <cellStyle name="Comma 38 17 2 2" xfId="7857"/>
    <cellStyle name="Comma 38 17 3" xfId="7858"/>
    <cellStyle name="Comma 38 18" xfId="7859"/>
    <cellStyle name="Comma 38 18 2" xfId="7860"/>
    <cellStyle name="Comma 38 18 2 2" xfId="7861"/>
    <cellStyle name="Comma 38 18 3" xfId="7862"/>
    <cellStyle name="Comma 38 19" xfId="7863"/>
    <cellStyle name="Comma 38 19 2" xfId="7864"/>
    <cellStyle name="Comma 38 19 2 2" xfId="7865"/>
    <cellStyle name="Comma 38 19 3" xfId="7866"/>
    <cellStyle name="Comma 38 2" xfId="7867"/>
    <cellStyle name="Comma 38 2 2" xfId="7868"/>
    <cellStyle name="Comma 38 2 2 2" xfId="7869"/>
    <cellStyle name="Comma 38 2 3" xfId="7870"/>
    <cellStyle name="Comma 38 2 3 2" xfId="7871"/>
    <cellStyle name="Comma 38 2 3 2 2" xfId="7872"/>
    <cellStyle name="Comma 38 2 3 3" xfId="7873"/>
    <cellStyle name="Comma 38 2 4" xfId="7874"/>
    <cellStyle name="Comma 38 2 5" xfId="7875"/>
    <cellStyle name="Comma 38 20" xfId="7876"/>
    <cellStyle name="Comma 38 20 2" xfId="7877"/>
    <cellStyle name="Comma 38 20 2 2" xfId="7878"/>
    <cellStyle name="Comma 38 20 3" xfId="7879"/>
    <cellStyle name="Comma 38 21" xfId="7880"/>
    <cellStyle name="Comma 38 21 2" xfId="7881"/>
    <cellStyle name="Comma 38 21 2 2" xfId="7882"/>
    <cellStyle name="Comma 38 21 3" xfId="7883"/>
    <cellStyle name="Comma 38 22" xfId="7884"/>
    <cellStyle name="Comma 38 22 2" xfId="7885"/>
    <cellStyle name="Comma 38 22 2 2" xfId="7886"/>
    <cellStyle name="Comma 38 22 3" xfId="7887"/>
    <cellStyle name="Comma 38 23" xfId="7888"/>
    <cellStyle name="Comma 38 23 2" xfId="7889"/>
    <cellStyle name="Comma 38 23 2 2" xfId="7890"/>
    <cellStyle name="Comma 38 23 3" xfId="7891"/>
    <cellStyle name="Comma 38 24" xfId="7892"/>
    <cellStyle name="Comma 38 24 2" xfId="7893"/>
    <cellStyle name="Comma 38 24 2 2" xfId="7894"/>
    <cellStyle name="Comma 38 24 3" xfId="7895"/>
    <cellStyle name="Comma 38 25" xfId="7896"/>
    <cellStyle name="Comma 38 25 2" xfId="7897"/>
    <cellStyle name="Comma 38 25 2 2" xfId="7898"/>
    <cellStyle name="Comma 38 25 3" xfId="7899"/>
    <cellStyle name="Comma 38 26" xfId="7900"/>
    <cellStyle name="Comma 38 26 2" xfId="7901"/>
    <cellStyle name="Comma 38 26 2 2" xfId="7902"/>
    <cellStyle name="Comma 38 26 3" xfId="7903"/>
    <cellStyle name="Comma 38 27" xfId="7904"/>
    <cellStyle name="Comma 38 27 2" xfId="7905"/>
    <cellStyle name="Comma 38 27 2 2" xfId="7906"/>
    <cellStyle name="Comma 38 27 3" xfId="7907"/>
    <cellStyle name="Comma 38 28" xfId="7908"/>
    <cellStyle name="Comma 38 28 2" xfId="7909"/>
    <cellStyle name="Comma 38 28 2 2" xfId="7910"/>
    <cellStyle name="Comma 38 28 3" xfId="7911"/>
    <cellStyle name="Comma 38 29" xfId="7912"/>
    <cellStyle name="Comma 38 29 2" xfId="7913"/>
    <cellStyle name="Comma 38 3" xfId="7914"/>
    <cellStyle name="Comma 38 3 2" xfId="7915"/>
    <cellStyle name="Comma 38 3 2 2" xfId="7916"/>
    <cellStyle name="Comma 38 3 3" xfId="7917"/>
    <cellStyle name="Comma 38 3 3 2" xfId="7918"/>
    <cellStyle name="Comma 38 3 3 2 2" xfId="7919"/>
    <cellStyle name="Comma 38 3 3 3" xfId="7920"/>
    <cellStyle name="Comma 38 3 4" xfId="7921"/>
    <cellStyle name="Comma 38 3 5" xfId="7922"/>
    <cellStyle name="Comma 38 30" xfId="7923"/>
    <cellStyle name="Comma 38 30 2" xfId="7924"/>
    <cellStyle name="Comma 38 30 2 2" xfId="7925"/>
    <cellStyle name="Comma 38 30 3" xfId="7926"/>
    <cellStyle name="Comma 38 31" xfId="7927"/>
    <cellStyle name="Comma 38 32" xfId="7928"/>
    <cellStyle name="Comma 38 33" xfId="7929"/>
    <cellStyle name="Comma 38 34" xfId="7930"/>
    <cellStyle name="Comma 38 4" xfId="7931"/>
    <cellStyle name="Comma 38 4 2" xfId="7932"/>
    <cellStyle name="Comma 38 4 2 2" xfId="7933"/>
    <cellStyle name="Comma 38 4 3" xfId="7934"/>
    <cellStyle name="Comma 38 4 3 2" xfId="7935"/>
    <cellStyle name="Comma 38 4 3 2 2" xfId="7936"/>
    <cellStyle name="Comma 38 4 3 3" xfId="7937"/>
    <cellStyle name="Comma 38 4 4" xfId="7938"/>
    <cellStyle name="Comma 38 4 5" xfId="7939"/>
    <cellStyle name="Comma 38 5" xfId="7940"/>
    <cellStyle name="Comma 38 5 2" xfId="7941"/>
    <cellStyle name="Comma 38 5 2 2" xfId="7942"/>
    <cellStyle name="Comma 38 5 3" xfId="7943"/>
    <cellStyle name="Comma 38 5 3 2" xfId="7944"/>
    <cellStyle name="Comma 38 5 3 2 2" xfId="7945"/>
    <cellStyle name="Comma 38 5 3 3" xfId="7946"/>
    <cellStyle name="Comma 38 5 4" xfId="7947"/>
    <cellStyle name="Comma 38 6" xfId="7948"/>
    <cellStyle name="Comma 38 6 2" xfId="7949"/>
    <cellStyle name="Comma 38 6 2 2" xfId="7950"/>
    <cellStyle name="Comma 38 6 3" xfId="7951"/>
    <cellStyle name="Comma 38 7" xfId="7952"/>
    <cellStyle name="Comma 38 7 2" xfId="7953"/>
    <cellStyle name="Comma 38 7 2 2" xfId="7954"/>
    <cellStyle name="Comma 38 7 3" xfId="7955"/>
    <cellStyle name="Comma 38 8" xfId="7956"/>
    <cellStyle name="Comma 38 8 2" xfId="7957"/>
    <cellStyle name="Comma 38 8 2 2" xfId="7958"/>
    <cellStyle name="Comma 38 8 3" xfId="7959"/>
    <cellStyle name="Comma 38 9" xfId="7960"/>
    <cellStyle name="Comma 38 9 2" xfId="7961"/>
    <cellStyle name="Comma 38 9 2 2" xfId="7962"/>
    <cellStyle name="Comma 38 9 3" xfId="7963"/>
    <cellStyle name="Comma 39" xfId="7964"/>
    <cellStyle name="Comma 39 10" xfId="7965"/>
    <cellStyle name="Comma 39 10 2" xfId="7966"/>
    <cellStyle name="Comma 39 10 2 2" xfId="7967"/>
    <cellStyle name="Comma 39 10 3" xfId="7968"/>
    <cellStyle name="Comma 39 11" xfId="7969"/>
    <cellStyle name="Comma 39 11 2" xfId="7970"/>
    <cellStyle name="Comma 39 11 2 2" xfId="7971"/>
    <cellStyle name="Comma 39 11 3" xfId="7972"/>
    <cellStyle name="Comma 39 12" xfId="7973"/>
    <cellStyle name="Comma 39 12 2" xfId="7974"/>
    <cellStyle name="Comma 39 12 2 2" xfId="7975"/>
    <cellStyle name="Comma 39 12 3" xfId="7976"/>
    <cellStyle name="Comma 39 13" xfId="7977"/>
    <cellStyle name="Comma 39 13 2" xfId="7978"/>
    <cellStyle name="Comma 39 13 2 2" xfId="7979"/>
    <cellStyle name="Comma 39 13 3" xfId="7980"/>
    <cellStyle name="Comma 39 14" xfId="7981"/>
    <cellStyle name="Comma 39 14 2" xfId="7982"/>
    <cellStyle name="Comma 39 14 2 2" xfId="7983"/>
    <cellStyle name="Comma 39 14 3" xfId="7984"/>
    <cellStyle name="Comma 39 15" xfId="7985"/>
    <cellStyle name="Comma 39 15 2" xfId="7986"/>
    <cellStyle name="Comma 39 15 2 2" xfId="7987"/>
    <cellStyle name="Comma 39 15 3" xfId="7988"/>
    <cellStyle name="Comma 39 16" xfId="7989"/>
    <cellStyle name="Comma 39 16 2" xfId="7990"/>
    <cellStyle name="Comma 39 16 2 2" xfId="7991"/>
    <cellStyle name="Comma 39 16 3" xfId="7992"/>
    <cellStyle name="Comma 39 17" xfId="7993"/>
    <cellStyle name="Comma 39 17 2" xfId="7994"/>
    <cellStyle name="Comma 39 17 2 2" xfId="7995"/>
    <cellStyle name="Comma 39 17 3" xfId="7996"/>
    <cellStyle name="Comma 39 18" xfId="7997"/>
    <cellStyle name="Comma 39 18 2" xfId="7998"/>
    <cellStyle name="Comma 39 18 2 2" xfId="7999"/>
    <cellStyle name="Comma 39 18 3" xfId="8000"/>
    <cellStyle name="Comma 39 19" xfId="8001"/>
    <cellStyle name="Comma 39 19 2" xfId="8002"/>
    <cellStyle name="Comma 39 19 2 2" xfId="8003"/>
    <cellStyle name="Comma 39 19 3" xfId="8004"/>
    <cellStyle name="Comma 39 2" xfId="8005"/>
    <cellStyle name="Comma 39 2 2" xfId="8006"/>
    <cellStyle name="Comma 39 2 2 2" xfId="8007"/>
    <cellStyle name="Comma 39 2 3" xfId="8008"/>
    <cellStyle name="Comma 39 2 3 2" xfId="8009"/>
    <cellStyle name="Comma 39 2 3 2 2" xfId="8010"/>
    <cellStyle name="Comma 39 2 3 3" xfId="8011"/>
    <cellStyle name="Comma 39 2 4" xfId="8012"/>
    <cellStyle name="Comma 39 2 5" xfId="8013"/>
    <cellStyle name="Comma 39 20" xfId="8014"/>
    <cellStyle name="Comma 39 20 2" xfId="8015"/>
    <cellStyle name="Comma 39 20 2 2" xfId="8016"/>
    <cellStyle name="Comma 39 20 3" xfId="8017"/>
    <cellStyle name="Comma 39 21" xfId="8018"/>
    <cellStyle name="Comma 39 21 2" xfId="8019"/>
    <cellStyle name="Comma 39 21 2 2" xfId="8020"/>
    <cellStyle name="Comma 39 21 3" xfId="8021"/>
    <cellStyle name="Comma 39 22" xfId="8022"/>
    <cellStyle name="Comma 39 22 2" xfId="8023"/>
    <cellStyle name="Comma 39 22 2 2" xfId="8024"/>
    <cellStyle name="Comma 39 22 3" xfId="8025"/>
    <cellStyle name="Comma 39 23" xfId="8026"/>
    <cellStyle name="Comma 39 23 2" xfId="8027"/>
    <cellStyle name="Comma 39 23 2 2" xfId="8028"/>
    <cellStyle name="Comma 39 23 3" xfId="8029"/>
    <cellStyle name="Comma 39 24" xfId="8030"/>
    <cellStyle name="Comma 39 24 2" xfId="8031"/>
    <cellStyle name="Comma 39 24 2 2" xfId="8032"/>
    <cellStyle name="Comma 39 24 3" xfId="8033"/>
    <cellStyle name="Comma 39 25" xfId="8034"/>
    <cellStyle name="Comma 39 25 2" xfId="8035"/>
    <cellStyle name="Comma 39 25 2 2" xfId="8036"/>
    <cellStyle name="Comma 39 25 3" xfId="8037"/>
    <cellStyle name="Comma 39 26" xfId="8038"/>
    <cellStyle name="Comma 39 26 2" xfId="8039"/>
    <cellStyle name="Comma 39 26 2 2" xfId="8040"/>
    <cellStyle name="Comma 39 26 3" xfId="8041"/>
    <cellStyle name="Comma 39 27" xfId="8042"/>
    <cellStyle name="Comma 39 27 2" xfId="8043"/>
    <cellStyle name="Comma 39 27 2 2" xfId="8044"/>
    <cellStyle name="Comma 39 27 3" xfId="8045"/>
    <cellStyle name="Comma 39 28" xfId="8046"/>
    <cellStyle name="Comma 39 28 2" xfId="8047"/>
    <cellStyle name="Comma 39 28 2 2" xfId="8048"/>
    <cellStyle name="Comma 39 28 3" xfId="8049"/>
    <cellStyle name="Comma 39 29" xfId="8050"/>
    <cellStyle name="Comma 39 29 2" xfId="8051"/>
    <cellStyle name="Comma 39 3" xfId="8052"/>
    <cellStyle name="Comma 39 3 2" xfId="8053"/>
    <cellStyle name="Comma 39 3 2 2" xfId="8054"/>
    <cellStyle name="Comma 39 3 3" xfId="8055"/>
    <cellStyle name="Comma 39 3 3 2" xfId="8056"/>
    <cellStyle name="Comma 39 3 3 2 2" xfId="8057"/>
    <cellStyle name="Comma 39 3 3 3" xfId="8058"/>
    <cellStyle name="Comma 39 3 4" xfId="8059"/>
    <cellStyle name="Comma 39 3 5" xfId="8060"/>
    <cellStyle name="Comma 39 30" xfId="8061"/>
    <cellStyle name="Comma 39 30 2" xfId="8062"/>
    <cellStyle name="Comma 39 30 2 2" xfId="8063"/>
    <cellStyle name="Comma 39 30 3" xfId="8064"/>
    <cellStyle name="Comma 39 31" xfId="8065"/>
    <cellStyle name="Comma 39 32" xfId="8066"/>
    <cellStyle name="Comma 39 33" xfId="8067"/>
    <cellStyle name="Comma 39 34" xfId="8068"/>
    <cellStyle name="Comma 39 4" xfId="8069"/>
    <cellStyle name="Comma 39 4 2" xfId="8070"/>
    <cellStyle name="Comma 39 4 2 2" xfId="8071"/>
    <cellStyle name="Comma 39 4 3" xfId="8072"/>
    <cellStyle name="Comma 39 4 3 2" xfId="8073"/>
    <cellStyle name="Comma 39 4 3 2 2" xfId="8074"/>
    <cellStyle name="Comma 39 4 3 3" xfId="8075"/>
    <cellStyle name="Comma 39 4 4" xfId="8076"/>
    <cellStyle name="Comma 39 5" xfId="8077"/>
    <cellStyle name="Comma 39 5 2" xfId="8078"/>
    <cellStyle name="Comma 39 5 2 2" xfId="8079"/>
    <cellStyle name="Comma 39 5 3" xfId="8080"/>
    <cellStyle name="Comma 39 5 3 2" xfId="8081"/>
    <cellStyle name="Comma 39 5 3 2 2" xfId="8082"/>
    <cellStyle name="Comma 39 5 3 3" xfId="8083"/>
    <cellStyle name="Comma 39 5 4" xfId="8084"/>
    <cellStyle name="Comma 39 6" xfId="8085"/>
    <cellStyle name="Comma 39 6 2" xfId="8086"/>
    <cellStyle name="Comma 39 6 2 2" xfId="8087"/>
    <cellStyle name="Comma 39 6 3" xfId="8088"/>
    <cellStyle name="Comma 39 7" xfId="8089"/>
    <cellStyle name="Comma 39 7 2" xfId="8090"/>
    <cellStyle name="Comma 39 7 2 2" xfId="8091"/>
    <cellStyle name="Comma 39 7 3" xfId="8092"/>
    <cellStyle name="Comma 39 8" xfId="8093"/>
    <cellStyle name="Comma 39 8 2" xfId="8094"/>
    <cellStyle name="Comma 39 8 2 2" xfId="8095"/>
    <cellStyle name="Comma 39 8 3" xfId="8096"/>
    <cellStyle name="Comma 39 9" xfId="8097"/>
    <cellStyle name="Comma 39 9 2" xfId="8098"/>
    <cellStyle name="Comma 39 9 2 2" xfId="8099"/>
    <cellStyle name="Comma 39 9 3" xfId="8100"/>
    <cellStyle name="Comma 4" xfId="8101"/>
    <cellStyle name="Comma 4 10" xfId="8102"/>
    <cellStyle name="Comma 4 11" xfId="8103"/>
    <cellStyle name="Comma 4 12" xfId="8104"/>
    <cellStyle name="Comma 4 13" xfId="8105"/>
    <cellStyle name="Comma 4 14" xfId="8106"/>
    <cellStyle name="Comma 4 15" xfId="8107"/>
    <cellStyle name="Comma 4 16" xfId="8108"/>
    <cellStyle name="Comma 4 17" xfId="8109"/>
    <cellStyle name="Comma 4 18" xfId="8110"/>
    <cellStyle name="Comma 4 19" xfId="8111"/>
    <cellStyle name="Comma 4 2" xfId="8112"/>
    <cellStyle name="Comma 4 2 2" xfId="8113"/>
    <cellStyle name="Comma 4 2 3" xfId="8114"/>
    <cellStyle name="Comma 4 2 4" xfId="8115"/>
    <cellStyle name="Comma 4 2 5" xfId="8116"/>
    <cellStyle name="Comma 4 3" xfId="8117"/>
    <cellStyle name="Comma 4 3 2" xfId="8118"/>
    <cellStyle name="Comma 4 3 2 2" xfId="8119"/>
    <cellStyle name="Comma 4 3 3" xfId="8120"/>
    <cellStyle name="Comma 4 3 4" xfId="8121"/>
    <cellStyle name="Comma 4 3 5" xfId="8122"/>
    <cellStyle name="Comma 4 4" xfId="8123"/>
    <cellStyle name="Comma 4 4 2" xfId="8124"/>
    <cellStyle name="Comma 4 4 3" xfId="8125"/>
    <cellStyle name="Comma 4 5" xfId="8126"/>
    <cellStyle name="Comma 4 5 2" xfId="8127"/>
    <cellStyle name="Comma 4 5 3" xfId="8128"/>
    <cellStyle name="Comma 4 6" xfId="8129"/>
    <cellStyle name="Comma 4 6 2" xfId="8130"/>
    <cellStyle name="Comma 4 6 3" xfId="8131"/>
    <cellStyle name="Comma 4 7" xfId="8132"/>
    <cellStyle name="Comma 4 8" xfId="8133"/>
    <cellStyle name="Comma 4 9" xfId="8134"/>
    <cellStyle name="Comma 40" xfId="8135"/>
    <cellStyle name="Comma 40 10" xfId="8136"/>
    <cellStyle name="Comma 40 10 2" xfId="8137"/>
    <cellStyle name="Comma 40 10 2 2" xfId="8138"/>
    <cellStyle name="Comma 40 10 3" xfId="8139"/>
    <cellStyle name="Comma 40 11" xfId="8140"/>
    <cellStyle name="Comma 40 11 2" xfId="8141"/>
    <cellStyle name="Comma 40 11 2 2" xfId="8142"/>
    <cellStyle name="Comma 40 11 3" xfId="8143"/>
    <cellStyle name="Comma 40 12" xfId="8144"/>
    <cellStyle name="Comma 40 12 2" xfId="8145"/>
    <cellStyle name="Comma 40 12 2 2" xfId="8146"/>
    <cellStyle name="Comma 40 12 3" xfId="8147"/>
    <cellStyle name="Comma 40 13" xfId="8148"/>
    <cellStyle name="Comma 40 13 2" xfId="8149"/>
    <cellStyle name="Comma 40 13 2 2" xfId="8150"/>
    <cellStyle name="Comma 40 13 3" xfId="8151"/>
    <cellStyle name="Comma 40 14" xfId="8152"/>
    <cellStyle name="Comma 40 14 2" xfId="8153"/>
    <cellStyle name="Comma 40 14 2 2" xfId="8154"/>
    <cellStyle name="Comma 40 14 3" xfId="8155"/>
    <cellStyle name="Comma 40 15" xfId="8156"/>
    <cellStyle name="Comma 40 15 2" xfId="8157"/>
    <cellStyle name="Comma 40 15 2 2" xfId="8158"/>
    <cellStyle name="Comma 40 15 3" xfId="8159"/>
    <cellStyle name="Comma 40 16" xfId="8160"/>
    <cellStyle name="Comma 40 16 2" xfId="8161"/>
    <cellStyle name="Comma 40 16 2 2" xfId="8162"/>
    <cellStyle name="Comma 40 16 3" xfId="8163"/>
    <cellStyle name="Comma 40 17" xfId="8164"/>
    <cellStyle name="Comma 40 17 2" xfId="8165"/>
    <cellStyle name="Comma 40 17 2 2" xfId="8166"/>
    <cellStyle name="Comma 40 17 3" xfId="8167"/>
    <cellStyle name="Comma 40 18" xfId="8168"/>
    <cellStyle name="Comma 40 18 2" xfId="8169"/>
    <cellStyle name="Comma 40 18 2 2" xfId="8170"/>
    <cellStyle name="Comma 40 18 3" xfId="8171"/>
    <cellStyle name="Comma 40 19" xfId="8172"/>
    <cellStyle name="Comma 40 19 2" xfId="8173"/>
    <cellStyle name="Comma 40 19 2 2" xfId="8174"/>
    <cellStyle name="Comma 40 19 3" xfId="8175"/>
    <cellStyle name="Comma 40 2" xfId="8176"/>
    <cellStyle name="Comma 40 2 2" xfId="8177"/>
    <cellStyle name="Comma 40 2 2 2" xfId="8178"/>
    <cellStyle name="Comma 40 2 3" xfId="8179"/>
    <cellStyle name="Comma 40 2 3 2" xfId="8180"/>
    <cellStyle name="Comma 40 2 3 2 2" xfId="8181"/>
    <cellStyle name="Comma 40 2 3 3" xfId="8182"/>
    <cellStyle name="Comma 40 2 4" xfId="8183"/>
    <cellStyle name="Comma 40 2 5" xfId="8184"/>
    <cellStyle name="Comma 40 20" xfId="8185"/>
    <cellStyle name="Comma 40 20 2" xfId="8186"/>
    <cellStyle name="Comma 40 20 2 2" xfId="8187"/>
    <cellStyle name="Comma 40 20 3" xfId="8188"/>
    <cellStyle name="Comma 40 21" xfId="8189"/>
    <cellStyle name="Comma 40 21 2" xfId="8190"/>
    <cellStyle name="Comma 40 21 2 2" xfId="8191"/>
    <cellStyle name="Comma 40 21 3" xfId="8192"/>
    <cellStyle name="Comma 40 22" xfId="8193"/>
    <cellStyle name="Comma 40 22 2" xfId="8194"/>
    <cellStyle name="Comma 40 22 2 2" xfId="8195"/>
    <cellStyle name="Comma 40 22 3" xfId="8196"/>
    <cellStyle name="Comma 40 23" xfId="8197"/>
    <cellStyle name="Comma 40 23 2" xfId="8198"/>
    <cellStyle name="Comma 40 23 2 2" xfId="8199"/>
    <cellStyle name="Comma 40 23 3" xfId="8200"/>
    <cellStyle name="Comma 40 24" xfId="8201"/>
    <cellStyle name="Comma 40 24 2" xfId="8202"/>
    <cellStyle name="Comma 40 24 2 2" xfId="8203"/>
    <cellStyle name="Comma 40 24 3" xfId="8204"/>
    <cellStyle name="Comma 40 25" xfId="8205"/>
    <cellStyle name="Comma 40 25 2" xfId="8206"/>
    <cellStyle name="Comma 40 25 2 2" xfId="8207"/>
    <cellStyle name="Comma 40 25 3" xfId="8208"/>
    <cellStyle name="Comma 40 26" xfId="8209"/>
    <cellStyle name="Comma 40 26 2" xfId="8210"/>
    <cellStyle name="Comma 40 26 2 2" xfId="8211"/>
    <cellStyle name="Comma 40 26 3" xfId="8212"/>
    <cellStyle name="Comma 40 27" xfId="8213"/>
    <cellStyle name="Comma 40 27 2" xfId="8214"/>
    <cellStyle name="Comma 40 27 2 2" xfId="8215"/>
    <cellStyle name="Comma 40 27 3" xfId="8216"/>
    <cellStyle name="Comma 40 28" xfId="8217"/>
    <cellStyle name="Comma 40 28 2" xfId="8218"/>
    <cellStyle name="Comma 40 28 2 2" xfId="8219"/>
    <cellStyle name="Comma 40 28 3" xfId="8220"/>
    <cellStyle name="Comma 40 29" xfId="8221"/>
    <cellStyle name="Comma 40 29 2" xfId="8222"/>
    <cellStyle name="Comma 40 3" xfId="8223"/>
    <cellStyle name="Comma 40 3 2" xfId="8224"/>
    <cellStyle name="Comma 40 3 2 2" xfId="8225"/>
    <cellStyle name="Comma 40 3 3" xfId="8226"/>
    <cellStyle name="Comma 40 3 3 2" xfId="8227"/>
    <cellStyle name="Comma 40 3 3 2 2" xfId="8228"/>
    <cellStyle name="Comma 40 3 3 3" xfId="8229"/>
    <cellStyle name="Comma 40 3 4" xfId="8230"/>
    <cellStyle name="Comma 40 3 5" xfId="8231"/>
    <cellStyle name="Comma 40 30" xfId="8232"/>
    <cellStyle name="Comma 40 30 2" xfId="8233"/>
    <cellStyle name="Comma 40 30 2 2" xfId="8234"/>
    <cellStyle name="Comma 40 30 3" xfId="8235"/>
    <cellStyle name="Comma 40 31" xfId="8236"/>
    <cellStyle name="Comma 40 32" xfId="8237"/>
    <cellStyle name="Comma 40 33" xfId="8238"/>
    <cellStyle name="Comma 40 4" xfId="8239"/>
    <cellStyle name="Comma 40 4 2" xfId="8240"/>
    <cellStyle name="Comma 40 4 2 2" xfId="8241"/>
    <cellStyle name="Comma 40 4 3" xfId="8242"/>
    <cellStyle name="Comma 40 4 3 2" xfId="8243"/>
    <cellStyle name="Comma 40 4 3 2 2" xfId="8244"/>
    <cellStyle name="Comma 40 4 3 3" xfId="8245"/>
    <cellStyle name="Comma 40 4 4" xfId="8246"/>
    <cellStyle name="Comma 40 4 5" xfId="8247"/>
    <cellStyle name="Comma 40 5" xfId="8248"/>
    <cellStyle name="Comma 40 5 2" xfId="8249"/>
    <cellStyle name="Comma 40 5 2 2" xfId="8250"/>
    <cellStyle name="Comma 40 5 3" xfId="8251"/>
    <cellStyle name="Comma 40 5 3 2" xfId="8252"/>
    <cellStyle name="Comma 40 5 3 2 2" xfId="8253"/>
    <cellStyle name="Comma 40 5 3 3" xfId="8254"/>
    <cellStyle name="Comma 40 5 4" xfId="8255"/>
    <cellStyle name="Comma 40 6" xfId="8256"/>
    <cellStyle name="Comma 40 6 2" xfId="8257"/>
    <cellStyle name="Comma 40 6 2 2" xfId="8258"/>
    <cellStyle name="Comma 40 6 3" xfId="8259"/>
    <cellStyle name="Comma 40 7" xfId="8260"/>
    <cellStyle name="Comma 40 7 2" xfId="8261"/>
    <cellStyle name="Comma 40 7 2 2" xfId="8262"/>
    <cellStyle name="Comma 40 7 3" xfId="8263"/>
    <cellStyle name="Comma 40 8" xfId="8264"/>
    <cellStyle name="Comma 40 8 2" xfId="8265"/>
    <cellStyle name="Comma 40 8 2 2" xfId="8266"/>
    <cellStyle name="Comma 40 8 3" xfId="8267"/>
    <cellStyle name="Comma 40 9" xfId="8268"/>
    <cellStyle name="Comma 40 9 2" xfId="8269"/>
    <cellStyle name="Comma 40 9 2 2" xfId="8270"/>
    <cellStyle name="Comma 40 9 3" xfId="8271"/>
    <cellStyle name="Comma 41" xfId="8272"/>
    <cellStyle name="Comma 41 10" xfId="8273"/>
    <cellStyle name="Comma 41 10 2" xfId="8274"/>
    <cellStyle name="Comma 41 10 2 2" xfId="8275"/>
    <cellStyle name="Comma 41 10 3" xfId="8276"/>
    <cellStyle name="Comma 41 11" xfId="8277"/>
    <cellStyle name="Comma 41 11 2" xfId="8278"/>
    <cellStyle name="Comma 41 11 2 2" xfId="8279"/>
    <cellStyle name="Comma 41 11 3" xfId="8280"/>
    <cellStyle name="Comma 41 12" xfId="8281"/>
    <cellStyle name="Comma 41 12 2" xfId="8282"/>
    <cellStyle name="Comma 41 12 2 2" xfId="8283"/>
    <cellStyle name="Comma 41 12 3" xfId="8284"/>
    <cellStyle name="Comma 41 13" xfId="8285"/>
    <cellStyle name="Comma 41 13 2" xfId="8286"/>
    <cellStyle name="Comma 41 13 2 2" xfId="8287"/>
    <cellStyle name="Comma 41 13 3" xfId="8288"/>
    <cellStyle name="Comma 41 14" xfId="8289"/>
    <cellStyle name="Comma 41 14 2" xfId="8290"/>
    <cellStyle name="Comma 41 14 2 2" xfId="8291"/>
    <cellStyle name="Comma 41 14 3" xfId="8292"/>
    <cellStyle name="Comma 41 15" xfId="8293"/>
    <cellStyle name="Comma 41 15 2" xfId="8294"/>
    <cellStyle name="Comma 41 15 2 2" xfId="8295"/>
    <cellStyle name="Comma 41 15 3" xfId="8296"/>
    <cellStyle name="Comma 41 16" xfId="8297"/>
    <cellStyle name="Comma 41 16 2" xfId="8298"/>
    <cellStyle name="Comma 41 16 2 2" xfId="8299"/>
    <cellStyle name="Comma 41 16 3" xfId="8300"/>
    <cellStyle name="Comma 41 17" xfId="8301"/>
    <cellStyle name="Comma 41 17 2" xfId="8302"/>
    <cellStyle name="Comma 41 17 2 2" xfId="8303"/>
    <cellStyle name="Comma 41 17 3" xfId="8304"/>
    <cellStyle name="Comma 41 18" xfId="8305"/>
    <cellStyle name="Comma 41 18 2" xfId="8306"/>
    <cellStyle name="Comma 41 18 2 2" xfId="8307"/>
    <cellStyle name="Comma 41 18 3" xfId="8308"/>
    <cellStyle name="Comma 41 19" xfId="8309"/>
    <cellStyle name="Comma 41 19 2" xfId="8310"/>
    <cellStyle name="Comma 41 19 2 2" xfId="8311"/>
    <cellStyle name="Comma 41 19 3" xfId="8312"/>
    <cellStyle name="Comma 41 2" xfId="8313"/>
    <cellStyle name="Comma 41 2 2" xfId="8314"/>
    <cellStyle name="Comma 41 2 2 2" xfId="8315"/>
    <cellStyle name="Comma 41 2 3" xfId="8316"/>
    <cellStyle name="Comma 41 2 3 2" xfId="8317"/>
    <cellStyle name="Comma 41 2 3 2 2" xfId="8318"/>
    <cellStyle name="Comma 41 2 3 3" xfId="8319"/>
    <cellStyle name="Comma 41 2 4" xfId="8320"/>
    <cellStyle name="Comma 41 2 5" xfId="8321"/>
    <cellStyle name="Comma 41 20" xfId="8322"/>
    <cellStyle name="Comma 41 20 2" xfId="8323"/>
    <cellStyle name="Comma 41 20 2 2" xfId="8324"/>
    <cellStyle name="Comma 41 20 3" xfId="8325"/>
    <cellStyle name="Comma 41 21" xfId="8326"/>
    <cellStyle name="Comma 41 21 2" xfId="8327"/>
    <cellStyle name="Comma 41 21 2 2" xfId="8328"/>
    <cellStyle name="Comma 41 21 3" xfId="8329"/>
    <cellStyle name="Comma 41 22" xfId="8330"/>
    <cellStyle name="Comma 41 22 2" xfId="8331"/>
    <cellStyle name="Comma 41 22 2 2" xfId="8332"/>
    <cellStyle name="Comma 41 22 3" xfId="8333"/>
    <cellStyle name="Comma 41 23" xfId="8334"/>
    <cellStyle name="Comma 41 23 2" xfId="8335"/>
    <cellStyle name="Comma 41 23 2 2" xfId="8336"/>
    <cellStyle name="Comma 41 23 3" xfId="8337"/>
    <cellStyle name="Comma 41 24" xfId="8338"/>
    <cellStyle name="Comma 41 24 2" xfId="8339"/>
    <cellStyle name="Comma 41 24 2 2" xfId="8340"/>
    <cellStyle name="Comma 41 24 3" xfId="8341"/>
    <cellStyle name="Comma 41 25" xfId="8342"/>
    <cellStyle name="Comma 41 25 2" xfId="8343"/>
    <cellStyle name="Comma 41 25 2 2" xfId="8344"/>
    <cellStyle name="Comma 41 25 3" xfId="8345"/>
    <cellStyle name="Comma 41 26" xfId="8346"/>
    <cellStyle name="Comma 41 26 2" xfId="8347"/>
    <cellStyle name="Comma 41 26 2 2" xfId="8348"/>
    <cellStyle name="Comma 41 26 3" xfId="8349"/>
    <cellStyle name="Comma 41 27" xfId="8350"/>
    <cellStyle name="Comma 41 27 2" xfId="8351"/>
    <cellStyle name="Comma 41 27 2 2" xfId="8352"/>
    <cellStyle name="Comma 41 27 3" xfId="8353"/>
    <cellStyle name="Comma 41 28" xfId="8354"/>
    <cellStyle name="Comma 41 28 2" xfId="8355"/>
    <cellStyle name="Comma 41 28 2 2" xfId="8356"/>
    <cellStyle name="Comma 41 28 3" xfId="8357"/>
    <cellStyle name="Comma 41 29" xfId="8358"/>
    <cellStyle name="Comma 41 29 2" xfId="8359"/>
    <cellStyle name="Comma 41 3" xfId="8360"/>
    <cellStyle name="Comma 41 3 2" xfId="8361"/>
    <cellStyle name="Comma 41 3 2 2" xfId="8362"/>
    <cellStyle name="Comma 41 3 3" xfId="8363"/>
    <cellStyle name="Comma 41 3 3 2" xfId="8364"/>
    <cellStyle name="Comma 41 3 3 2 2" xfId="8365"/>
    <cellStyle name="Comma 41 3 3 3" xfId="8366"/>
    <cellStyle name="Comma 41 3 4" xfId="8367"/>
    <cellStyle name="Comma 41 3 5" xfId="8368"/>
    <cellStyle name="Comma 41 30" xfId="8369"/>
    <cellStyle name="Comma 41 30 2" xfId="8370"/>
    <cellStyle name="Comma 41 30 2 2" xfId="8371"/>
    <cellStyle name="Comma 41 30 3" xfId="8372"/>
    <cellStyle name="Comma 41 31" xfId="8373"/>
    <cellStyle name="Comma 41 32" xfId="8374"/>
    <cellStyle name="Comma 41 33" xfId="8375"/>
    <cellStyle name="Comma 41 4" xfId="8376"/>
    <cellStyle name="Comma 41 4 2" xfId="8377"/>
    <cellStyle name="Comma 41 4 2 2" xfId="8378"/>
    <cellStyle name="Comma 41 4 3" xfId="8379"/>
    <cellStyle name="Comma 41 4 3 2" xfId="8380"/>
    <cellStyle name="Comma 41 4 3 2 2" xfId="8381"/>
    <cellStyle name="Comma 41 4 3 3" xfId="8382"/>
    <cellStyle name="Comma 41 4 4" xfId="8383"/>
    <cellStyle name="Comma 41 4 5" xfId="8384"/>
    <cellStyle name="Comma 41 5" xfId="8385"/>
    <cellStyle name="Comma 41 5 2" xfId="8386"/>
    <cellStyle name="Comma 41 5 2 2" xfId="8387"/>
    <cellStyle name="Comma 41 5 3" xfId="8388"/>
    <cellStyle name="Comma 41 5 3 2" xfId="8389"/>
    <cellStyle name="Comma 41 5 3 2 2" xfId="8390"/>
    <cellStyle name="Comma 41 5 3 3" xfId="8391"/>
    <cellStyle name="Comma 41 5 4" xfId="8392"/>
    <cellStyle name="Comma 41 6" xfId="8393"/>
    <cellStyle name="Comma 41 6 2" xfId="8394"/>
    <cellStyle name="Comma 41 6 2 2" xfId="8395"/>
    <cellStyle name="Comma 41 6 3" xfId="8396"/>
    <cellStyle name="Comma 41 7" xfId="8397"/>
    <cellStyle name="Comma 41 7 2" xfId="8398"/>
    <cellStyle name="Comma 41 7 2 2" xfId="8399"/>
    <cellStyle name="Comma 41 7 3" xfId="8400"/>
    <cellStyle name="Comma 41 8" xfId="8401"/>
    <cellStyle name="Comma 41 8 2" xfId="8402"/>
    <cellStyle name="Comma 41 8 2 2" xfId="8403"/>
    <cellStyle name="Comma 41 8 3" xfId="8404"/>
    <cellStyle name="Comma 41 8 4" xfId="8405"/>
    <cellStyle name="Comma 41 9" xfId="8406"/>
    <cellStyle name="Comma 41 9 2" xfId="8407"/>
    <cellStyle name="Comma 41 9 2 2" xfId="8408"/>
    <cellStyle name="Comma 41 9 3" xfId="8409"/>
    <cellStyle name="Comma 41 9 4" xfId="8410"/>
    <cellStyle name="Comma 42" xfId="8411"/>
    <cellStyle name="Comma 42 10" xfId="8412"/>
    <cellStyle name="Comma 42 10 2" xfId="8413"/>
    <cellStyle name="Comma 42 10 2 2" xfId="8414"/>
    <cellStyle name="Comma 42 10 3" xfId="8415"/>
    <cellStyle name="Comma 42 10 4" xfId="8416"/>
    <cellStyle name="Comma 42 11" xfId="8417"/>
    <cellStyle name="Comma 42 11 2" xfId="8418"/>
    <cellStyle name="Comma 42 11 2 2" xfId="8419"/>
    <cellStyle name="Comma 42 11 3" xfId="8420"/>
    <cellStyle name="Comma 42 11 4" xfId="8421"/>
    <cellStyle name="Comma 42 12" xfId="8422"/>
    <cellStyle name="Comma 42 12 2" xfId="8423"/>
    <cellStyle name="Comma 42 12 2 2" xfId="8424"/>
    <cellStyle name="Comma 42 12 3" xfId="8425"/>
    <cellStyle name="Comma 42 12 4" xfId="8426"/>
    <cellStyle name="Comma 42 13" xfId="8427"/>
    <cellStyle name="Comma 42 13 2" xfId="8428"/>
    <cellStyle name="Comma 42 13 2 2" xfId="8429"/>
    <cellStyle name="Comma 42 13 3" xfId="8430"/>
    <cellStyle name="Comma 42 13 4" xfId="8431"/>
    <cellStyle name="Comma 42 14" xfId="8432"/>
    <cellStyle name="Comma 42 14 2" xfId="8433"/>
    <cellStyle name="Comma 42 14 2 2" xfId="8434"/>
    <cellStyle name="Comma 42 14 3" xfId="8435"/>
    <cellStyle name="Comma 42 14 4" xfId="8436"/>
    <cellStyle name="Comma 42 15" xfId="8437"/>
    <cellStyle name="Comma 42 15 2" xfId="8438"/>
    <cellStyle name="Comma 42 15 2 2" xfId="8439"/>
    <cellStyle name="Comma 42 15 3" xfId="8440"/>
    <cellStyle name="Comma 42 15 4" xfId="8441"/>
    <cellStyle name="Comma 42 16" xfId="8442"/>
    <cellStyle name="Comma 42 16 2" xfId="8443"/>
    <cellStyle name="Comma 42 16 2 2" xfId="8444"/>
    <cellStyle name="Comma 42 16 3" xfId="8445"/>
    <cellStyle name="Comma 42 17" xfId="8446"/>
    <cellStyle name="Comma 42 17 2" xfId="8447"/>
    <cellStyle name="Comma 42 17 2 2" xfId="8448"/>
    <cellStyle name="Comma 42 17 3" xfId="8449"/>
    <cellStyle name="Comma 42 18" xfId="8450"/>
    <cellStyle name="Comma 42 18 2" xfId="8451"/>
    <cellStyle name="Comma 42 18 2 2" xfId="8452"/>
    <cellStyle name="Comma 42 18 3" xfId="8453"/>
    <cellStyle name="Comma 42 19" xfId="8454"/>
    <cellStyle name="Comma 42 19 2" xfId="8455"/>
    <cellStyle name="Comma 42 19 2 2" xfId="8456"/>
    <cellStyle name="Comma 42 19 3" xfId="8457"/>
    <cellStyle name="Comma 42 2" xfId="8458"/>
    <cellStyle name="Comma 42 2 2" xfId="8459"/>
    <cellStyle name="Comma 42 2 2 2" xfId="8460"/>
    <cellStyle name="Comma 42 2 3" xfId="8461"/>
    <cellStyle name="Comma 42 2 3 2" xfId="8462"/>
    <cellStyle name="Comma 42 2 3 2 2" xfId="8463"/>
    <cellStyle name="Comma 42 2 3 3" xfId="8464"/>
    <cellStyle name="Comma 42 2 4" xfId="8465"/>
    <cellStyle name="Comma 42 2 5" xfId="8466"/>
    <cellStyle name="Comma 42 2 6" xfId="8467"/>
    <cellStyle name="Comma 42 20" xfId="8468"/>
    <cellStyle name="Comma 42 20 2" xfId="8469"/>
    <cellStyle name="Comma 42 20 2 2" xfId="8470"/>
    <cellStyle name="Comma 42 20 3" xfId="8471"/>
    <cellStyle name="Comma 42 21" xfId="8472"/>
    <cellStyle name="Comma 42 21 2" xfId="8473"/>
    <cellStyle name="Comma 42 21 2 2" xfId="8474"/>
    <cellStyle name="Comma 42 21 3" xfId="8475"/>
    <cellStyle name="Comma 42 22" xfId="8476"/>
    <cellStyle name="Comma 42 22 2" xfId="8477"/>
    <cellStyle name="Comma 42 22 2 2" xfId="8478"/>
    <cellStyle name="Comma 42 22 3" xfId="8479"/>
    <cellStyle name="Comma 42 23" xfId="8480"/>
    <cellStyle name="Comma 42 23 2" xfId="8481"/>
    <cellStyle name="Comma 42 23 2 2" xfId="8482"/>
    <cellStyle name="Comma 42 23 3" xfId="8483"/>
    <cellStyle name="Comma 42 24" xfId="8484"/>
    <cellStyle name="Comma 42 24 2" xfId="8485"/>
    <cellStyle name="Comma 42 24 2 2" xfId="8486"/>
    <cellStyle name="Comma 42 24 3" xfId="8487"/>
    <cellStyle name="Comma 42 25" xfId="8488"/>
    <cellStyle name="Comma 42 25 2" xfId="8489"/>
    <cellStyle name="Comma 42 25 2 2" xfId="8490"/>
    <cellStyle name="Comma 42 25 3" xfId="8491"/>
    <cellStyle name="Comma 42 26" xfId="8492"/>
    <cellStyle name="Comma 42 26 2" xfId="8493"/>
    <cellStyle name="Comma 42 26 2 2" xfId="8494"/>
    <cellStyle name="Comma 42 26 3" xfId="8495"/>
    <cellStyle name="Comma 42 27" xfId="8496"/>
    <cellStyle name="Comma 42 27 2" xfId="8497"/>
    <cellStyle name="Comma 42 27 2 2" xfId="8498"/>
    <cellStyle name="Comma 42 27 3" xfId="8499"/>
    <cellStyle name="Comma 42 28" xfId="8500"/>
    <cellStyle name="Comma 42 28 2" xfId="8501"/>
    <cellStyle name="Comma 42 28 2 2" xfId="8502"/>
    <cellStyle name="Comma 42 28 3" xfId="8503"/>
    <cellStyle name="Comma 42 29" xfId="8504"/>
    <cellStyle name="Comma 42 29 2" xfId="8505"/>
    <cellStyle name="Comma 42 3" xfId="8506"/>
    <cellStyle name="Comma 42 3 2" xfId="8507"/>
    <cellStyle name="Comma 42 3 2 2" xfId="8508"/>
    <cellStyle name="Comma 42 3 3" xfId="8509"/>
    <cellStyle name="Comma 42 3 3 2" xfId="8510"/>
    <cellStyle name="Comma 42 3 3 2 2" xfId="8511"/>
    <cellStyle name="Comma 42 3 3 3" xfId="8512"/>
    <cellStyle name="Comma 42 3 4" xfId="8513"/>
    <cellStyle name="Comma 42 3 5" xfId="8514"/>
    <cellStyle name="Comma 42 3 6" xfId="8515"/>
    <cellStyle name="Comma 42 30" xfId="8516"/>
    <cellStyle name="Comma 42 30 2" xfId="8517"/>
    <cellStyle name="Comma 42 30 2 2" xfId="8518"/>
    <cellStyle name="Comma 42 30 3" xfId="8519"/>
    <cellStyle name="Comma 42 31" xfId="8520"/>
    <cellStyle name="Comma 42 32" xfId="8521"/>
    <cellStyle name="Comma 42 33" xfId="8522"/>
    <cellStyle name="Comma 42 4" xfId="8523"/>
    <cellStyle name="Comma 42 4 2" xfId="8524"/>
    <cellStyle name="Comma 42 4 2 2" xfId="8525"/>
    <cellStyle name="Comma 42 4 3" xfId="8526"/>
    <cellStyle name="Comma 42 4 3 2" xfId="8527"/>
    <cellStyle name="Comma 42 4 3 2 2" xfId="8528"/>
    <cellStyle name="Comma 42 4 3 3" xfId="8529"/>
    <cellStyle name="Comma 42 4 4" xfId="8530"/>
    <cellStyle name="Comma 42 4 5" xfId="8531"/>
    <cellStyle name="Comma 42 4 6" xfId="8532"/>
    <cellStyle name="Comma 42 5" xfId="8533"/>
    <cellStyle name="Comma 42 5 2" xfId="8534"/>
    <cellStyle name="Comma 42 5 2 2" xfId="8535"/>
    <cellStyle name="Comma 42 5 3" xfId="8536"/>
    <cellStyle name="Comma 42 5 3 2" xfId="8537"/>
    <cellStyle name="Comma 42 5 3 2 2" xfId="8538"/>
    <cellStyle name="Comma 42 5 3 3" xfId="8539"/>
    <cellStyle name="Comma 42 5 4" xfId="8540"/>
    <cellStyle name="Comma 42 5 5" xfId="8541"/>
    <cellStyle name="Comma 42 6" xfId="8542"/>
    <cellStyle name="Comma 42 6 2" xfId="8543"/>
    <cellStyle name="Comma 42 6 2 2" xfId="8544"/>
    <cellStyle name="Comma 42 6 3" xfId="8545"/>
    <cellStyle name="Comma 42 6 4" xfId="8546"/>
    <cellStyle name="Comma 42 7" xfId="8547"/>
    <cellStyle name="Comma 42 7 2" xfId="8548"/>
    <cellStyle name="Comma 42 7 2 2" xfId="8549"/>
    <cellStyle name="Comma 42 7 3" xfId="8550"/>
    <cellStyle name="Comma 42 7 4" xfId="8551"/>
    <cellStyle name="Comma 42 8" xfId="8552"/>
    <cellStyle name="Comma 42 8 2" xfId="8553"/>
    <cellStyle name="Comma 42 8 2 2" xfId="8554"/>
    <cellStyle name="Comma 42 8 3" xfId="8555"/>
    <cellStyle name="Comma 42 8 4" xfId="8556"/>
    <cellStyle name="Comma 42 9" xfId="8557"/>
    <cellStyle name="Comma 42 9 2" xfId="8558"/>
    <cellStyle name="Comma 42 9 2 2" xfId="8559"/>
    <cellStyle name="Comma 42 9 3" xfId="8560"/>
    <cellStyle name="Comma 42 9 4" xfId="8561"/>
    <cellStyle name="Comma 43" xfId="8562"/>
    <cellStyle name="Comma 43 10" xfId="8563"/>
    <cellStyle name="Comma 43 10 2" xfId="8564"/>
    <cellStyle name="Comma 43 10 2 2" xfId="8565"/>
    <cellStyle name="Comma 43 10 3" xfId="8566"/>
    <cellStyle name="Comma 43 10 4" xfId="8567"/>
    <cellStyle name="Comma 43 11" xfId="8568"/>
    <cellStyle name="Comma 43 11 2" xfId="8569"/>
    <cellStyle name="Comma 43 11 2 2" xfId="8570"/>
    <cellStyle name="Comma 43 11 3" xfId="8571"/>
    <cellStyle name="Comma 43 11 4" xfId="8572"/>
    <cellStyle name="Comma 43 12" xfId="8573"/>
    <cellStyle name="Comma 43 12 2" xfId="8574"/>
    <cellStyle name="Comma 43 12 2 2" xfId="8575"/>
    <cellStyle name="Comma 43 12 3" xfId="8576"/>
    <cellStyle name="Comma 43 12 4" xfId="8577"/>
    <cellStyle name="Comma 43 13" xfId="8578"/>
    <cellStyle name="Comma 43 13 2" xfId="8579"/>
    <cellStyle name="Comma 43 13 2 2" xfId="8580"/>
    <cellStyle name="Comma 43 13 3" xfId="8581"/>
    <cellStyle name="Comma 43 13 4" xfId="8582"/>
    <cellStyle name="Comma 43 14" xfId="8583"/>
    <cellStyle name="Comma 43 14 2" xfId="8584"/>
    <cellStyle name="Comma 43 14 2 2" xfId="8585"/>
    <cellStyle name="Comma 43 14 3" xfId="8586"/>
    <cellStyle name="Comma 43 14 4" xfId="8587"/>
    <cellStyle name="Comma 43 15" xfId="8588"/>
    <cellStyle name="Comma 43 15 2" xfId="8589"/>
    <cellStyle name="Comma 43 15 2 2" xfId="8590"/>
    <cellStyle name="Comma 43 15 3" xfId="8591"/>
    <cellStyle name="Comma 43 15 4" xfId="8592"/>
    <cellStyle name="Comma 43 16" xfId="8593"/>
    <cellStyle name="Comma 43 16 2" xfId="8594"/>
    <cellStyle name="Comma 43 16 2 2" xfId="8595"/>
    <cellStyle name="Comma 43 16 3" xfId="8596"/>
    <cellStyle name="Comma 43 17" xfId="8597"/>
    <cellStyle name="Comma 43 17 2" xfId="8598"/>
    <cellStyle name="Comma 43 17 2 2" xfId="8599"/>
    <cellStyle name="Comma 43 17 3" xfId="8600"/>
    <cellStyle name="Comma 43 18" xfId="8601"/>
    <cellStyle name="Comma 43 18 2" xfId="8602"/>
    <cellStyle name="Comma 43 18 2 2" xfId="8603"/>
    <cellStyle name="Comma 43 18 3" xfId="8604"/>
    <cellStyle name="Comma 43 19" xfId="8605"/>
    <cellStyle name="Comma 43 19 2" xfId="8606"/>
    <cellStyle name="Comma 43 19 2 2" xfId="8607"/>
    <cellStyle name="Comma 43 19 3" xfId="8608"/>
    <cellStyle name="Comma 43 2" xfId="8609"/>
    <cellStyle name="Comma 43 2 2" xfId="8610"/>
    <cellStyle name="Comma 43 2 2 2" xfId="8611"/>
    <cellStyle name="Comma 43 2 3" xfId="8612"/>
    <cellStyle name="Comma 43 2 3 2" xfId="8613"/>
    <cellStyle name="Comma 43 2 3 2 2" xfId="8614"/>
    <cellStyle name="Comma 43 2 3 3" xfId="8615"/>
    <cellStyle name="Comma 43 2 4" xfId="8616"/>
    <cellStyle name="Comma 43 2 5" xfId="8617"/>
    <cellStyle name="Comma 43 2 6" xfId="8618"/>
    <cellStyle name="Comma 43 20" xfId="8619"/>
    <cellStyle name="Comma 43 20 2" xfId="8620"/>
    <cellStyle name="Comma 43 20 2 2" xfId="8621"/>
    <cellStyle name="Comma 43 20 3" xfId="8622"/>
    <cellStyle name="Comma 43 21" xfId="8623"/>
    <cellStyle name="Comma 43 21 2" xfId="8624"/>
    <cellStyle name="Comma 43 21 2 2" xfId="8625"/>
    <cellStyle name="Comma 43 21 3" xfId="8626"/>
    <cellStyle name="Comma 43 22" xfId="8627"/>
    <cellStyle name="Comma 43 22 2" xfId="8628"/>
    <cellStyle name="Comma 43 22 2 2" xfId="8629"/>
    <cellStyle name="Comma 43 22 3" xfId="8630"/>
    <cellStyle name="Comma 43 23" xfId="8631"/>
    <cellStyle name="Comma 43 23 2" xfId="8632"/>
    <cellStyle name="Comma 43 23 2 2" xfId="8633"/>
    <cellStyle name="Comma 43 23 3" xfId="8634"/>
    <cellStyle name="Comma 43 24" xfId="8635"/>
    <cellStyle name="Comma 43 24 2" xfId="8636"/>
    <cellStyle name="Comma 43 24 2 2" xfId="8637"/>
    <cellStyle name="Comma 43 24 3" xfId="8638"/>
    <cellStyle name="Comma 43 25" xfId="8639"/>
    <cellStyle name="Comma 43 25 2" xfId="8640"/>
    <cellStyle name="Comma 43 25 2 2" xfId="8641"/>
    <cellStyle name="Comma 43 25 3" xfId="8642"/>
    <cellStyle name="Comma 43 26" xfId="8643"/>
    <cellStyle name="Comma 43 26 2" xfId="8644"/>
    <cellStyle name="Comma 43 26 2 2" xfId="8645"/>
    <cellStyle name="Comma 43 26 3" xfId="8646"/>
    <cellStyle name="Comma 43 27" xfId="8647"/>
    <cellStyle name="Comma 43 27 2" xfId="8648"/>
    <cellStyle name="Comma 43 27 2 2" xfId="8649"/>
    <cellStyle name="Comma 43 27 3" xfId="8650"/>
    <cellStyle name="Comma 43 28" xfId="8651"/>
    <cellStyle name="Comma 43 28 2" xfId="8652"/>
    <cellStyle name="Comma 43 28 2 2" xfId="8653"/>
    <cellStyle name="Comma 43 28 3" xfId="8654"/>
    <cellStyle name="Comma 43 29" xfId="8655"/>
    <cellStyle name="Comma 43 29 2" xfId="8656"/>
    <cellStyle name="Comma 43 3" xfId="8657"/>
    <cellStyle name="Comma 43 3 2" xfId="8658"/>
    <cellStyle name="Comma 43 3 2 2" xfId="8659"/>
    <cellStyle name="Comma 43 3 3" xfId="8660"/>
    <cellStyle name="Comma 43 3 3 2" xfId="8661"/>
    <cellStyle name="Comma 43 3 3 2 2" xfId="8662"/>
    <cellStyle name="Comma 43 3 3 3" xfId="8663"/>
    <cellStyle name="Comma 43 3 4" xfId="8664"/>
    <cellStyle name="Comma 43 3 5" xfId="8665"/>
    <cellStyle name="Comma 43 3 6" xfId="8666"/>
    <cellStyle name="Comma 43 30" xfId="8667"/>
    <cellStyle name="Comma 43 30 2" xfId="8668"/>
    <cellStyle name="Comma 43 30 2 2" xfId="8669"/>
    <cellStyle name="Comma 43 30 3" xfId="8670"/>
    <cellStyle name="Comma 43 31" xfId="8671"/>
    <cellStyle name="Comma 43 32" xfId="8672"/>
    <cellStyle name="Comma 43 33" xfId="8673"/>
    <cellStyle name="Comma 43 4" xfId="8674"/>
    <cellStyle name="Comma 43 4 2" xfId="8675"/>
    <cellStyle name="Comma 43 4 2 2" xfId="8676"/>
    <cellStyle name="Comma 43 4 3" xfId="8677"/>
    <cellStyle name="Comma 43 4 3 2" xfId="8678"/>
    <cellStyle name="Comma 43 4 3 2 2" xfId="8679"/>
    <cellStyle name="Comma 43 4 3 3" xfId="8680"/>
    <cellStyle name="Comma 43 4 4" xfId="8681"/>
    <cellStyle name="Comma 43 4 5" xfId="8682"/>
    <cellStyle name="Comma 43 5" xfId="8683"/>
    <cellStyle name="Comma 43 5 2" xfId="8684"/>
    <cellStyle name="Comma 43 5 2 2" xfId="8685"/>
    <cellStyle name="Comma 43 5 3" xfId="8686"/>
    <cellStyle name="Comma 43 5 3 2" xfId="8687"/>
    <cellStyle name="Comma 43 5 3 2 2" xfId="8688"/>
    <cellStyle name="Comma 43 5 3 3" xfId="8689"/>
    <cellStyle name="Comma 43 5 4" xfId="8690"/>
    <cellStyle name="Comma 43 5 5" xfId="8691"/>
    <cellStyle name="Comma 43 6" xfId="8692"/>
    <cellStyle name="Comma 43 6 2" xfId="8693"/>
    <cellStyle name="Comma 43 6 2 2" xfId="8694"/>
    <cellStyle name="Comma 43 6 3" xfId="8695"/>
    <cellStyle name="Comma 43 6 4" xfId="8696"/>
    <cellStyle name="Comma 43 7" xfId="8697"/>
    <cellStyle name="Comma 43 7 2" xfId="8698"/>
    <cellStyle name="Comma 43 7 2 2" xfId="8699"/>
    <cellStyle name="Comma 43 7 3" xfId="8700"/>
    <cellStyle name="Comma 43 7 4" xfId="8701"/>
    <cellStyle name="Comma 43 8" xfId="8702"/>
    <cellStyle name="Comma 43 8 2" xfId="8703"/>
    <cellStyle name="Comma 43 8 2 2" xfId="8704"/>
    <cellStyle name="Comma 43 8 3" xfId="8705"/>
    <cellStyle name="Comma 43 8 4" xfId="8706"/>
    <cellStyle name="Comma 43 9" xfId="8707"/>
    <cellStyle name="Comma 43 9 2" xfId="8708"/>
    <cellStyle name="Comma 43 9 2 2" xfId="8709"/>
    <cellStyle name="Comma 43 9 3" xfId="8710"/>
    <cellStyle name="Comma 43 9 4" xfId="8711"/>
    <cellStyle name="Comma 44" xfId="8712"/>
    <cellStyle name="Comma 44 10" xfId="8713"/>
    <cellStyle name="Comma 44 10 2" xfId="8714"/>
    <cellStyle name="Comma 44 10 2 2" xfId="8715"/>
    <cellStyle name="Comma 44 10 3" xfId="8716"/>
    <cellStyle name="Comma 44 10 4" xfId="8717"/>
    <cellStyle name="Comma 44 11" xfId="8718"/>
    <cellStyle name="Comma 44 11 2" xfId="8719"/>
    <cellStyle name="Comma 44 11 2 2" xfId="8720"/>
    <cellStyle name="Comma 44 11 3" xfId="8721"/>
    <cellStyle name="Comma 44 11 4" xfId="8722"/>
    <cellStyle name="Comma 44 12" xfId="8723"/>
    <cellStyle name="Comma 44 12 2" xfId="8724"/>
    <cellStyle name="Comma 44 12 2 2" xfId="8725"/>
    <cellStyle name="Comma 44 12 3" xfId="8726"/>
    <cellStyle name="Comma 44 12 4" xfId="8727"/>
    <cellStyle name="Comma 44 13" xfId="8728"/>
    <cellStyle name="Comma 44 13 2" xfId="8729"/>
    <cellStyle name="Comma 44 13 2 2" xfId="8730"/>
    <cellStyle name="Comma 44 13 3" xfId="8731"/>
    <cellStyle name="Comma 44 13 4" xfId="8732"/>
    <cellStyle name="Comma 44 14" xfId="8733"/>
    <cellStyle name="Comma 44 14 2" xfId="8734"/>
    <cellStyle name="Comma 44 14 2 2" xfId="8735"/>
    <cellStyle name="Comma 44 14 3" xfId="8736"/>
    <cellStyle name="Comma 44 14 4" xfId="8737"/>
    <cellStyle name="Comma 44 15" xfId="8738"/>
    <cellStyle name="Comma 44 15 2" xfId="8739"/>
    <cellStyle name="Comma 44 15 2 2" xfId="8740"/>
    <cellStyle name="Comma 44 15 3" xfId="8741"/>
    <cellStyle name="Comma 44 15 4" xfId="8742"/>
    <cellStyle name="Comma 44 16" xfId="8743"/>
    <cellStyle name="Comma 44 16 2" xfId="8744"/>
    <cellStyle name="Comma 44 16 2 2" xfId="8745"/>
    <cellStyle name="Comma 44 16 3" xfId="8746"/>
    <cellStyle name="Comma 44 17" xfId="8747"/>
    <cellStyle name="Comma 44 17 2" xfId="8748"/>
    <cellStyle name="Comma 44 17 2 2" xfId="8749"/>
    <cellStyle name="Comma 44 17 3" xfId="8750"/>
    <cellStyle name="Comma 44 18" xfId="8751"/>
    <cellStyle name="Comma 44 18 2" xfId="8752"/>
    <cellStyle name="Comma 44 18 2 2" xfId="8753"/>
    <cellStyle name="Comma 44 18 3" xfId="8754"/>
    <cellStyle name="Comma 44 19" xfId="8755"/>
    <cellStyle name="Comma 44 19 2" xfId="8756"/>
    <cellStyle name="Comma 44 19 2 2" xfId="8757"/>
    <cellStyle name="Comma 44 19 3" xfId="8758"/>
    <cellStyle name="Comma 44 2" xfId="8759"/>
    <cellStyle name="Comma 44 2 2" xfId="8760"/>
    <cellStyle name="Comma 44 2 2 2" xfId="8761"/>
    <cellStyle name="Comma 44 2 3" xfId="8762"/>
    <cellStyle name="Comma 44 2 3 2" xfId="8763"/>
    <cellStyle name="Comma 44 2 3 2 2" xfId="8764"/>
    <cellStyle name="Comma 44 2 3 3" xfId="8765"/>
    <cellStyle name="Comma 44 2 4" xfId="8766"/>
    <cellStyle name="Comma 44 2 5" xfId="8767"/>
    <cellStyle name="Comma 44 2 6" xfId="8768"/>
    <cellStyle name="Comma 44 20" xfId="8769"/>
    <cellStyle name="Comma 44 20 2" xfId="8770"/>
    <cellStyle name="Comma 44 20 2 2" xfId="8771"/>
    <cellStyle name="Comma 44 20 3" xfId="8772"/>
    <cellStyle name="Comma 44 21" xfId="8773"/>
    <cellStyle name="Comma 44 21 2" xfId="8774"/>
    <cellStyle name="Comma 44 21 2 2" xfId="8775"/>
    <cellStyle name="Comma 44 21 3" xfId="8776"/>
    <cellStyle name="Comma 44 22" xfId="8777"/>
    <cellStyle name="Comma 44 22 2" xfId="8778"/>
    <cellStyle name="Comma 44 22 2 2" xfId="8779"/>
    <cellStyle name="Comma 44 22 3" xfId="8780"/>
    <cellStyle name="Comma 44 23" xfId="8781"/>
    <cellStyle name="Comma 44 23 2" xfId="8782"/>
    <cellStyle name="Comma 44 23 2 2" xfId="8783"/>
    <cellStyle name="Comma 44 23 3" xfId="8784"/>
    <cellStyle name="Comma 44 24" xfId="8785"/>
    <cellStyle name="Comma 44 24 2" xfId="8786"/>
    <cellStyle name="Comma 44 24 2 2" xfId="8787"/>
    <cellStyle name="Comma 44 24 3" xfId="8788"/>
    <cellStyle name="Comma 44 25" xfId="8789"/>
    <cellStyle name="Comma 44 25 2" xfId="8790"/>
    <cellStyle name="Comma 44 25 2 2" xfId="8791"/>
    <cellStyle name="Comma 44 25 3" xfId="8792"/>
    <cellStyle name="Comma 44 26" xfId="8793"/>
    <cellStyle name="Comma 44 26 2" xfId="8794"/>
    <cellStyle name="Comma 44 26 2 2" xfId="8795"/>
    <cellStyle name="Comma 44 26 3" xfId="8796"/>
    <cellStyle name="Comma 44 27" xfId="8797"/>
    <cellStyle name="Comma 44 27 2" xfId="8798"/>
    <cellStyle name="Comma 44 27 2 2" xfId="8799"/>
    <cellStyle name="Comma 44 27 3" xfId="8800"/>
    <cellStyle name="Comma 44 28" xfId="8801"/>
    <cellStyle name="Comma 44 28 2" xfId="8802"/>
    <cellStyle name="Comma 44 28 2 2" xfId="8803"/>
    <cellStyle name="Comma 44 28 3" xfId="8804"/>
    <cellStyle name="Comma 44 29" xfId="8805"/>
    <cellStyle name="Comma 44 29 2" xfId="8806"/>
    <cellStyle name="Comma 44 3" xfId="8807"/>
    <cellStyle name="Comma 44 3 2" xfId="8808"/>
    <cellStyle name="Comma 44 3 2 2" xfId="8809"/>
    <cellStyle name="Comma 44 3 3" xfId="8810"/>
    <cellStyle name="Comma 44 3 3 2" xfId="8811"/>
    <cellStyle name="Comma 44 3 3 2 2" xfId="8812"/>
    <cellStyle name="Comma 44 3 3 3" xfId="8813"/>
    <cellStyle name="Comma 44 3 4" xfId="8814"/>
    <cellStyle name="Comma 44 3 5" xfId="8815"/>
    <cellStyle name="Comma 44 3 6" xfId="8816"/>
    <cellStyle name="Comma 44 30" xfId="8817"/>
    <cellStyle name="Comma 44 30 2" xfId="8818"/>
    <cellStyle name="Comma 44 30 2 2" xfId="8819"/>
    <cellStyle name="Comma 44 30 3" xfId="8820"/>
    <cellStyle name="Comma 44 31" xfId="8821"/>
    <cellStyle name="Comma 44 32" xfId="8822"/>
    <cellStyle name="Comma 44 33" xfId="8823"/>
    <cellStyle name="Comma 44 4" xfId="8824"/>
    <cellStyle name="Comma 44 4 2" xfId="8825"/>
    <cellStyle name="Comma 44 4 2 2" xfId="8826"/>
    <cellStyle name="Comma 44 4 3" xfId="8827"/>
    <cellStyle name="Comma 44 4 3 2" xfId="8828"/>
    <cellStyle name="Comma 44 4 3 2 2" xfId="8829"/>
    <cellStyle name="Comma 44 4 3 3" xfId="8830"/>
    <cellStyle name="Comma 44 4 4" xfId="8831"/>
    <cellStyle name="Comma 44 4 5" xfId="8832"/>
    <cellStyle name="Comma 44 5" xfId="8833"/>
    <cellStyle name="Comma 44 5 2" xfId="8834"/>
    <cellStyle name="Comma 44 5 2 2" xfId="8835"/>
    <cellStyle name="Comma 44 5 3" xfId="8836"/>
    <cellStyle name="Comma 44 5 3 2" xfId="8837"/>
    <cellStyle name="Comma 44 5 3 2 2" xfId="8838"/>
    <cellStyle name="Comma 44 5 3 3" xfId="8839"/>
    <cellStyle name="Comma 44 5 4" xfId="8840"/>
    <cellStyle name="Comma 44 5 5" xfId="8841"/>
    <cellStyle name="Comma 44 6" xfId="8842"/>
    <cellStyle name="Comma 44 6 2" xfId="8843"/>
    <cellStyle name="Comma 44 6 2 2" xfId="8844"/>
    <cellStyle name="Comma 44 6 3" xfId="8845"/>
    <cellStyle name="Comma 44 6 4" xfId="8846"/>
    <cellStyle name="Comma 44 7" xfId="8847"/>
    <cellStyle name="Comma 44 7 2" xfId="8848"/>
    <cellStyle name="Comma 44 7 2 2" xfId="8849"/>
    <cellStyle name="Comma 44 7 3" xfId="8850"/>
    <cellStyle name="Comma 44 7 4" xfId="8851"/>
    <cellStyle name="Comma 44 8" xfId="8852"/>
    <cellStyle name="Comma 44 8 2" xfId="8853"/>
    <cellStyle name="Comma 44 8 2 2" xfId="8854"/>
    <cellStyle name="Comma 44 8 3" xfId="8855"/>
    <cellStyle name="Comma 44 8 4" xfId="8856"/>
    <cellStyle name="Comma 44 9" xfId="8857"/>
    <cellStyle name="Comma 44 9 2" xfId="8858"/>
    <cellStyle name="Comma 44 9 2 2" xfId="8859"/>
    <cellStyle name="Comma 44 9 3" xfId="8860"/>
    <cellStyle name="Comma 44 9 4" xfId="8861"/>
    <cellStyle name="Comma 45" xfId="8862"/>
    <cellStyle name="Comma 45 10" xfId="8863"/>
    <cellStyle name="Comma 45 10 2" xfId="8864"/>
    <cellStyle name="Comma 45 10 2 2" xfId="8865"/>
    <cellStyle name="Comma 45 10 3" xfId="8866"/>
    <cellStyle name="Comma 45 10 4" xfId="8867"/>
    <cellStyle name="Comma 45 11" xfId="8868"/>
    <cellStyle name="Comma 45 11 2" xfId="8869"/>
    <cellStyle name="Comma 45 11 2 2" xfId="8870"/>
    <cellStyle name="Comma 45 11 3" xfId="8871"/>
    <cellStyle name="Comma 45 11 4" xfId="8872"/>
    <cellStyle name="Comma 45 12" xfId="8873"/>
    <cellStyle name="Comma 45 12 2" xfId="8874"/>
    <cellStyle name="Comma 45 12 2 2" xfId="8875"/>
    <cellStyle name="Comma 45 12 3" xfId="8876"/>
    <cellStyle name="Comma 45 12 4" xfId="8877"/>
    <cellStyle name="Comma 45 13" xfId="8878"/>
    <cellStyle name="Comma 45 13 2" xfId="8879"/>
    <cellStyle name="Comma 45 13 2 2" xfId="8880"/>
    <cellStyle name="Comma 45 13 3" xfId="8881"/>
    <cellStyle name="Comma 45 13 4" xfId="8882"/>
    <cellStyle name="Comma 45 14" xfId="8883"/>
    <cellStyle name="Comma 45 14 2" xfId="8884"/>
    <cellStyle name="Comma 45 14 2 2" xfId="8885"/>
    <cellStyle name="Comma 45 14 3" xfId="8886"/>
    <cellStyle name="Comma 45 14 4" xfId="8887"/>
    <cellStyle name="Comma 45 15" xfId="8888"/>
    <cellStyle name="Comma 45 15 2" xfId="8889"/>
    <cellStyle name="Comma 45 15 2 2" xfId="8890"/>
    <cellStyle name="Comma 45 15 3" xfId="8891"/>
    <cellStyle name="Comma 45 15 4" xfId="8892"/>
    <cellStyle name="Comma 45 16" xfId="8893"/>
    <cellStyle name="Comma 45 16 2" xfId="8894"/>
    <cellStyle name="Comma 45 16 2 2" xfId="8895"/>
    <cellStyle name="Comma 45 16 3" xfId="8896"/>
    <cellStyle name="Comma 45 17" xfId="8897"/>
    <cellStyle name="Comma 45 17 2" xfId="8898"/>
    <cellStyle name="Comma 45 17 2 2" xfId="8899"/>
    <cellStyle name="Comma 45 17 3" xfId="8900"/>
    <cellStyle name="Comma 45 18" xfId="8901"/>
    <cellStyle name="Comma 45 18 2" xfId="8902"/>
    <cellStyle name="Comma 45 18 2 2" xfId="8903"/>
    <cellStyle name="Comma 45 18 3" xfId="8904"/>
    <cellStyle name="Comma 45 19" xfId="8905"/>
    <cellStyle name="Comma 45 19 2" xfId="8906"/>
    <cellStyle name="Comma 45 19 2 2" xfId="8907"/>
    <cellStyle name="Comma 45 19 3" xfId="8908"/>
    <cellStyle name="Comma 45 2" xfId="8909"/>
    <cellStyle name="Comma 45 2 2" xfId="8910"/>
    <cellStyle name="Comma 45 2 2 2" xfId="8911"/>
    <cellStyle name="Comma 45 2 3" xfId="8912"/>
    <cellStyle name="Comma 45 2 3 2" xfId="8913"/>
    <cellStyle name="Comma 45 2 3 2 2" xfId="8914"/>
    <cellStyle name="Comma 45 2 3 3" xfId="8915"/>
    <cellStyle name="Comma 45 2 4" xfId="8916"/>
    <cellStyle name="Comma 45 2 5" xfId="8917"/>
    <cellStyle name="Comma 45 2 6" xfId="8918"/>
    <cellStyle name="Comma 45 20" xfId="8919"/>
    <cellStyle name="Comma 45 20 2" xfId="8920"/>
    <cellStyle name="Comma 45 20 2 2" xfId="8921"/>
    <cellStyle name="Comma 45 20 3" xfId="8922"/>
    <cellStyle name="Comma 45 21" xfId="8923"/>
    <cellStyle name="Comma 45 21 2" xfId="8924"/>
    <cellStyle name="Comma 45 21 2 2" xfId="8925"/>
    <cellStyle name="Comma 45 21 3" xfId="8926"/>
    <cellStyle name="Comma 45 22" xfId="8927"/>
    <cellStyle name="Comma 45 22 2" xfId="8928"/>
    <cellStyle name="Comma 45 22 2 2" xfId="8929"/>
    <cellStyle name="Comma 45 22 3" xfId="8930"/>
    <cellStyle name="Comma 45 23" xfId="8931"/>
    <cellStyle name="Comma 45 23 2" xfId="8932"/>
    <cellStyle name="Comma 45 23 2 2" xfId="8933"/>
    <cellStyle name="Comma 45 23 3" xfId="8934"/>
    <cellStyle name="Comma 45 24" xfId="8935"/>
    <cellStyle name="Comma 45 24 2" xfId="8936"/>
    <cellStyle name="Comma 45 24 2 2" xfId="8937"/>
    <cellStyle name="Comma 45 24 3" xfId="8938"/>
    <cellStyle name="Comma 45 25" xfId="8939"/>
    <cellStyle name="Comma 45 25 2" xfId="8940"/>
    <cellStyle name="Comma 45 25 2 2" xfId="8941"/>
    <cellStyle name="Comma 45 25 3" xfId="8942"/>
    <cellStyle name="Comma 45 26" xfId="8943"/>
    <cellStyle name="Comma 45 26 2" xfId="8944"/>
    <cellStyle name="Comma 45 26 2 2" xfId="8945"/>
    <cellStyle name="Comma 45 26 3" xfId="8946"/>
    <cellStyle name="Comma 45 27" xfId="8947"/>
    <cellStyle name="Comma 45 27 2" xfId="8948"/>
    <cellStyle name="Comma 45 27 2 2" xfId="8949"/>
    <cellStyle name="Comma 45 27 3" xfId="8950"/>
    <cellStyle name="Comma 45 28" xfId="8951"/>
    <cellStyle name="Comma 45 28 2" xfId="8952"/>
    <cellStyle name="Comma 45 28 2 2" xfId="8953"/>
    <cellStyle name="Comma 45 28 3" xfId="8954"/>
    <cellStyle name="Comma 45 29" xfId="8955"/>
    <cellStyle name="Comma 45 29 2" xfId="8956"/>
    <cellStyle name="Comma 45 3" xfId="8957"/>
    <cellStyle name="Comma 45 3 2" xfId="8958"/>
    <cellStyle name="Comma 45 3 2 2" xfId="8959"/>
    <cellStyle name="Comma 45 3 3" xfId="8960"/>
    <cellStyle name="Comma 45 3 3 2" xfId="8961"/>
    <cellStyle name="Comma 45 3 3 2 2" xfId="8962"/>
    <cellStyle name="Comma 45 3 3 3" xfId="8963"/>
    <cellStyle name="Comma 45 3 4" xfId="8964"/>
    <cellStyle name="Comma 45 3 5" xfId="8965"/>
    <cellStyle name="Comma 45 3 6" xfId="8966"/>
    <cellStyle name="Comma 45 30" xfId="8967"/>
    <cellStyle name="Comma 45 30 2" xfId="8968"/>
    <cellStyle name="Comma 45 30 2 2" xfId="8969"/>
    <cellStyle name="Comma 45 30 3" xfId="8970"/>
    <cellStyle name="Comma 45 31" xfId="8971"/>
    <cellStyle name="Comma 45 32" xfId="8972"/>
    <cellStyle name="Comma 45 33" xfId="8973"/>
    <cellStyle name="Comma 45 4" xfId="8974"/>
    <cellStyle name="Comma 45 4 2" xfId="8975"/>
    <cellStyle name="Comma 45 4 2 2" xfId="8976"/>
    <cellStyle name="Comma 45 4 3" xfId="8977"/>
    <cellStyle name="Comma 45 4 3 2" xfId="8978"/>
    <cellStyle name="Comma 45 4 3 2 2" xfId="8979"/>
    <cellStyle name="Comma 45 4 3 3" xfId="8980"/>
    <cellStyle name="Comma 45 4 4" xfId="8981"/>
    <cellStyle name="Comma 45 4 5" xfId="8982"/>
    <cellStyle name="Comma 45 4 6" xfId="8983"/>
    <cellStyle name="Comma 45 5" xfId="8984"/>
    <cellStyle name="Comma 45 5 2" xfId="8985"/>
    <cellStyle name="Comma 45 5 2 2" xfId="8986"/>
    <cellStyle name="Comma 45 5 3" xfId="8987"/>
    <cellStyle name="Comma 45 5 3 2" xfId="8988"/>
    <cellStyle name="Comma 45 5 3 2 2" xfId="8989"/>
    <cellStyle name="Comma 45 5 3 3" xfId="8990"/>
    <cellStyle name="Comma 45 5 4" xfId="8991"/>
    <cellStyle name="Comma 45 5 5" xfId="8992"/>
    <cellStyle name="Comma 45 6" xfId="8993"/>
    <cellStyle name="Comma 45 6 2" xfId="8994"/>
    <cellStyle name="Comma 45 6 2 2" xfId="8995"/>
    <cellStyle name="Comma 45 6 3" xfId="8996"/>
    <cellStyle name="Comma 45 6 4" xfId="8997"/>
    <cellStyle name="Comma 45 7" xfId="8998"/>
    <cellStyle name="Comma 45 7 2" xfId="8999"/>
    <cellStyle name="Comma 45 7 2 2" xfId="9000"/>
    <cellStyle name="Comma 45 7 3" xfId="9001"/>
    <cellStyle name="Comma 45 7 4" xfId="9002"/>
    <cellStyle name="Comma 45 8" xfId="9003"/>
    <cellStyle name="Comma 45 8 2" xfId="9004"/>
    <cellStyle name="Comma 45 8 2 2" xfId="9005"/>
    <cellStyle name="Comma 45 8 3" xfId="9006"/>
    <cellStyle name="Comma 45 8 4" xfId="9007"/>
    <cellStyle name="Comma 45 9" xfId="9008"/>
    <cellStyle name="Comma 45 9 2" xfId="9009"/>
    <cellStyle name="Comma 45 9 2 2" xfId="9010"/>
    <cellStyle name="Comma 45 9 3" xfId="9011"/>
    <cellStyle name="Comma 45 9 4" xfId="9012"/>
    <cellStyle name="Comma 46" xfId="9013"/>
    <cellStyle name="Comma 46 10" xfId="9014"/>
    <cellStyle name="Comma 46 11" xfId="9015"/>
    <cellStyle name="Comma 46 12" xfId="9016"/>
    <cellStyle name="Comma 46 13" xfId="9017"/>
    <cellStyle name="Comma 46 14" xfId="9018"/>
    <cellStyle name="Comma 46 15" xfId="9019"/>
    <cellStyle name="Comma 46 16" xfId="9020"/>
    <cellStyle name="Comma 46 17" xfId="9021"/>
    <cellStyle name="Comma 46 18" xfId="9022"/>
    <cellStyle name="Comma 46 2" xfId="9023"/>
    <cellStyle name="Comma 46 2 2" xfId="9024"/>
    <cellStyle name="Comma 46 3" xfId="9025"/>
    <cellStyle name="Comma 46 3 2" xfId="9026"/>
    <cellStyle name="Comma 46 4" xfId="9027"/>
    <cellStyle name="Comma 46 4 2" xfId="9028"/>
    <cellStyle name="Comma 46 5" xfId="9029"/>
    <cellStyle name="Comma 46 6" xfId="9030"/>
    <cellStyle name="Comma 46 7" xfId="9031"/>
    <cellStyle name="Comma 46 8" xfId="9032"/>
    <cellStyle name="Comma 46 9" xfId="9033"/>
    <cellStyle name="Comma 47" xfId="9034"/>
    <cellStyle name="Comma 47 10" xfId="9035"/>
    <cellStyle name="Comma 47 11" xfId="9036"/>
    <cellStyle name="Comma 47 12" xfId="9037"/>
    <cellStyle name="Comma 47 13" xfId="9038"/>
    <cellStyle name="Comma 47 14" xfId="9039"/>
    <cellStyle name="Comma 47 15" xfId="9040"/>
    <cellStyle name="Comma 47 16" xfId="9041"/>
    <cellStyle name="Comma 47 17" xfId="9042"/>
    <cellStyle name="Comma 47 18" xfId="9043"/>
    <cellStyle name="Comma 47 2" xfId="9044"/>
    <cellStyle name="Comma 47 2 2" xfId="9045"/>
    <cellStyle name="Comma 47 3" xfId="9046"/>
    <cellStyle name="Comma 47 3 2" xfId="9047"/>
    <cellStyle name="Comma 47 4" xfId="9048"/>
    <cellStyle name="Comma 47 4 2" xfId="9049"/>
    <cellStyle name="Comma 47 5" xfId="9050"/>
    <cellStyle name="Comma 47 6" xfId="9051"/>
    <cellStyle name="Comma 47 7" xfId="9052"/>
    <cellStyle name="Comma 47 8" xfId="9053"/>
    <cellStyle name="Comma 47 9" xfId="9054"/>
    <cellStyle name="Comma 48" xfId="9055"/>
    <cellStyle name="Comma 48 10" xfId="9056"/>
    <cellStyle name="Comma 48 11" xfId="9057"/>
    <cellStyle name="Comma 48 12" xfId="9058"/>
    <cellStyle name="Comma 48 13" xfId="9059"/>
    <cellStyle name="Comma 48 14" xfId="9060"/>
    <cellStyle name="Comma 48 15" xfId="9061"/>
    <cellStyle name="Comma 48 16" xfId="9062"/>
    <cellStyle name="Comma 48 17" xfId="9063"/>
    <cellStyle name="Comma 48 18" xfId="9064"/>
    <cellStyle name="Comma 48 2" xfId="9065"/>
    <cellStyle name="Comma 48 2 2" xfId="9066"/>
    <cellStyle name="Comma 48 3" xfId="9067"/>
    <cellStyle name="Comma 48 3 2" xfId="9068"/>
    <cellStyle name="Comma 48 4" xfId="9069"/>
    <cellStyle name="Comma 48 5" xfId="9070"/>
    <cellStyle name="Comma 48 6" xfId="9071"/>
    <cellStyle name="Comma 48 7" xfId="9072"/>
    <cellStyle name="Comma 48 8" xfId="9073"/>
    <cellStyle name="Comma 48 9" xfId="9074"/>
    <cellStyle name="Comma 49" xfId="9075"/>
    <cellStyle name="Comma 49 10" xfId="9076"/>
    <cellStyle name="Comma 49 11" xfId="9077"/>
    <cellStyle name="Comma 49 12" xfId="9078"/>
    <cellStyle name="Comma 49 13" xfId="9079"/>
    <cellStyle name="Comma 49 14" xfId="9080"/>
    <cellStyle name="Comma 49 15" xfId="9081"/>
    <cellStyle name="Comma 49 16" xfId="9082"/>
    <cellStyle name="Comma 49 17" xfId="9083"/>
    <cellStyle name="Comma 49 18" xfId="9084"/>
    <cellStyle name="Comma 49 2" xfId="9085"/>
    <cellStyle name="Comma 49 2 2" xfId="9086"/>
    <cellStyle name="Comma 49 3" xfId="9087"/>
    <cellStyle name="Comma 49 3 2" xfId="9088"/>
    <cellStyle name="Comma 49 4" xfId="9089"/>
    <cellStyle name="Comma 49 5" xfId="9090"/>
    <cellStyle name="Comma 49 6" xfId="9091"/>
    <cellStyle name="Comma 49 7" xfId="9092"/>
    <cellStyle name="Comma 49 8" xfId="9093"/>
    <cellStyle name="Comma 49 9" xfId="9094"/>
    <cellStyle name="Comma 5" xfId="9095"/>
    <cellStyle name="Comma 5 2" xfId="9096"/>
    <cellStyle name="Comma 5 2 2" xfId="9097"/>
    <cellStyle name="Comma 5 2 2 2" xfId="9098"/>
    <cellStyle name="Comma 5 2 3" xfId="9099"/>
    <cellStyle name="Comma 5 2 4" xfId="9100"/>
    <cellStyle name="Comma 5 3" xfId="9101"/>
    <cellStyle name="Comma 5 3 2" xfId="9102"/>
    <cellStyle name="Comma 5 3 2 2" xfId="9103"/>
    <cellStyle name="Comma 5 3 3" xfId="9104"/>
    <cellStyle name="Comma 5 3 4" xfId="9105"/>
    <cellStyle name="Comma 5 4" xfId="9106"/>
    <cellStyle name="Comma 5 4 2" xfId="9107"/>
    <cellStyle name="Comma 5 4 2 2" xfId="9108"/>
    <cellStyle name="Comma 5 4 3" xfId="9109"/>
    <cellStyle name="Comma 5 5" xfId="9110"/>
    <cellStyle name="Comma 5 5 2" xfId="9111"/>
    <cellStyle name="Comma 5 6" xfId="9112"/>
    <cellStyle name="Comma 5 7" xfId="9113"/>
    <cellStyle name="Comma 50" xfId="9114"/>
    <cellStyle name="Comma 50 10" xfId="9115"/>
    <cellStyle name="Comma 50 11" xfId="9116"/>
    <cellStyle name="Comma 50 12" xfId="9117"/>
    <cellStyle name="Comma 50 13" xfId="9118"/>
    <cellStyle name="Comma 50 14" xfId="9119"/>
    <cellStyle name="Comma 50 15" xfId="9120"/>
    <cellStyle name="Comma 50 16" xfId="9121"/>
    <cellStyle name="Comma 50 17" xfId="9122"/>
    <cellStyle name="Comma 50 18" xfId="9123"/>
    <cellStyle name="Comma 50 2" xfId="9124"/>
    <cellStyle name="Comma 50 2 2" xfId="9125"/>
    <cellStyle name="Comma 50 3" xfId="9126"/>
    <cellStyle name="Comma 50 3 2" xfId="9127"/>
    <cellStyle name="Comma 50 4" xfId="9128"/>
    <cellStyle name="Comma 50 5" xfId="9129"/>
    <cellStyle name="Comma 50 6" xfId="9130"/>
    <cellStyle name="Comma 50 7" xfId="9131"/>
    <cellStyle name="Comma 50 8" xfId="9132"/>
    <cellStyle name="Comma 50 9" xfId="9133"/>
    <cellStyle name="Comma 51" xfId="9134"/>
    <cellStyle name="Comma 51 10" xfId="9135"/>
    <cellStyle name="Comma 51 11" xfId="9136"/>
    <cellStyle name="Comma 51 12" xfId="9137"/>
    <cellStyle name="Comma 51 13" xfId="9138"/>
    <cellStyle name="Comma 51 14" xfId="9139"/>
    <cellStyle name="Comma 51 15" xfId="9140"/>
    <cellStyle name="Comma 51 16" xfId="9141"/>
    <cellStyle name="Comma 51 17" xfId="9142"/>
    <cellStyle name="Comma 51 18" xfId="9143"/>
    <cellStyle name="Comma 51 2" xfId="9144"/>
    <cellStyle name="Comma 51 2 2" xfId="9145"/>
    <cellStyle name="Comma 51 3" xfId="9146"/>
    <cellStyle name="Comma 51 3 2" xfId="9147"/>
    <cellStyle name="Comma 51 4" xfId="9148"/>
    <cellStyle name="Comma 51 5" xfId="9149"/>
    <cellStyle name="Comma 51 6" xfId="9150"/>
    <cellStyle name="Comma 51 7" xfId="9151"/>
    <cellStyle name="Comma 51 8" xfId="9152"/>
    <cellStyle name="Comma 51 9" xfId="9153"/>
    <cellStyle name="Comma 52" xfId="9154"/>
    <cellStyle name="Comma 52 10" xfId="9155"/>
    <cellStyle name="Comma 52 11" xfId="9156"/>
    <cellStyle name="Comma 52 12" xfId="9157"/>
    <cellStyle name="Comma 52 13" xfId="9158"/>
    <cellStyle name="Comma 52 14" xfId="9159"/>
    <cellStyle name="Comma 52 15" xfId="9160"/>
    <cellStyle name="Comma 52 16" xfId="9161"/>
    <cellStyle name="Comma 52 17" xfId="9162"/>
    <cellStyle name="Comma 52 18" xfId="9163"/>
    <cellStyle name="Comma 52 2" xfId="9164"/>
    <cellStyle name="Comma 52 2 2" xfId="9165"/>
    <cellStyle name="Comma 52 3" xfId="9166"/>
    <cellStyle name="Comma 52 3 2" xfId="9167"/>
    <cellStyle name="Comma 52 4" xfId="9168"/>
    <cellStyle name="Comma 52 5" xfId="9169"/>
    <cellStyle name="Comma 52 6" xfId="9170"/>
    <cellStyle name="Comma 52 7" xfId="9171"/>
    <cellStyle name="Comma 52 8" xfId="9172"/>
    <cellStyle name="Comma 52 9" xfId="9173"/>
    <cellStyle name="Comma 53" xfId="9174"/>
    <cellStyle name="Comma 53 10" xfId="9175"/>
    <cellStyle name="Comma 53 11" xfId="9176"/>
    <cellStyle name="Comma 53 12" xfId="9177"/>
    <cellStyle name="Comma 53 13" xfId="9178"/>
    <cellStyle name="Comma 53 14" xfId="9179"/>
    <cellStyle name="Comma 53 15" xfId="9180"/>
    <cellStyle name="Comma 53 16" xfId="9181"/>
    <cellStyle name="Comma 53 17" xfId="9182"/>
    <cellStyle name="Comma 53 18" xfId="9183"/>
    <cellStyle name="Comma 53 2" xfId="9184"/>
    <cellStyle name="Comma 53 2 2" xfId="9185"/>
    <cellStyle name="Comma 53 2 3" xfId="9186"/>
    <cellStyle name="Comma 53 2 4" xfId="9187"/>
    <cellStyle name="Comma 53 3" xfId="9188"/>
    <cellStyle name="Comma 53 3 2" xfId="9189"/>
    <cellStyle name="Comma 53 3 3" xfId="9190"/>
    <cellStyle name="Comma 53 3 4" xfId="9191"/>
    <cellStyle name="Comma 53 3 4 2" xfId="20442"/>
    <cellStyle name="Comma 53 4" xfId="9192"/>
    <cellStyle name="Comma 53 5" xfId="9193"/>
    <cellStyle name="Comma 53 6" xfId="9194"/>
    <cellStyle name="Comma 53 7" xfId="9195"/>
    <cellStyle name="Comma 53 8" xfId="9196"/>
    <cellStyle name="Comma 53 9" xfId="9197"/>
    <cellStyle name="Comma 54" xfId="9198"/>
    <cellStyle name="Comma 54 2" xfId="9199"/>
    <cellStyle name="Comma 54 2 2" xfId="9200"/>
    <cellStyle name="Comma 54 3" xfId="9201"/>
    <cellStyle name="Comma 54 3 2" xfId="9202"/>
    <cellStyle name="Comma 54 3 2 2" xfId="20443"/>
    <cellStyle name="Comma 54 4" xfId="9203"/>
    <cellStyle name="Comma 55" xfId="9204"/>
    <cellStyle name="Comma 55 2" xfId="9205"/>
    <cellStyle name="Comma 55 2 2" xfId="9206"/>
    <cellStyle name="Comma 55 3" xfId="9207"/>
    <cellStyle name="Comma 55 3 2" xfId="9208"/>
    <cellStyle name="Comma 55 3 2 2" xfId="20444"/>
    <cellStyle name="Comma 55 4" xfId="9209"/>
    <cellStyle name="Comma 56" xfId="9210"/>
    <cellStyle name="Comma 56 2" xfId="9211"/>
    <cellStyle name="Comma 56 2 2" xfId="9212"/>
    <cellStyle name="Comma 56 3" xfId="9213"/>
    <cellStyle name="Comma 56 3 2" xfId="9214"/>
    <cellStyle name="Comma 56 3 2 2" xfId="20445"/>
    <cellStyle name="Comma 56 4" xfId="9215"/>
    <cellStyle name="Comma 57" xfId="9216"/>
    <cellStyle name="Comma 57 2" xfId="9217"/>
    <cellStyle name="Comma 57 2 2" xfId="9218"/>
    <cellStyle name="Comma 57 3" xfId="9219"/>
    <cellStyle name="Comma 57 3 2" xfId="9220"/>
    <cellStyle name="Comma 57 3 2 2" xfId="20446"/>
    <cellStyle name="Comma 57 4" xfId="9221"/>
    <cellStyle name="Comma 58" xfId="9222"/>
    <cellStyle name="Comma 58 2" xfId="9223"/>
    <cellStyle name="Comma 58 2 2" xfId="9224"/>
    <cellStyle name="Comma 58 3" xfId="9225"/>
    <cellStyle name="Comma 58 3 2" xfId="9226"/>
    <cellStyle name="Comma 58 3 2 2" xfId="20447"/>
    <cellStyle name="Comma 58 4" xfId="9227"/>
    <cellStyle name="Comma 59" xfId="9228"/>
    <cellStyle name="Comma 59 2" xfId="9229"/>
    <cellStyle name="Comma 59 2 2" xfId="9230"/>
    <cellStyle name="Comma 59 3" xfId="9231"/>
    <cellStyle name="Comma 59 3 2" xfId="9232"/>
    <cellStyle name="Comma 59 3 2 2" xfId="20448"/>
    <cellStyle name="Comma 59 4" xfId="9233"/>
    <cellStyle name="Comma 6" xfId="9234"/>
    <cellStyle name="Comma 6 10" xfId="9235"/>
    <cellStyle name="Comma 6 10 2" xfId="9236"/>
    <cellStyle name="Comma 6 10 2 2" xfId="9237"/>
    <cellStyle name="Comma 6 10 2 2 2" xfId="9238"/>
    <cellStyle name="Comma 6 10 2 2 2 2" xfId="9239"/>
    <cellStyle name="Comma 6 10 2 2 3" xfId="9240"/>
    <cellStyle name="Comma 6 10 2 3" xfId="9241"/>
    <cellStyle name="Comma 6 10 2 3 2" xfId="9242"/>
    <cellStyle name="Comma 6 10 2 4" xfId="9243"/>
    <cellStyle name="Comma 6 10 3" xfId="9244"/>
    <cellStyle name="Comma 6 10 3 2" xfId="9245"/>
    <cellStyle name="Comma 6 10 3 2 2" xfId="9246"/>
    <cellStyle name="Comma 6 10 3 3" xfId="9247"/>
    <cellStyle name="Comma 6 10 4" xfId="9248"/>
    <cellStyle name="Comma 6 10 4 2" xfId="9249"/>
    <cellStyle name="Comma 6 10 5" xfId="9250"/>
    <cellStyle name="Comma 6 11" xfId="9251"/>
    <cellStyle name="Comma 6 11 2" xfId="9252"/>
    <cellStyle name="Comma 6 11 2 2" xfId="9253"/>
    <cellStyle name="Comma 6 11 2 2 2" xfId="9254"/>
    <cellStyle name="Comma 6 11 2 3" xfId="9255"/>
    <cellStyle name="Comma 6 11 3" xfId="9256"/>
    <cellStyle name="Comma 6 11 3 2" xfId="9257"/>
    <cellStyle name="Comma 6 11 4" xfId="9258"/>
    <cellStyle name="Comma 6 12" xfId="9259"/>
    <cellStyle name="Comma 6 12 2" xfId="9260"/>
    <cellStyle name="Comma 6 12 2 2" xfId="9261"/>
    <cellStyle name="Comma 6 12 3" xfId="9262"/>
    <cellStyle name="Comma 6 13" xfId="9263"/>
    <cellStyle name="Comma 6 13 2" xfId="9264"/>
    <cellStyle name="Comma 6 14" xfId="9265"/>
    <cellStyle name="Comma 6 14 2" xfId="9266"/>
    <cellStyle name="Comma 6 15" xfId="9267"/>
    <cellStyle name="Comma 6 15 2" xfId="9268"/>
    <cellStyle name="Comma 6 16" xfId="9269"/>
    <cellStyle name="Comma 6 17" xfId="9270"/>
    <cellStyle name="Comma 6 2" xfId="9271"/>
    <cellStyle name="Comma 6 2 2" xfId="9272"/>
    <cellStyle name="Comma 6 2 2 2" xfId="9273"/>
    <cellStyle name="Comma 6 2 2 2 2" xfId="9274"/>
    <cellStyle name="Comma 6 2 2 2 2 2" xfId="9275"/>
    <cellStyle name="Comma 6 2 2 2 2 2 2" xfId="9276"/>
    <cellStyle name="Comma 6 2 2 2 2 3" xfId="9277"/>
    <cellStyle name="Comma 6 2 2 2 3" xfId="9278"/>
    <cellStyle name="Comma 6 2 2 2 3 2" xfId="9279"/>
    <cellStyle name="Comma 6 2 2 2 4" xfId="9280"/>
    <cellStyle name="Comma 6 2 2 3" xfId="9281"/>
    <cellStyle name="Comma 6 2 2 3 2" xfId="9282"/>
    <cellStyle name="Comma 6 2 2 3 2 2" xfId="9283"/>
    <cellStyle name="Comma 6 2 2 3 3" xfId="9284"/>
    <cellStyle name="Comma 6 2 2 4" xfId="9285"/>
    <cellStyle name="Comma 6 2 2 4 2" xfId="9286"/>
    <cellStyle name="Comma 6 2 2 5" xfId="9287"/>
    <cellStyle name="Comma 6 2 3" xfId="9288"/>
    <cellStyle name="Comma 6 2 3 2" xfId="9289"/>
    <cellStyle name="Comma 6 2 4" xfId="9290"/>
    <cellStyle name="Comma 6 2 5" xfId="9291"/>
    <cellStyle name="Comma 6 2 6" xfId="9292"/>
    <cellStyle name="Comma 6 2 6 2" xfId="20449"/>
    <cellStyle name="Comma 6 3" xfId="9293"/>
    <cellStyle name="Comma 6 3 2" xfId="9294"/>
    <cellStyle name="Comma 6 3 2 2" xfId="9295"/>
    <cellStyle name="Comma 6 3 2 2 2" xfId="9296"/>
    <cellStyle name="Comma 6 3 2 2 2 2" xfId="9297"/>
    <cellStyle name="Comma 6 3 2 2 3" xfId="9298"/>
    <cellStyle name="Comma 6 3 2 3" xfId="9299"/>
    <cellStyle name="Comma 6 3 2 3 2" xfId="9300"/>
    <cellStyle name="Comma 6 3 2 4" xfId="9301"/>
    <cellStyle name="Comma 6 3 3" xfId="9302"/>
    <cellStyle name="Comma 6 3 3 2" xfId="9303"/>
    <cellStyle name="Comma 6 3 3 2 2" xfId="9304"/>
    <cellStyle name="Comma 6 3 3 3" xfId="9305"/>
    <cellStyle name="Comma 6 3 4" xfId="9306"/>
    <cellStyle name="Comma 6 3 4 2" xfId="9307"/>
    <cellStyle name="Comma 6 3 5" xfId="9308"/>
    <cellStyle name="Comma 6 3 5 2" xfId="9309"/>
    <cellStyle name="Comma 6 3 6" xfId="9310"/>
    <cellStyle name="Comma 6 3 7" xfId="9311"/>
    <cellStyle name="Comma 6 3 7 2" xfId="20450"/>
    <cellStyle name="Comma 6 4" xfId="9312"/>
    <cellStyle name="Comma 6 4 2" xfId="9313"/>
    <cellStyle name="Comma 6 4 2 2" xfId="9314"/>
    <cellStyle name="Comma 6 4 2 2 2" xfId="9315"/>
    <cellStyle name="Comma 6 4 2 2 2 2" xfId="9316"/>
    <cellStyle name="Comma 6 4 2 2 3" xfId="9317"/>
    <cellStyle name="Comma 6 4 2 3" xfId="9318"/>
    <cellStyle name="Comma 6 4 2 3 2" xfId="9319"/>
    <cellStyle name="Comma 6 4 2 4" xfId="9320"/>
    <cellStyle name="Comma 6 4 3" xfId="9321"/>
    <cellStyle name="Comma 6 4 3 2" xfId="9322"/>
    <cellStyle name="Comma 6 4 3 2 2" xfId="9323"/>
    <cellStyle name="Comma 6 4 3 3" xfId="9324"/>
    <cellStyle name="Comma 6 4 4" xfId="9325"/>
    <cellStyle name="Comma 6 4 4 2" xfId="9326"/>
    <cellStyle name="Comma 6 4 5" xfId="9327"/>
    <cellStyle name="Comma 6 4 5 2" xfId="9328"/>
    <cellStyle name="Comma 6 4 6" xfId="9329"/>
    <cellStyle name="Comma 6 5" xfId="9330"/>
    <cellStyle name="Comma 6 5 2" xfId="9331"/>
    <cellStyle name="Comma 6 5 2 2" xfId="9332"/>
    <cellStyle name="Comma 6 5 2 2 2" xfId="9333"/>
    <cellStyle name="Comma 6 5 2 2 2 2" xfId="9334"/>
    <cellStyle name="Comma 6 5 2 2 3" xfId="9335"/>
    <cellStyle name="Comma 6 5 2 3" xfId="9336"/>
    <cellStyle name="Comma 6 5 2 3 2" xfId="9337"/>
    <cellStyle name="Comma 6 5 2 4" xfId="9338"/>
    <cellStyle name="Comma 6 5 3" xfId="9339"/>
    <cellStyle name="Comma 6 5 3 2" xfId="9340"/>
    <cellStyle name="Comma 6 5 3 2 2" xfId="9341"/>
    <cellStyle name="Comma 6 5 3 3" xfId="9342"/>
    <cellStyle name="Comma 6 5 4" xfId="9343"/>
    <cellStyle name="Comma 6 5 4 2" xfId="9344"/>
    <cellStyle name="Comma 6 5 5" xfId="9345"/>
    <cellStyle name="Comma 6 6" xfId="9346"/>
    <cellStyle name="Comma 6 6 2" xfId="9347"/>
    <cellStyle name="Comma 6 6 2 2" xfId="9348"/>
    <cellStyle name="Comma 6 6 2 2 2" xfId="9349"/>
    <cellStyle name="Comma 6 6 2 2 2 2" xfId="9350"/>
    <cellStyle name="Comma 6 6 2 2 3" xfId="9351"/>
    <cellStyle name="Comma 6 6 2 3" xfId="9352"/>
    <cellStyle name="Comma 6 6 2 3 2" xfId="9353"/>
    <cellStyle name="Comma 6 6 2 4" xfId="9354"/>
    <cellStyle name="Comma 6 6 3" xfId="9355"/>
    <cellStyle name="Comma 6 6 3 2" xfId="9356"/>
    <cellStyle name="Comma 6 6 3 2 2" xfId="9357"/>
    <cellStyle name="Comma 6 6 3 3" xfId="9358"/>
    <cellStyle name="Comma 6 6 4" xfId="9359"/>
    <cellStyle name="Comma 6 6 4 2" xfId="9360"/>
    <cellStyle name="Comma 6 6 5" xfId="9361"/>
    <cellStyle name="Comma 6 7" xfId="9362"/>
    <cellStyle name="Comma 6 7 2" xfId="9363"/>
    <cellStyle name="Comma 6 7 2 2" xfId="9364"/>
    <cellStyle name="Comma 6 7 2 2 2" xfId="9365"/>
    <cellStyle name="Comma 6 7 2 2 2 2" xfId="9366"/>
    <cellStyle name="Comma 6 7 2 2 3" xfId="9367"/>
    <cellStyle name="Comma 6 7 2 3" xfId="9368"/>
    <cellStyle name="Comma 6 7 2 3 2" xfId="9369"/>
    <cellStyle name="Comma 6 7 2 4" xfId="9370"/>
    <cellStyle name="Comma 6 7 3" xfId="9371"/>
    <cellStyle name="Comma 6 7 3 2" xfId="9372"/>
    <cellStyle name="Comma 6 7 3 2 2" xfId="9373"/>
    <cellStyle name="Comma 6 7 3 3" xfId="9374"/>
    <cellStyle name="Comma 6 7 4" xfId="9375"/>
    <cellStyle name="Comma 6 7 4 2" xfId="9376"/>
    <cellStyle name="Comma 6 7 5" xfId="9377"/>
    <cellStyle name="Comma 6 8" xfId="9378"/>
    <cellStyle name="Comma 6 8 2" xfId="9379"/>
    <cellStyle name="Comma 6 8 2 2" xfId="9380"/>
    <cellStyle name="Comma 6 8 2 2 2" xfId="9381"/>
    <cellStyle name="Comma 6 8 2 2 2 2" xfId="9382"/>
    <cellStyle name="Comma 6 8 2 2 3" xfId="9383"/>
    <cellStyle name="Comma 6 8 2 3" xfId="9384"/>
    <cellStyle name="Comma 6 8 2 3 2" xfId="9385"/>
    <cellStyle name="Comma 6 8 2 4" xfId="9386"/>
    <cellStyle name="Comma 6 8 3" xfId="9387"/>
    <cellStyle name="Comma 6 8 3 2" xfId="9388"/>
    <cellStyle name="Comma 6 8 3 2 2" xfId="9389"/>
    <cellStyle name="Comma 6 8 3 3" xfId="9390"/>
    <cellStyle name="Comma 6 8 4" xfId="9391"/>
    <cellStyle name="Comma 6 8 4 2" xfId="9392"/>
    <cellStyle name="Comma 6 8 5" xfId="9393"/>
    <cellStyle name="Comma 6 9" xfId="9394"/>
    <cellStyle name="Comma 6 9 2" xfId="9395"/>
    <cellStyle name="Comma 6 9 2 2" xfId="9396"/>
    <cellStyle name="Comma 6 9 2 2 2" xfId="9397"/>
    <cellStyle name="Comma 6 9 2 2 2 2" xfId="9398"/>
    <cellStyle name="Comma 6 9 2 2 3" xfId="9399"/>
    <cellStyle name="Comma 6 9 2 3" xfId="9400"/>
    <cellStyle name="Comma 6 9 2 3 2" xfId="9401"/>
    <cellStyle name="Comma 6 9 2 4" xfId="9402"/>
    <cellStyle name="Comma 6 9 3" xfId="9403"/>
    <cellStyle name="Comma 6 9 3 2" xfId="9404"/>
    <cellStyle name="Comma 6 9 3 2 2" xfId="9405"/>
    <cellStyle name="Comma 6 9 3 3" xfId="9406"/>
    <cellStyle name="Comma 6 9 4" xfId="9407"/>
    <cellStyle name="Comma 6 9 4 2" xfId="9408"/>
    <cellStyle name="Comma 6 9 5" xfId="9409"/>
    <cellStyle name="Comma 60" xfId="9410"/>
    <cellStyle name="Comma 60 2" xfId="9411"/>
    <cellStyle name="Comma 60 2 2" xfId="9412"/>
    <cellStyle name="Comma 60 3" xfId="9413"/>
    <cellStyle name="Comma 60 3 2" xfId="9414"/>
    <cellStyle name="Comma 60 3 2 2" xfId="20451"/>
    <cellStyle name="Comma 60 4" xfId="9415"/>
    <cellStyle name="Comma 60 5" xfId="9416"/>
    <cellStyle name="Comma 61" xfId="9417"/>
    <cellStyle name="Comma 61 2" xfId="9418"/>
    <cellStyle name="Comma 61 2 2" xfId="9419"/>
    <cellStyle name="Comma 61 3" xfId="9420"/>
    <cellStyle name="Comma 61 3 2" xfId="9421"/>
    <cellStyle name="Comma 61 3 2 2" xfId="20452"/>
    <cellStyle name="Comma 61 4" xfId="9422"/>
    <cellStyle name="Comma 61 5" xfId="9423"/>
    <cellStyle name="Comma 62" xfId="9424"/>
    <cellStyle name="Comma 62 2" xfId="9425"/>
    <cellStyle name="Comma 62 2 2" xfId="9426"/>
    <cellStyle name="Comma 62 3" xfId="9427"/>
    <cellStyle name="Comma 62 3 2" xfId="9428"/>
    <cellStyle name="Comma 62 3 2 2" xfId="20453"/>
    <cellStyle name="Comma 62 4" xfId="9429"/>
    <cellStyle name="Comma 63" xfId="9430"/>
    <cellStyle name="Comma 63 2" xfId="9431"/>
    <cellStyle name="Comma 63 2 2" xfId="9432"/>
    <cellStyle name="Comma 63 3" xfId="9433"/>
    <cellStyle name="Comma 63 3 2" xfId="9434"/>
    <cellStyle name="Comma 63 3 2 2" xfId="20454"/>
    <cellStyle name="Comma 63 4" xfId="9435"/>
    <cellStyle name="Comma 64" xfId="9436"/>
    <cellStyle name="Comma 64 2" xfId="9437"/>
    <cellStyle name="Comma 64 2 2" xfId="9438"/>
    <cellStyle name="Comma 64 3" xfId="9439"/>
    <cellStyle name="Comma 64 4" xfId="9440"/>
    <cellStyle name="Comma 65" xfId="9441"/>
    <cellStyle name="Comma 65 2" xfId="9442"/>
    <cellStyle name="Comma 65 2 2" xfId="9443"/>
    <cellStyle name="Comma 65 3" xfId="9444"/>
    <cellStyle name="Comma 65 4" xfId="9445"/>
    <cellStyle name="Comma 66" xfId="9446"/>
    <cellStyle name="Comma 66 2" xfId="9447"/>
    <cellStyle name="Comma 66 2 2" xfId="9448"/>
    <cellStyle name="Comma 66 3" xfId="9449"/>
    <cellStyle name="Comma 66 4" xfId="9450"/>
    <cellStyle name="Comma 67" xfId="9451"/>
    <cellStyle name="Comma 67 2" xfId="9452"/>
    <cellStyle name="Comma 67 2 2" xfId="9453"/>
    <cellStyle name="Comma 67 3" xfId="9454"/>
    <cellStyle name="Comma 67 4" xfId="9455"/>
    <cellStyle name="Comma 68" xfId="9456"/>
    <cellStyle name="Comma 68 2" xfId="9457"/>
    <cellStyle name="Comma 68 2 2" xfId="9458"/>
    <cellStyle name="Comma 68 3" xfId="9459"/>
    <cellStyle name="Comma 68 4" xfId="9460"/>
    <cellStyle name="Comma 69" xfId="9461"/>
    <cellStyle name="Comma 69 2" xfId="9462"/>
    <cellStyle name="Comma 69 2 2" xfId="9463"/>
    <cellStyle name="Comma 69 3" xfId="9464"/>
    <cellStyle name="Comma 69 4" xfId="9465"/>
    <cellStyle name="Comma 7" xfId="9466"/>
    <cellStyle name="Comma 7 2" xfId="9467"/>
    <cellStyle name="Comma 7 2 10" xfId="9468"/>
    <cellStyle name="Comma 7 2 11" xfId="9469"/>
    <cellStyle name="Comma 7 2 12" xfId="9470"/>
    <cellStyle name="Comma 7 2 13" xfId="9471"/>
    <cellStyle name="Comma 7 2 14" xfId="9472"/>
    <cellStyle name="Comma 7 2 15" xfId="9473"/>
    <cellStyle name="Comma 7 2 16" xfId="9474"/>
    <cellStyle name="Comma 7 2 17" xfId="9475"/>
    <cellStyle name="Comma 7 2 18" xfId="9476"/>
    <cellStyle name="Comma 7 2 19" xfId="9477"/>
    <cellStyle name="Comma 7 2 2" xfId="9478"/>
    <cellStyle name="Comma 7 2 2 10" xfId="9479"/>
    <cellStyle name="Comma 7 2 2 11" xfId="9480"/>
    <cellStyle name="Comma 7 2 2 12" xfId="9481"/>
    <cellStyle name="Comma 7 2 2 13" xfId="9482"/>
    <cellStyle name="Comma 7 2 2 14" xfId="9483"/>
    <cellStyle name="Comma 7 2 2 15" xfId="9484"/>
    <cellStyle name="Comma 7 2 2 16" xfId="9485"/>
    <cellStyle name="Comma 7 2 2 17" xfId="9486"/>
    <cellStyle name="Comma 7 2 2 2" xfId="9487"/>
    <cellStyle name="Comma 7 2 2 3" xfId="9488"/>
    <cellStyle name="Comma 7 2 2 4" xfId="9489"/>
    <cellStyle name="Comma 7 2 2 5" xfId="9490"/>
    <cellStyle name="Comma 7 2 2 6" xfId="9491"/>
    <cellStyle name="Comma 7 2 2 7" xfId="9492"/>
    <cellStyle name="Comma 7 2 2 8" xfId="9493"/>
    <cellStyle name="Comma 7 2 2 9" xfId="9494"/>
    <cellStyle name="Comma 7 2 20" xfId="9495"/>
    <cellStyle name="Comma 7 2 20 2" xfId="20455"/>
    <cellStyle name="Comma 7 2 3" xfId="9496"/>
    <cellStyle name="Comma 7 2 4" xfId="9497"/>
    <cellStyle name="Comma 7 2 5" xfId="9498"/>
    <cellStyle name="Comma 7 2 6" xfId="9499"/>
    <cellStyle name="Comma 7 2 7" xfId="9500"/>
    <cellStyle name="Comma 7 2 8" xfId="9501"/>
    <cellStyle name="Comma 7 2 9" xfId="9502"/>
    <cellStyle name="Comma 7 3" xfId="9503"/>
    <cellStyle name="Comma 7 3 2" xfId="9504"/>
    <cellStyle name="Comma 7 3 2 2" xfId="9505"/>
    <cellStyle name="Comma 7 3 3" xfId="9506"/>
    <cellStyle name="Comma 7 4" xfId="9507"/>
    <cellStyle name="Comma 7 4 2" xfId="9508"/>
    <cellStyle name="Comma 7 4 2 2" xfId="9509"/>
    <cellStyle name="Comma 7 4 3" xfId="9510"/>
    <cellStyle name="Comma 7 5" xfId="9511"/>
    <cellStyle name="Comma 7 5 2" xfId="9512"/>
    <cellStyle name="Comma 7 6" xfId="9513"/>
    <cellStyle name="Comma 7 7" xfId="9514"/>
    <cellStyle name="Comma 70" xfId="9515"/>
    <cellStyle name="Comma 70 2" xfId="9516"/>
    <cellStyle name="Comma 70 2 2" xfId="9517"/>
    <cellStyle name="Comma 70 3" xfId="9518"/>
    <cellStyle name="Comma 70 4" xfId="9519"/>
    <cellStyle name="Comma 71" xfId="9520"/>
    <cellStyle name="Comma 71 2" xfId="9521"/>
    <cellStyle name="Comma 71 2 2" xfId="9522"/>
    <cellStyle name="Comma 71 3" xfId="9523"/>
    <cellStyle name="Comma 71 4" xfId="9524"/>
    <cellStyle name="Comma 71 5" xfId="9525"/>
    <cellStyle name="Comma 72" xfId="9526"/>
    <cellStyle name="Comma 72 2" xfId="9527"/>
    <cellStyle name="Comma 72 2 2" xfId="9528"/>
    <cellStyle name="Comma 72 3" xfId="9529"/>
    <cellStyle name="Comma 72 4" xfId="9530"/>
    <cellStyle name="Comma 72 5" xfId="9531"/>
    <cellStyle name="Comma 73" xfId="9532"/>
    <cellStyle name="Comma 73 2" xfId="9533"/>
    <cellStyle name="Comma 73 2 2" xfId="9534"/>
    <cellStyle name="Comma 73 3" xfId="9535"/>
    <cellStyle name="Comma 73 4" xfId="9536"/>
    <cellStyle name="Comma 73 5" xfId="9537"/>
    <cellStyle name="Comma 74" xfId="9538"/>
    <cellStyle name="Comma 74 2" xfId="9539"/>
    <cellStyle name="Comma 74 2 2" xfId="9540"/>
    <cellStyle name="Comma 74 3" xfId="9541"/>
    <cellStyle name="Comma 74 4" xfId="9542"/>
    <cellStyle name="Comma 74 5" xfId="9543"/>
    <cellStyle name="Comma 75" xfId="9544"/>
    <cellStyle name="Comma 75 2" xfId="9545"/>
    <cellStyle name="Comma 75 2 2" xfId="9546"/>
    <cellStyle name="Comma 75 3" xfId="9547"/>
    <cellStyle name="Comma 75 4" xfId="9548"/>
    <cellStyle name="Comma 75 5" xfId="9549"/>
    <cellStyle name="Comma 76" xfId="9550"/>
    <cellStyle name="Comma 76 2" xfId="9551"/>
    <cellStyle name="Comma 76 2 2" xfId="9552"/>
    <cellStyle name="Comma 76 3" xfId="9553"/>
    <cellStyle name="Comma 76 4" xfId="9554"/>
    <cellStyle name="Comma 76 5" xfId="9555"/>
    <cellStyle name="Comma 77" xfId="9556"/>
    <cellStyle name="Comma 77 2" xfId="9557"/>
    <cellStyle name="Comma 77 2 2" xfId="9558"/>
    <cellStyle name="Comma 77 3" xfId="9559"/>
    <cellStyle name="Comma 77 4" xfId="9560"/>
    <cellStyle name="Comma 77 5" xfId="9561"/>
    <cellStyle name="Comma 78" xfId="9562"/>
    <cellStyle name="Comma 78 2" xfId="9563"/>
    <cellStyle name="Comma 78 2 2" xfId="9564"/>
    <cellStyle name="Comma 78 3" xfId="9565"/>
    <cellStyle name="Comma 78 4" xfId="9566"/>
    <cellStyle name="Comma 78 5" xfId="9567"/>
    <cellStyle name="Comma 79" xfId="9568"/>
    <cellStyle name="Comma 79 2" xfId="9569"/>
    <cellStyle name="Comma 79 2 2" xfId="9570"/>
    <cellStyle name="Comma 79 3" xfId="9571"/>
    <cellStyle name="Comma 79 4" xfId="9572"/>
    <cellStyle name="Comma 79 5" xfId="9573"/>
    <cellStyle name="Comma 8" xfId="9574"/>
    <cellStyle name="Comma 8 2" xfId="9575"/>
    <cellStyle name="Comma 8 2 10" xfId="9576"/>
    <cellStyle name="Comma 8 2 11" xfId="9577"/>
    <cellStyle name="Comma 8 2 12" xfId="9578"/>
    <cellStyle name="Comma 8 2 13" xfId="9579"/>
    <cellStyle name="Comma 8 2 14" xfId="9580"/>
    <cellStyle name="Comma 8 2 15" xfId="9581"/>
    <cellStyle name="Comma 8 2 16" xfId="9582"/>
    <cellStyle name="Comma 8 2 17" xfId="9583"/>
    <cellStyle name="Comma 8 2 18" xfId="9584"/>
    <cellStyle name="Comma 8 2 19" xfId="9585"/>
    <cellStyle name="Comma 8 2 2" xfId="9586"/>
    <cellStyle name="Comma 8 2 2 10" xfId="9587"/>
    <cellStyle name="Comma 8 2 2 11" xfId="9588"/>
    <cellStyle name="Comma 8 2 2 12" xfId="9589"/>
    <cellStyle name="Comma 8 2 2 13" xfId="9590"/>
    <cellStyle name="Comma 8 2 2 14" xfId="9591"/>
    <cellStyle name="Comma 8 2 2 15" xfId="9592"/>
    <cellStyle name="Comma 8 2 2 16" xfId="9593"/>
    <cellStyle name="Comma 8 2 2 17" xfId="9594"/>
    <cellStyle name="Comma 8 2 2 18" xfId="9595"/>
    <cellStyle name="Comma 8 2 2 2" xfId="9596"/>
    <cellStyle name="Comma 8 2 2 2 2" xfId="9597"/>
    <cellStyle name="Comma 8 2 2 2 3" xfId="9598"/>
    <cellStyle name="Comma 8 2 2 2 4" xfId="9599"/>
    <cellStyle name="Comma 8 2 2 3" xfId="9600"/>
    <cellStyle name="Comma 8 2 2 3 2" xfId="9601"/>
    <cellStyle name="Comma 8 2 2 4" xfId="9602"/>
    <cellStyle name="Comma 8 2 2 5" xfId="9603"/>
    <cellStyle name="Comma 8 2 2 6" xfId="9604"/>
    <cellStyle name="Comma 8 2 2 7" xfId="9605"/>
    <cellStyle name="Comma 8 2 2 8" xfId="9606"/>
    <cellStyle name="Comma 8 2 2 9" xfId="9607"/>
    <cellStyle name="Comma 8 2 3" xfId="9608"/>
    <cellStyle name="Comma 8 2 3 2" xfId="9609"/>
    <cellStyle name="Comma 8 2 3 3" xfId="9610"/>
    <cellStyle name="Comma 8 2 3 4" xfId="9611"/>
    <cellStyle name="Comma 8 2 4" xfId="9612"/>
    <cellStyle name="Comma 8 2 4 2" xfId="9613"/>
    <cellStyle name="Comma 8 2 4 3" xfId="9614"/>
    <cellStyle name="Comma 8 2 4 4" xfId="9615"/>
    <cellStyle name="Comma 8 2 5" xfId="9616"/>
    <cellStyle name="Comma 8 2 6" xfId="9617"/>
    <cellStyle name="Comma 8 2 7" xfId="9618"/>
    <cellStyle name="Comma 8 2 8" xfId="9619"/>
    <cellStyle name="Comma 8 2 9" xfId="9620"/>
    <cellStyle name="Comma 8 3" xfId="9621"/>
    <cellStyle name="Comma 8 3 2" xfId="9622"/>
    <cellStyle name="Comma 8 3 2 2" xfId="9623"/>
    <cellStyle name="Comma 8 3 2 2 2" xfId="9624"/>
    <cellStyle name="Comma 8 3 2 3" xfId="9625"/>
    <cellStyle name="Comma 8 3 2 4" xfId="9626"/>
    <cellStyle name="Comma 8 3 3" xfId="9627"/>
    <cellStyle name="Comma 8 3 3 2" xfId="9628"/>
    <cellStyle name="Comma 8 3 3 3" xfId="9629"/>
    <cellStyle name="Comma 8 3 4" xfId="9630"/>
    <cellStyle name="Comma 8 3 4 2" xfId="9631"/>
    <cellStyle name="Comma 8 3 5" xfId="9632"/>
    <cellStyle name="Comma 8 4" xfId="9633"/>
    <cellStyle name="Comma 8 4 2" xfId="9634"/>
    <cellStyle name="Comma 8 4 2 2" xfId="9635"/>
    <cellStyle name="Comma 8 4 3" xfId="9636"/>
    <cellStyle name="Comma 8 5" xfId="9637"/>
    <cellStyle name="Comma 8 5 2" xfId="9638"/>
    <cellStyle name="Comma 8 6" xfId="9639"/>
    <cellStyle name="Comma 8 6 2" xfId="9640"/>
    <cellStyle name="Comma 8 7" xfId="9641"/>
    <cellStyle name="Comma 8 8" xfId="9642"/>
    <cellStyle name="Comma 80" xfId="9643"/>
    <cellStyle name="Comma 80 2" xfId="9644"/>
    <cellStyle name="Comma 80 2 2" xfId="9645"/>
    <cellStyle name="Comma 80 3" xfId="9646"/>
    <cellStyle name="Comma 80 4" xfId="9647"/>
    <cellStyle name="Comma 80 5" xfId="9648"/>
    <cellStyle name="Comma 81" xfId="9649"/>
    <cellStyle name="Comma 81 2" xfId="9650"/>
    <cellStyle name="Comma 81 2 2" xfId="9651"/>
    <cellStyle name="Comma 81 3" xfId="9652"/>
    <cellStyle name="Comma 81 4" xfId="9653"/>
    <cellStyle name="Comma 81 5" xfId="9654"/>
    <cellStyle name="Comma 82" xfId="9655"/>
    <cellStyle name="Comma 82 2" xfId="9656"/>
    <cellStyle name="Comma 82 2 2" xfId="9657"/>
    <cellStyle name="Comma 82 3" xfId="9658"/>
    <cellStyle name="Comma 82 4" xfId="9659"/>
    <cellStyle name="Comma 82 5" xfId="9660"/>
    <cellStyle name="Comma 83" xfId="9661"/>
    <cellStyle name="Comma 83 2" xfId="9662"/>
    <cellStyle name="Comma 83 2 2" xfId="9663"/>
    <cellStyle name="Comma 83 3" xfId="9664"/>
    <cellStyle name="Comma 83 4" xfId="9665"/>
    <cellStyle name="Comma 83 5" xfId="9666"/>
    <cellStyle name="Comma 84" xfId="9667"/>
    <cellStyle name="Comma 84 2" xfId="9668"/>
    <cellStyle name="Comma 84 2 2" xfId="9669"/>
    <cellStyle name="Comma 84 3" xfId="9670"/>
    <cellStyle name="Comma 84 4" xfId="9671"/>
    <cellStyle name="Comma 84 5" xfId="9672"/>
    <cellStyle name="Comma 85" xfId="9673"/>
    <cellStyle name="Comma 85 2" xfId="9674"/>
    <cellStyle name="Comma 85 2 2" xfId="9675"/>
    <cellStyle name="Comma 85 3" xfId="9676"/>
    <cellStyle name="Comma 85 4" xfId="9677"/>
    <cellStyle name="Comma 85 5" xfId="9678"/>
    <cellStyle name="Comma 86" xfId="9679"/>
    <cellStyle name="Comma 86 2" xfId="9680"/>
    <cellStyle name="Comma 86 2 2" xfId="9681"/>
    <cellStyle name="Comma 86 3" xfId="9682"/>
    <cellStyle name="Comma 86 4" xfId="9683"/>
    <cellStyle name="Comma 86 5" xfId="9684"/>
    <cellStyle name="Comma 87" xfId="9685"/>
    <cellStyle name="Comma 87 2" xfId="9686"/>
    <cellStyle name="Comma 87 2 2" xfId="9687"/>
    <cellStyle name="Comma 87 3" xfId="9688"/>
    <cellStyle name="Comma 87 4" xfId="9689"/>
    <cellStyle name="Comma 88" xfId="9690"/>
    <cellStyle name="Comma 88 2" xfId="9691"/>
    <cellStyle name="Comma 88 2 2" xfId="9692"/>
    <cellStyle name="Comma 88 3" xfId="9693"/>
    <cellStyle name="Comma 88 4" xfId="9694"/>
    <cellStyle name="Comma 89" xfId="9695"/>
    <cellStyle name="Comma 89 2" xfId="9696"/>
    <cellStyle name="Comma 89 2 2" xfId="9697"/>
    <cellStyle name="Comma 89 3" xfId="9698"/>
    <cellStyle name="Comma 89 4" xfId="9699"/>
    <cellStyle name="Comma 9" xfId="9700"/>
    <cellStyle name="Comma 9 2" xfId="9701"/>
    <cellStyle name="Comma 9 2 10" xfId="9702"/>
    <cellStyle name="Comma 9 2 11" xfId="9703"/>
    <cellStyle name="Comma 9 2 12" xfId="9704"/>
    <cellStyle name="Comma 9 2 13" xfId="9705"/>
    <cellStyle name="Comma 9 2 14" xfId="9706"/>
    <cellStyle name="Comma 9 2 15" xfId="9707"/>
    <cellStyle name="Comma 9 2 16" xfId="9708"/>
    <cellStyle name="Comma 9 2 17" xfId="9709"/>
    <cellStyle name="Comma 9 2 18" xfId="9710"/>
    <cellStyle name="Comma 9 2 19" xfId="9711"/>
    <cellStyle name="Comma 9 2 2" xfId="9712"/>
    <cellStyle name="Comma 9 2 2 10" xfId="9713"/>
    <cellStyle name="Comma 9 2 2 11" xfId="9714"/>
    <cellStyle name="Comma 9 2 2 12" xfId="9715"/>
    <cellStyle name="Comma 9 2 2 13" xfId="9716"/>
    <cellStyle name="Comma 9 2 2 14" xfId="9717"/>
    <cellStyle name="Comma 9 2 2 15" xfId="9718"/>
    <cellStyle name="Comma 9 2 2 16" xfId="9719"/>
    <cellStyle name="Comma 9 2 2 17" xfId="9720"/>
    <cellStyle name="Comma 9 2 2 2" xfId="9721"/>
    <cellStyle name="Comma 9 2 2 2 2" xfId="9722"/>
    <cellStyle name="Comma 9 2 2 2 3" xfId="9723"/>
    <cellStyle name="Comma 9 2 2 3" xfId="9724"/>
    <cellStyle name="Comma 9 2 2 4" xfId="9725"/>
    <cellStyle name="Comma 9 2 2 5" xfId="9726"/>
    <cellStyle name="Comma 9 2 2 6" xfId="9727"/>
    <cellStyle name="Comma 9 2 2 7" xfId="9728"/>
    <cellStyle name="Comma 9 2 2 8" xfId="9729"/>
    <cellStyle name="Comma 9 2 2 9" xfId="9730"/>
    <cellStyle name="Comma 9 2 3" xfId="9731"/>
    <cellStyle name="Comma 9 2 3 2" xfId="9732"/>
    <cellStyle name="Comma 9 2 3 3" xfId="9733"/>
    <cellStyle name="Comma 9 2 4" xfId="9734"/>
    <cellStyle name="Comma 9 2 4 2" xfId="9735"/>
    <cellStyle name="Comma 9 2 4 3" xfId="9736"/>
    <cellStyle name="Comma 9 2 5" xfId="9737"/>
    <cellStyle name="Comma 9 2 6" xfId="9738"/>
    <cellStyle name="Comma 9 2 7" xfId="9739"/>
    <cellStyle name="Comma 9 2 8" xfId="9740"/>
    <cellStyle name="Comma 9 2 9" xfId="9741"/>
    <cellStyle name="Comma 9 3" xfId="9742"/>
    <cellStyle name="Comma 9 3 2" xfId="9743"/>
    <cellStyle name="Comma 9 3 2 2" xfId="9744"/>
    <cellStyle name="Comma 9 3 3" xfId="9745"/>
    <cellStyle name="Comma 9 3 3 2" xfId="9746"/>
    <cellStyle name="Comma 9 3 4" xfId="9747"/>
    <cellStyle name="Comma 9 4" xfId="9748"/>
    <cellStyle name="Comma 9 4 2" xfId="9749"/>
    <cellStyle name="Comma 9 4 2 2" xfId="9750"/>
    <cellStyle name="Comma 9 4 3" xfId="9751"/>
    <cellStyle name="Comma 9 5" xfId="9752"/>
    <cellStyle name="Comma 9 5 2" xfId="9753"/>
    <cellStyle name="Comma 9 6" xfId="9754"/>
    <cellStyle name="Comma 9 6 2" xfId="9755"/>
    <cellStyle name="Comma 9 7" xfId="9756"/>
    <cellStyle name="Comma 9 8" xfId="9757"/>
    <cellStyle name="Comma 90" xfId="9758"/>
    <cellStyle name="Comma 90 2" xfId="9759"/>
    <cellStyle name="Comma 90 2 2" xfId="9760"/>
    <cellStyle name="Comma 90 3" xfId="9761"/>
    <cellStyle name="Comma 90 4" xfId="9762"/>
    <cellStyle name="Comma 91" xfId="9763"/>
    <cellStyle name="Comma 91 2" xfId="9764"/>
    <cellStyle name="Comma 91 2 2" xfId="9765"/>
    <cellStyle name="Comma 91 3" xfId="9766"/>
    <cellStyle name="Comma 91 4" xfId="9767"/>
    <cellStyle name="Comma 92" xfId="9768"/>
    <cellStyle name="Comma 92 2" xfId="9769"/>
    <cellStyle name="Comma 92 2 2" xfId="9770"/>
    <cellStyle name="Comma 92 3" xfId="9771"/>
    <cellStyle name="Comma 92 4" xfId="9772"/>
    <cellStyle name="Comma 93" xfId="9773"/>
    <cellStyle name="Comma 93 2" xfId="9774"/>
    <cellStyle name="Comma 93 2 2" xfId="9775"/>
    <cellStyle name="Comma 93 3" xfId="9776"/>
    <cellStyle name="Comma 93 4" xfId="9777"/>
    <cellStyle name="Comma 94" xfId="9778"/>
    <cellStyle name="Comma 94 2" xfId="9779"/>
    <cellStyle name="Comma 94 2 2" xfId="9780"/>
    <cellStyle name="Comma 94 3" xfId="9781"/>
    <cellStyle name="Comma 94 4" xfId="9782"/>
    <cellStyle name="Comma 95" xfId="9783"/>
    <cellStyle name="Comma 95 2" xfId="9784"/>
    <cellStyle name="Comma 95 2 2" xfId="9785"/>
    <cellStyle name="Comma 95 3" xfId="9786"/>
    <cellStyle name="Comma 95 4" xfId="9787"/>
    <cellStyle name="Comma 96" xfId="9788"/>
    <cellStyle name="Comma 96 2" xfId="9789"/>
    <cellStyle name="Comma 96 2 2" xfId="9790"/>
    <cellStyle name="Comma 96 3" xfId="9791"/>
    <cellStyle name="Comma 96 4" xfId="9792"/>
    <cellStyle name="Comma 97" xfId="9793"/>
    <cellStyle name="Comma 97 2" xfId="9794"/>
    <cellStyle name="Comma 97 2 2" xfId="9795"/>
    <cellStyle name="Comma 97 3" xfId="9796"/>
    <cellStyle name="Comma 97 4" xfId="9797"/>
    <cellStyle name="Comma 98" xfId="9798"/>
    <cellStyle name="Comma 98 2" xfId="9799"/>
    <cellStyle name="Comma 98 2 2" xfId="9800"/>
    <cellStyle name="Comma 98 3" xfId="9801"/>
    <cellStyle name="Comma 98 4" xfId="9802"/>
    <cellStyle name="Comma 99" xfId="9803"/>
    <cellStyle name="Comma 99 2" xfId="9804"/>
    <cellStyle name="Comma 99 2 2" xfId="9805"/>
    <cellStyle name="Comma 99 3" xfId="9806"/>
    <cellStyle name="Comma 99 4" xfId="9807"/>
    <cellStyle name="Comma Style (brackets)" xfId="9808"/>
    <cellStyle name="Comma Style (brackets) 2" xfId="9809"/>
    <cellStyle name="Comma0" xfId="9810"/>
    <cellStyle name="Comma0 - Style1" xfId="9811"/>
    <cellStyle name="Comma0 - Style1 2" xfId="9812"/>
    <cellStyle name="Comma0 - Style1 3" xfId="9813"/>
    <cellStyle name="Comma0 - Style2" xfId="9814"/>
    <cellStyle name="Comma0 - Style2 2" xfId="9815"/>
    <cellStyle name="Comma0 - Style5" xfId="9816"/>
    <cellStyle name="Comma0 2" xfId="9817"/>
    <cellStyle name="Comma0 3" xfId="9818"/>
    <cellStyle name="Comma0 4" xfId="9819"/>
    <cellStyle name="Comma0 5" xfId="9820"/>
    <cellStyle name="Comma0_Output.REC" xfId="9821"/>
    <cellStyle name="Comma1 - Style1" xfId="9822"/>
    <cellStyle name="Copied" xfId="9823"/>
    <cellStyle name="Copied 2" xfId="9824"/>
    <cellStyle name="Copied 3" xfId="9825"/>
    <cellStyle name="Currency ." xfId="9826"/>
    <cellStyle name="Currency . 2" xfId="9827"/>
    <cellStyle name="Currency .00" xfId="9828"/>
    <cellStyle name="Currency .00 2" xfId="9829"/>
    <cellStyle name="Currency .00 2 2" xfId="9830"/>
    <cellStyle name="Currency .00 3" xfId="9831"/>
    <cellStyle name="Currency .00 3 2" xfId="9832"/>
    <cellStyle name="Currency .00 3 2 2" xfId="9833"/>
    <cellStyle name="Currency .00 3 3" xfId="9834"/>
    <cellStyle name="Currency .00 4" xfId="9835"/>
    <cellStyle name="Currency .00 4 2" xfId="9836"/>
    <cellStyle name="Currency .00 4 2 2" xfId="9837"/>
    <cellStyle name="Currency .00 4 3" xfId="9838"/>
    <cellStyle name="Currency .00 5" xfId="9839"/>
    <cellStyle name="Currency .00 5 2" xfId="9840"/>
    <cellStyle name="Currency .00 5 2 2" xfId="9841"/>
    <cellStyle name="Currency .00 5 3" xfId="9842"/>
    <cellStyle name="Currency .00 6" xfId="9843"/>
    <cellStyle name="Currency [$0]" xfId="9844"/>
    <cellStyle name="Currency [$0] 2" xfId="9845"/>
    <cellStyle name="Currency [$0] 3" xfId="9846"/>
    <cellStyle name="Currency [£0]" xfId="9847"/>
    <cellStyle name="Currency [£0] 2" xfId="9848"/>
    <cellStyle name="Currency [£0] 3" xfId="9849"/>
    <cellStyle name="Currency [0.00]" xfId="9850"/>
    <cellStyle name="Currency [0.00] 2" xfId="9851"/>
    <cellStyle name="Currency [0] 10" xfId="9852"/>
    <cellStyle name="Currency [0] 10 2" xfId="9853"/>
    <cellStyle name="Currency [0] 11" xfId="9854"/>
    <cellStyle name="Currency [0] 11 2" xfId="9855"/>
    <cellStyle name="Currency [0] 12" xfId="9856"/>
    <cellStyle name="Currency [0] 12 2" xfId="9857"/>
    <cellStyle name="Currency [0] 13" xfId="9858"/>
    <cellStyle name="Currency [0] 13 2" xfId="9859"/>
    <cellStyle name="Currency [0] 14" xfId="9860"/>
    <cellStyle name="Currency [0] 14 2" xfId="9861"/>
    <cellStyle name="Currency [0] 15" xfId="9862"/>
    <cellStyle name="Currency [0] 15 2" xfId="9863"/>
    <cellStyle name="Currency [0] 16" xfId="9864"/>
    <cellStyle name="Currency [0] 16 2" xfId="9865"/>
    <cellStyle name="Currency [0] 17" xfId="9866"/>
    <cellStyle name="Currency [0] 17 2" xfId="9867"/>
    <cellStyle name="Currency [0] 18" xfId="9868"/>
    <cellStyle name="Currency [0] 18 2" xfId="9869"/>
    <cellStyle name="Currency [0] 19" xfId="9870"/>
    <cellStyle name="Currency [0] 19 2" xfId="9871"/>
    <cellStyle name="Currency [0] 2" xfId="9872"/>
    <cellStyle name="Currency [0] 2 10" xfId="9873"/>
    <cellStyle name="Currency [0] 2 11" xfId="9874"/>
    <cellStyle name="Currency [0] 2 12" xfId="9875"/>
    <cellStyle name="Currency [0] 2 13" xfId="9876"/>
    <cellStyle name="Currency [0] 2 14" xfId="9877"/>
    <cellStyle name="Currency [0] 2 15" xfId="9878"/>
    <cellStyle name="Currency [0] 2 16" xfId="9879"/>
    <cellStyle name="Currency [0] 2 17" xfId="9880"/>
    <cellStyle name="Currency [0] 2 18" xfId="9881"/>
    <cellStyle name="Currency [0] 2 2" xfId="9882"/>
    <cellStyle name="Currency [0] 2 2 10" xfId="9883"/>
    <cellStyle name="Currency [0] 2 2 11" xfId="9884"/>
    <cellStyle name="Currency [0] 2 2 12" xfId="9885"/>
    <cellStyle name="Currency [0] 2 2 13" xfId="9886"/>
    <cellStyle name="Currency [0] 2 2 14" xfId="9887"/>
    <cellStyle name="Currency [0] 2 2 15" xfId="9888"/>
    <cellStyle name="Currency [0] 2 2 2" xfId="9889"/>
    <cellStyle name="Currency [0] 2 2 3" xfId="9890"/>
    <cellStyle name="Currency [0] 2 2 4" xfId="9891"/>
    <cellStyle name="Currency [0] 2 2 5" xfId="9892"/>
    <cellStyle name="Currency [0] 2 2 6" xfId="9893"/>
    <cellStyle name="Currency [0] 2 2 7" xfId="9894"/>
    <cellStyle name="Currency [0] 2 2 8" xfId="9895"/>
    <cellStyle name="Currency [0] 2 2 9" xfId="9896"/>
    <cellStyle name="Currency [0] 2 3" xfId="9897"/>
    <cellStyle name="Currency [0] 2 4" xfId="9898"/>
    <cellStyle name="Currency [0] 2 5" xfId="9899"/>
    <cellStyle name="Currency [0] 2 6" xfId="9900"/>
    <cellStyle name="Currency [0] 2 7" xfId="9901"/>
    <cellStyle name="Currency [0] 2 8" xfId="9902"/>
    <cellStyle name="Currency [0] 2 9" xfId="9903"/>
    <cellStyle name="Currency [0] 20" xfId="9904"/>
    <cellStyle name="Currency [0] 20 2" xfId="9905"/>
    <cellStyle name="Currency [0] 21" xfId="9906"/>
    <cellStyle name="Currency [0] 21 2" xfId="9907"/>
    <cellStyle name="Currency [0] 22" xfId="9908"/>
    <cellStyle name="Currency [0] 22 2" xfId="9909"/>
    <cellStyle name="Currency [0] 23" xfId="9910"/>
    <cellStyle name="Currency [0] 23 2" xfId="9911"/>
    <cellStyle name="Currency [0] 24" xfId="9912"/>
    <cellStyle name="Currency [0] 24 2" xfId="9913"/>
    <cellStyle name="Currency [0] 24 2 2" xfId="9914"/>
    <cellStyle name="Currency [0] 24 3" xfId="9915"/>
    <cellStyle name="Currency [0] 25" xfId="9916"/>
    <cellStyle name="Currency [0] 25 2" xfId="9917"/>
    <cellStyle name="Currency [0] 25 2 2" xfId="9918"/>
    <cellStyle name="Currency [0] 25 3" xfId="9919"/>
    <cellStyle name="Currency [0] 3" xfId="9920"/>
    <cellStyle name="Currency [0] 3 2" xfId="9921"/>
    <cellStyle name="Currency [0] 4" xfId="9922"/>
    <cellStyle name="Currency [0] 4 2" xfId="9923"/>
    <cellStyle name="Currency [0] 5" xfId="9924"/>
    <cellStyle name="Currency [0] 5 2" xfId="9925"/>
    <cellStyle name="Currency [0] 6" xfId="9926"/>
    <cellStyle name="Currency [0] 6 2" xfId="9927"/>
    <cellStyle name="Currency [0] 7" xfId="9928"/>
    <cellStyle name="Currency [0] 7 2" xfId="9929"/>
    <cellStyle name="Currency [0] 8" xfId="9930"/>
    <cellStyle name="Currency [0] 8 2" xfId="9931"/>
    <cellStyle name="Currency [0] 9" xfId="9932"/>
    <cellStyle name="Currency [0] 9 2" xfId="9933"/>
    <cellStyle name="Currency [00]" xfId="9934"/>
    <cellStyle name="Currency 10" xfId="9935"/>
    <cellStyle name="Currency 10 2" xfId="9936"/>
    <cellStyle name="Currency 10 2 10" xfId="9937"/>
    <cellStyle name="Currency 10 2 11" xfId="9938"/>
    <cellStyle name="Currency 10 2 12" xfId="9939"/>
    <cellStyle name="Currency 10 2 13" xfId="9940"/>
    <cellStyle name="Currency 10 2 14" xfId="9941"/>
    <cellStyle name="Currency 10 2 15" xfId="9942"/>
    <cellStyle name="Currency 10 2 16" xfId="9943"/>
    <cellStyle name="Currency 10 2 17" xfId="9944"/>
    <cellStyle name="Currency 10 2 18" xfId="9945"/>
    <cellStyle name="Currency 10 2 2" xfId="9946"/>
    <cellStyle name="Currency 10 2 2 10" xfId="9947"/>
    <cellStyle name="Currency 10 2 2 11" xfId="9948"/>
    <cellStyle name="Currency 10 2 2 12" xfId="9949"/>
    <cellStyle name="Currency 10 2 2 13" xfId="9950"/>
    <cellStyle name="Currency 10 2 2 14" xfId="9951"/>
    <cellStyle name="Currency 10 2 2 15" xfId="9952"/>
    <cellStyle name="Currency 10 2 2 2" xfId="9953"/>
    <cellStyle name="Currency 10 2 2 3" xfId="9954"/>
    <cellStyle name="Currency 10 2 2 4" xfId="9955"/>
    <cellStyle name="Currency 10 2 2 5" xfId="9956"/>
    <cellStyle name="Currency 10 2 2 6" xfId="9957"/>
    <cellStyle name="Currency 10 2 2 7" xfId="9958"/>
    <cellStyle name="Currency 10 2 2 8" xfId="9959"/>
    <cellStyle name="Currency 10 2 2 9" xfId="9960"/>
    <cellStyle name="Currency 10 2 3" xfId="9961"/>
    <cellStyle name="Currency 10 2 4" xfId="9962"/>
    <cellStyle name="Currency 10 2 5" xfId="9963"/>
    <cellStyle name="Currency 10 2 6" xfId="9964"/>
    <cellStyle name="Currency 10 2 7" xfId="9965"/>
    <cellStyle name="Currency 10 2 8" xfId="9966"/>
    <cellStyle name="Currency 10 2 9" xfId="9967"/>
    <cellStyle name="Currency 10 3" xfId="9968"/>
    <cellStyle name="Currency 10 3 2" xfId="9969"/>
    <cellStyle name="Currency 10 4" xfId="9970"/>
    <cellStyle name="Currency 10 4 2" xfId="9971"/>
    <cellStyle name="Currency 10 5" xfId="9972"/>
    <cellStyle name="Currency 10 6" xfId="9973"/>
    <cellStyle name="Currency 11" xfId="9974"/>
    <cellStyle name="Currency 11 2" xfId="9975"/>
    <cellStyle name="Currency 11 2 10" xfId="9976"/>
    <cellStyle name="Currency 11 2 11" xfId="9977"/>
    <cellStyle name="Currency 11 2 12" xfId="9978"/>
    <cellStyle name="Currency 11 2 13" xfId="9979"/>
    <cellStyle name="Currency 11 2 14" xfId="9980"/>
    <cellStyle name="Currency 11 2 15" xfId="9981"/>
    <cellStyle name="Currency 11 2 16" xfId="9982"/>
    <cellStyle name="Currency 11 2 17" xfId="9983"/>
    <cellStyle name="Currency 11 2 18" xfId="9984"/>
    <cellStyle name="Currency 11 2 2" xfId="9985"/>
    <cellStyle name="Currency 11 2 2 10" xfId="9986"/>
    <cellStyle name="Currency 11 2 2 11" xfId="9987"/>
    <cellStyle name="Currency 11 2 2 12" xfId="9988"/>
    <cellStyle name="Currency 11 2 2 13" xfId="9989"/>
    <cellStyle name="Currency 11 2 2 14" xfId="9990"/>
    <cellStyle name="Currency 11 2 2 15" xfId="9991"/>
    <cellStyle name="Currency 11 2 2 2" xfId="9992"/>
    <cellStyle name="Currency 11 2 2 3" xfId="9993"/>
    <cellStyle name="Currency 11 2 2 4" xfId="9994"/>
    <cellStyle name="Currency 11 2 2 5" xfId="9995"/>
    <cellStyle name="Currency 11 2 2 6" xfId="9996"/>
    <cellStyle name="Currency 11 2 2 7" xfId="9997"/>
    <cellStyle name="Currency 11 2 2 8" xfId="9998"/>
    <cellStyle name="Currency 11 2 2 9" xfId="9999"/>
    <cellStyle name="Currency 11 2 3" xfId="10000"/>
    <cellStyle name="Currency 11 2 4" xfId="10001"/>
    <cellStyle name="Currency 11 2 5" xfId="10002"/>
    <cellStyle name="Currency 11 2 6" xfId="10003"/>
    <cellStyle name="Currency 11 2 7" xfId="10004"/>
    <cellStyle name="Currency 11 2 8" xfId="10005"/>
    <cellStyle name="Currency 11 2 9" xfId="10006"/>
    <cellStyle name="Currency 11 3" xfId="10007"/>
    <cellStyle name="Currency 11 3 2" xfId="10008"/>
    <cellStyle name="Currency 11 4" xfId="10009"/>
    <cellStyle name="Currency 11 4 2" xfId="10010"/>
    <cellStyle name="Currency 11 5" xfId="10011"/>
    <cellStyle name="Currency 11 6" xfId="10012"/>
    <cellStyle name="Currency 12" xfId="10013"/>
    <cellStyle name="Currency 12 10" xfId="10014"/>
    <cellStyle name="Currency 12 11" xfId="10015"/>
    <cellStyle name="Currency 12 12" xfId="10016"/>
    <cellStyle name="Currency 12 13" xfId="10017"/>
    <cellStyle name="Currency 12 14" xfId="10018"/>
    <cellStyle name="Currency 12 15" xfId="10019"/>
    <cellStyle name="Currency 12 16" xfId="10020"/>
    <cellStyle name="Currency 12 17" xfId="10021"/>
    <cellStyle name="Currency 12 18" xfId="10022"/>
    <cellStyle name="Currency 12 19" xfId="10023"/>
    <cellStyle name="Currency 12 2" xfId="10024"/>
    <cellStyle name="Currency 12 2 10" xfId="10025"/>
    <cellStyle name="Currency 12 2 11" xfId="10026"/>
    <cellStyle name="Currency 12 2 12" xfId="10027"/>
    <cellStyle name="Currency 12 2 13" xfId="10028"/>
    <cellStyle name="Currency 12 2 14" xfId="10029"/>
    <cellStyle name="Currency 12 2 15" xfId="10030"/>
    <cellStyle name="Currency 12 2 16" xfId="10031"/>
    <cellStyle name="Currency 12 2 17" xfId="10032"/>
    <cellStyle name="Currency 12 2 2" xfId="10033"/>
    <cellStyle name="Currency 12 2 3" xfId="10034"/>
    <cellStyle name="Currency 12 2 4" xfId="10035"/>
    <cellStyle name="Currency 12 2 5" xfId="10036"/>
    <cellStyle name="Currency 12 2 6" xfId="10037"/>
    <cellStyle name="Currency 12 2 7" xfId="10038"/>
    <cellStyle name="Currency 12 2 8" xfId="10039"/>
    <cellStyle name="Currency 12 2 9" xfId="10040"/>
    <cellStyle name="Currency 12 3" xfId="10041"/>
    <cellStyle name="Currency 12 3 2" xfId="10042"/>
    <cellStyle name="Currency 12 3 3" xfId="10043"/>
    <cellStyle name="Currency 12 4" xfId="10044"/>
    <cellStyle name="Currency 12 4 2" xfId="10045"/>
    <cellStyle name="Currency 12 4 3" xfId="10046"/>
    <cellStyle name="Currency 12 5" xfId="10047"/>
    <cellStyle name="Currency 12 6" xfId="10048"/>
    <cellStyle name="Currency 12 7" xfId="10049"/>
    <cellStyle name="Currency 12 8" xfId="10050"/>
    <cellStyle name="Currency 12 9" xfId="10051"/>
    <cellStyle name="Currency 13" xfId="10052"/>
    <cellStyle name="Currency 13 10" xfId="10053"/>
    <cellStyle name="Currency 13 11" xfId="10054"/>
    <cellStyle name="Currency 13 12" xfId="10055"/>
    <cellStyle name="Currency 13 13" xfId="10056"/>
    <cellStyle name="Currency 13 14" xfId="10057"/>
    <cellStyle name="Currency 13 15" xfId="10058"/>
    <cellStyle name="Currency 13 16" xfId="10059"/>
    <cellStyle name="Currency 13 17" xfId="10060"/>
    <cellStyle name="Currency 13 18" xfId="10061"/>
    <cellStyle name="Currency 13 19" xfId="10062"/>
    <cellStyle name="Currency 13 2" xfId="10063"/>
    <cellStyle name="Currency 13 2 10" xfId="10064"/>
    <cellStyle name="Currency 13 2 11" xfId="10065"/>
    <cellStyle name="Currency 13 2 12" xfId="10066"/>
    <cellStyle name="Currency 13 2 13" xfId="10067"/>
    <cellStyle name="Currency 13 2 14" xfId="10068"/>
    <cellStyle name="Currency 13 2 15" xfId="10069"/>
    <cellStyle name="Currency 13 2 16" xfId="10070"/>
    <cellStyle name="Currency 13 2 17" xfId="10071"/>
    <cellStyle name="Currency 13 2 2" xfId="10072"/>
    <cellStyle name="Currency 13 2 3" xfId="10073"/>
    <cellStyle name="Currency 13 2 4" xfId="10074"/>
    <cellStyle name="Currency 13 2 5" xfId="10075"/>
    <cellStyle name="Currency 13 2 6" xfId="10076"/>
    <cellStyle name="Currency 13 2 7" xfId="10077"/>
    <cellStyle name="Currency 13 2 8" xfId="10078"/>
    <cellStyle name="Currency 13 2 9" xfId="10079"/>
    <cellStyle name="Currency 13 3" xfId="10080"/>
    <cellStyle name="Currency 13 3 2" xfId="10081"/>
    <cellStyle name="Currency 13 3 3" xfId="10082"/>
    <cellStyle name="Currency 13 4" xfId="10083"/>
    <cellStyle name="Currency 13 4 2" xfId="10084"/>
    <cellStyle name="Currency 13 4 3" xfId="10085"/>
    <cellStyle name="Currency 13 5" xfId="10086"/>
    <cellStyle name="Currency 13 6" xfId="10087"/>
    <cellStyle name="Currency 13 7" xfId="10088"/>
    <cellStyle name="Currency 13 8" xfId="10089"/>
    <cellStyle name="Currency 13 9" xfId="10090"/>
    <cellStyle name="Currency 14" xfId="10091"/>
    <cellStyle name="Currency 14 2" xfId="10092"/>
    <cellStyle name="Currency 14 2 2" xfId="10093"/>
    <cellStyle name="Currency 14 3" xfId="10094"/>
    <cellStyle name="Currency 14 3 2" xfId="10095"/>
    <cellStyle name="Currency 14 4" xfId="10096"/>
    <cellStyle name="Currency 14 4 2" xfId="10097"/>
    <cellStyle name="Currency 14 5" xfId="10098"/>
    <cellStyle name="Currency 14 6" xfId="10099"/>
    <cellStyle name="Currency 15" xfId="10100"/>
    <cellStyle name="Currency 15 2" xfId="10101"/>
    <cellStyle name="Currency 15 2 2" xfId="10102"/>
    <cellStyle name="Currency 15 3" xfId="10103"/>
    <cellStyle name="Currency 15 3 2" xfId="10104"/>
    <cellStyle name="Currency 15 4" xfId="10105"/>
    <cellStyle name="Currency 15 4 2" xfId="10106"/>
    <cellStyle name="Currency 15 5" xfId="10107"/>
    <cellStyle name="Currency 15 6" xfId="10108"/>
    <cellStyle name="Currency 16" xfId="10109"/>
    <cellStyle name="Currency 16 2" xfId="10110"/>
    <cellStyle name="Currency 16 2 2" xfId="10111"/>
    <cellStyle name="Currency 16 3" xfId="10112"/>
    <cellStyle name="Currency 16 3 2" xfId="10113"/>
    <cellStyle name="Currency 16 4" xfId="10114"/>
    <cellStyle name="Currency 16 4 2" xfId="10115"/>
    <cellStyle name="Currency 16 5" xfId="10116"/>
    <cellStyle name="Currency 16 6" xfId="10117"/>
    <cellStyle name="Currency 17" xfId="10118"/>
    <cellStyle name="Currency 17 2" xfId="10119"/>
    <cellStyle name="Currency 17 2 2" xfId="10120"/>
    <cellStyle name="Currency 17 3" xfId="10121"/>
    <cellStyle name="Currency 17 4" xfId="10122"/>
    <cellStyle name="Currency 18" xfId="10123"/>
    <cellStyle name="Currency 18 2" xfId="10124"/>
    <cellStyle name="Currency 18 2 2" xfId="10125"/>
    <cellStyle name="Currency 18 2 3" xfId="10126"/>
    <cellStyle name="Currency 18 3" xfId="10127"/>
    <cellStyle name="Currency 18 4" xfId="10128"/>
    <cellStyle name="Currency 19" xfId="10129"/>
    <cellStyle name="Currency 19 2" xfId="10130"/>
    <cellStyle name="Currency 19 2 2" xfId="10131"/>
    <cellStyle name="Currency 19 2 3" xfId="10132"/>
    <cellStyle name="Currency 19 3" xfId="10133"/>
    <cellStyle name="Currency 19 4" xfId="10134"/>
    <cellStyle name="Currency 2" xfId="10135"/>
    <cellStyle name="Currency 2 2" xfId="10136"/>
    <cellStyle name="Currency 2 2 2" xfId="10137"/>
    <cellStyle name="Currency 2 2 2 2" xfId="10138"/>
    <cellStyle name="Currency 2 2 3" xfId="10139"/>
    <cellStyle name="Currency 2 2 4" xfId="10140"/>
    <cellStyle name="Currency 2 2 5" xfId="10141"/>
    <cellStyle name="Currency 2 2 6" xfId="10142"/>
    <cellStyle name="Currency 2 2 6 2" xfId="20456"/>
    <cellStyle name="Currency 2 3" xfId="10143"/>
    <cellStyle name="Currency 2 3 10" xfId="10144"/>
    <cellStyle name="Currency 2 3 11" xfId="10145"/>
    <cellStyle name="Currency 2 3 12" xfId="10146"/>
    <cellStyle name="Currency 2 3 13" xfId="10147"/>
    <cellStyle name="Currency 2 3 14" xfId="10148"/>
    <cellStyle name="Currency 2 3 15" xfId="10149"/>
    <cellStyle name="Currency 2 3 16" xfId="10150"/>
    <cellStyle name="Currency 2 3 17" xfId="10151"/>
    <cellStyle name="Currency 2 3 18" xfId="10152"/>
    <cellStyle name="Currency 2 3 19" xfId="10153"/>
    <cellStyle name="Currency 2 3 19 2" xfId="20457"/>
    <cellStyle name="Currency 2 3 2" xfId="10154"/>
    <cellStyle name="Currency 2 3 2 10" xfId="10155"/>
    <cellStyle name="Currency 2 3 2 11" xfId="10156"/>
    <cellStyle name="Currency 2 3 2 12" xfId="10157"/>
    <cellStyle name="Currency 2 3 2 13" xfId="10158"/>
    <cellStyle name="Currency 2 3 2 14" xfId="10159"/>
    <cellStyle name="Currency 2 3 2 15" xfId="10160"/>
    <cellStyle name="Currency 2 3 2 16" xfId="10161"/>
    <cellStyle name="Currency 2 3 2 17" xfId="10162"/>
    <cellStyle name="Currency 2 3 2 2" xfId="10163"/>
    <cellStyle name="Currency 2 3 2 3" xfId="10164"/>
    <cellStyle name="Currency 2 3 2 4" xfId="10165"/>
    <cellStyle name="Currency 2 3 2 5" xfId="10166"/>
    <cellStyle name="Currency 2 3 2 6" xfId="10167"/>
    <cellStyle name="Currency 2 3 2 7" xfId="10168"/>
    <cellStyle name="Currency 2 3 2 8" xfId="10169"/>
    <cellStyle name="Currency 2 3 2 9" xfId="10170"/>
    <cellStyle name="Currency 2 3 3" xfId="10171"/>
    <cellStyle name="Currency 2 3 4" xfId="10172"/>
    <cellStyle name="Currency 2 3 5" xfId="10173"/>
    <cellStyle name="Currency 2 3 6" xfId="10174"/>
    <cellStyle name="Currency 2 3 7" xfId="10175"/>
    <cellStyle name="Currency 2 3 8" xfId="10176"/>
    <cellStyle name="Currency 2 3 9" xfId="10177"/>
    <cellStyle name="Currency 2 4" xfId="10178"/>
    <cellStyle name="Currency 2 4 2" xfId="10179"/>
    <cellStyle name="Currency 2 4 2 2" xfId="10180"/>
    <cellStyle name="Currency 2 4 3" xfId="10181"/>
    <cellStyle name="Currency 2 5" xfId="10182"/>
    <cellStyle name="Currency 2 5 2" xfId="10183"/>
    <cellStyle name="Currency 2 5 2 2" xfId="10184"/>
    <cellStyle name="Currency 2 5 3" xfId="10185"/>
    <cellStyle name="Currency 2 6" xfId="10186"/>
    <cellStyle name="Currency 2 7" xfId="10187"/>
    <cellStyle name="Currency 20" xfId="10188"/>
    <cellStyle name="Currency 20 2" xfId="10189"/>
    <cellStyle name="Currency 20 2 2" xfId="10190"/>
    <cellStyle name="Currency 20 3" xfId="10191"/>
    <cellStyle name="Currency 20 4" xfId="10192"/>
    <cellStyle name="Currency 21" xfId="10193"/>
    <cellStyle name="Currency 21 2" xfId="10194"/>
    <cellStyle name="Currency 21 2 2" xfId="10195"/>
    <cellStyle name="Currency 21 3" xfId="10196"/>
    <cellStyle name="Currency 21 4" xfId="10197"/>
    <cellStyle name="Currency 22" xfId="10198"/>
    <cellStyle name="Currency 22 2" xfId="10199"/>
    <cellStyle name="Currency 22 2 2" xfId="10200"/>
    <cellStyle name="Currency 22 3" xfId="10201"/>
    <cellStyle name="Currency 22 4" xfId="10202"/>
    <cellStyle name="Currency 23" xfId="10203"/>
    <cellStyle name="Currency 23 2" xfId="10204"/>
    <cellStyle name="Currency 23 2 2" xfId="10205"/>
    <cellStyle name="Currency 23 3" xfId="10206"/>
    <cellStyle name="Currency 23 4" xfId="10207"/>
    <cellStyle name="Currency 24" xfId="10208"/>
    <cellStyle name="Currency 24 2" xfId="10209"/>
    <cellStyle name="Currency 24 2 2" xfId="10210"/>
    <cellStyle name="Currency 24 3" xfId="10211"/>
    <cellStyle name="Currency 24 3 2" xfId="10212"/>
    <cellStyle name="Currency 24 4" xfId="10213"/>
    <cellStyle name="Currency 24 5" xfId="10214"/>
    <cellStyle name="Currency 25" xfId="10215"/>
    <cellStyle name="Currency 25 2" xfId="10216"/>
    <cellStyle name="Currency 25 2 2" xfId="10217"/>
    <cellStyle name="Currency 25 3" xfId="10218"/>
    <cellStyle name="Currency 25 3 2" xfId="10219"/>
    <cellStyle name="Currency 25 4" xfId="10220"/>
    <cellStyle name="Currency 25 5" xfId="10221"/>
    <cellStyle name="Currency 26" xfId="10222"/>
    <cellStyle name="Currency 26 2" xfId="10223"/>
    <cellStyle name="Currency 26 2 2" xfId="10224"/>
    <cellStyle name="Currency 26 3" xfId="10225"/>
    <cellStyle name="Currency 26 3 2" xfId="10226"/>
    <cellStyle name="Currency 26 4" xfId="10227"/>
    <cellStyle name="Currency 26 5" xfId="10228"/>
    <cellStyle name="Currency 27" xfId="10229"/>
    <cellStyle name="Currency 27 2" xfId="10230"/>
    <cellStyle name="Currency 27 2 2" xfId="10231"/>
    <cellStyle name="Currency 27 3" xfId="10232"/>
    <cellStyle name="Currency 27 3 2" xfId="10233"/>
    <cellStyle name="Currency 27 4" xfId="10234"/>
    <cellStyle name="Currency 27 5" xfId="10235"/>
    <cellStyle name="Currency 28" xfId="10236"/>
    <cellStyle name="Currency 28 2" xfId="10237"/>
    <cellStyle name="Currency 28 3" xfId="10238"/>
    <cellStyle name="Currency 29" xfId="10239"/>
    <cellStyle name="Currency 29 2" xfId="10240"/>
    <cellStyle name="Currency 29 3" xfId="10241"/>
    <cellStyle name="Currency 29 4" xfId="10242"/>
    <cellStyle name="Currency 3" xfId="10243"/>
    <cellStyle name="Currency 3 2" xfId="10244"/>
    <cellStyle name="Currency 3 2 10" xfId="10245"/>
    <cellStyle name="Currency 3 2 11" xfId="10246"/>
    <cellStyle name="Currency 3 2 12" xfId="10247"/>
    <cellStyle name="Currency 3 2 13" xfId="10248"/>
    <cellStyle name="Currency 3 2 14" xfId="10249"/>
    <cellStyle name="Currency 3 2 15" xfId="10250"/>
    <cellStyle name="Currency 3 2 16" xfId="10251"/>
    <cellStyle name="Currency 3 2 17" xfId="10252"/>
    <cellStyle name="Currency 3 2 18" xfId="10253"/>
    <cellStyle name="Currency 3 2 19" xfId="10254"/>
    <cellStyle name="Currency 3 2 2" xfId="10255"/>
    <cellStyle name="Currency 3 2 2 10" xfId="10256"/>
    <cellStyle name="Currency 3 2 2 11" xfId="10257"/>
    <cellStyle name="Currency 3 2 2 12" xfId="10258"/>
    <cellStyle name="Currency 3 2 2 13" xfId="10259"/>
    <cellStyle name="Currency 3 2 2 14" xfId="10260"/>
    <cellStyle name="Currency 3 2 2 15" xfId="10261"/>
    <cellStyle name="Currency 3 2 2 16" xfId="10262"/>
    <cellStyle name="Currency 3 2 2 17" xfId="10263"/>
    <cellStyle name="Currency 3 2 2 2" xfId="10264"/>
    <cellStyle name="Currency 3 2 2 3" xfId="10265"/>
    <cellStyle name="Currency 3 2 2 4" xfId="10266"/>
    <cellStyle name="Currency 3 2 2 5" xfId="10267"/>
    <cellStyle name="Currency 3 2 2 6" xfId="10268"/>
    <cellStyle name="Currency 3 2 2 7" xfId="10269"/>
    <cellStyle name="Currency 3 2 2 8" xfId="10270"/>
    <cellStyle name="Currency 3 2 2 9" xfId="10271"/>
    <cellStyle name="Currency 3 2 20" xfId="10272"/>
    <cellStyle name="Currency 3 2 20 2" xfId="20458"/>
    <cellStyle name="Currency 3 2 3" xfId="10273"/>
    <cellStyle name="Currency 3 2 3 2" xfId="10274"/>
    <cellStyle name="Currency 3 2 3 3" xfId="10275"/>
    <cellStyle name="Currency 3 2 4" xfId="10276"/>
    <cellStyle name="Currency 3 2 5" xfId="10277"/>
    <cellStyle name="Currency 3 2 6" xfId="10278"/>
    <cellStyle name="Currency 3 2 7" xfId="10279"/>
    <cellStyle name="Currency 3 2 8" xfId="10280"/>
    <cellStyle name="Currency 3 2 9" xfId="10281"/>
    <cellStyle name="Currency 3 3" xfId="10282"/>
    <cellStyle name="Currency 3 3 2" xfId="10283"/>
    <cellStyle name="Currency 3 3 2 2" xfId="10284"/>
    <cellStyle name="Currency 3 3 3" xfId="10285"/>
    <cellStyle name="Currency 3 3 4" xfId="10286"/>
    <cellStyle name="Currency 3 3 5" xfId="10287"/>
    <cellStyle name="Currency 3 3 5 2" xfId="20459"/>
    <cellStyle name="Currency 3 4" xfId="10288"/>
    <cellStyle name="Currency 3 4 2" xfId="10289"/>
    <cellStyle name="Currency 3 5" xfId="10290"/>
    <cellStyle name="Currency 3 5 2" xfId="10291"/>
    <cellStyle name="Currency 3 6" xfId="10292"/>
    <cellStyle name="Currency 3 7" xfId="10293"/>
    <cellStyle name="Currency 30" xfId="10294"/>
    <cellStyle name="Currency 30 2" xfId="10295"/>
    <cellStyle name="Currency 30 3" xfId="10296"/>
    <cellStyle name="Currency 30 4" xfId="10297"/>
    <cellStyle name="Currency 31" xfId="10298"/>
    <cellStyle name="Currency 31 2" xfId="10299"/>
    <cellStyle name="Currency 31 2 2" xfId="10300"/>
    <cellStyle name="Currency 31 2 3" xfId="10301"/>
    <cellStyle name="Currency 31 3" xfId="10302"/>
    <cellStyle name="Currency 31 4" xfId="10303"/>
    <cellStyle name="Currency 32" xfId="10304"/>
    <cellStyle name="Currency 32 2" xfId="10305"/>
    <cellStyle name="Currency 32 2 2" xfId="10306"/>
    <cellStyle name="Currency 32 2 3" xfId="10307"/>
    <cellStyle name="Currency 32 3" xfId="10308"/>
    <cellStyle name="Currency 32 4" xfId="10309"/>
    <cellStyle name="Currency 33" xfId="10310"/>
    <cellStyle name="Currency 33 2" xfId="10311"/>
    <cellStyle name="Currency 33 3" xfId="10312"/>
    <cellStyle name="Currency 33 4" xfId="10313"/>
    <cellStyle name="Currency 34" xfId="10314"/>
    <cellStyle name="Currency 34 2" xfId="10315"/>
    <cellStyle name="Currency 34 3" xfId="10316"/>
    <cellStyle name="Currency 34 4" xfId="10317"/>
    <cellStyle name="Currency 35" xfId="10318"/>
    <cellStyle name="Currency 35 2" xfId="10319"/>
    <cellStyle name="Currency 36" xfId="10320"/>
    <cellStyle name="Currency 36 2" xfId="10321"/>
    <cellStyle name="Currency 37" xfId="10322"/>
    <cellStyle name="Currency 38" xfId="10323"/>
    <cellStyle name="Currency 4" xfId="10324"/>
    <cellStyle name="Currency 4 2" xfId="10325"/>
    <cellStyle name="Currency 4 2 10" xfId="10326"/>
    <cellStyle name="Currency 4 2 11" xfId="10327"/>
    <cellStyle name="Currency 4 2 12" xfId="10328"/>
    <cellStyle name="Currency 4 2 13" xfId="10329"/>
    <cellStyle name="Currency 4 2 14" xfId="10330"/>
    <cellStyle name="Currency 4 2 15" xfId="10331"/>
    <cellStyle name="Currency 4 2 16" xfId="10332"/>
    <cellStyle name="Currency 4 2 17" xfId="10333"/>
    <cellStyle name="Currency 4 2 18" xfId="10334"/>
    <cellStyle name="Currency 4 2 19" xfId="10335"/>
    <cellStyle name="Currency 4 2 2" xfId="10336"/>
    <cellStyle name="Currency 4 2 2 10" xfId="10337"/>
    <cellStyle name="Currency 4 2 2 11" xfId="10338"/>
    <cellStyle name="Currency 4 2 2 12" xfId="10339"/>
    <cellStyle name="Currency 4 2 2 13" xfId="10340"/>
    <cellStyle name="Currency 4 2 2 14" xfId="10341"/>
    <cellStyle name="Currency 4 2 2 15" xfId="10342"/>
    <cellStyle name="Currency 4 2 2 16" xfId="10343"/>
    <cellStyle name="Currency 4 2 2 17" xfId="10344"/>
    <cellStyle name="Currency 4 2 2 2" xfId="10345"/>
    <cellStyle name="Currency 4 2 2 3" xfId="10346"/>
    <cellStyle name="Currency 4 2 2 4" xfId="10347"/>
    <cellStyle name="Currency 4 2 2 5" xfId="10348"/>
    <cellStyle name="Currency 4 2 2 6" xfId="10349"/>
    <cellStyle name="Currency 4 2 2 7" xfId="10350"/>
    <cellStyle name="Currency 4 2 2 8" xfId="10351"/>
    <cellStyle name="Currency 4 2 2 9" xfId="10352"/>
    <cellStyle name="Currency 4 2 3" xfId="10353"/>
    <cellStyle name="Currency 4 2 3 2" xfId="10354"/>
    <cellStyle name="Currency 4 2 3 3" xfId="10355"/>
    <cellStyle name="Currency 4 2 4" xfId="10356"/>
    <cellStyle name="Currency 4 2 5" xfId="10357"/>
    <cellStyle name="Currency 4 2 6" xfId="10358"/>
    <cellStyle name="Currency 4 2 7" xfId="10359"/>
    <cellStyle name="Currency 4 2 8" xfId="10360"/>
    <cellStyle name="Currency 4 2 9" xfId="10361"/>
    <cellStyle name="Currency 4 3" xfId="10362"/>
    <cellStyle name="Currency 4 3 2" xfId="10363"/>
    <cellStyle name="Currency 4 3 3" xfId="10364"/>
    <cellStyle name="Currency 4 4" xfId="10365"/>
    <cellStyle name="Currency 4 4 2" xfId="10366"/>
    <cellStyle name="Currency 4 5" xfId="10367"/>
    <cellStyle name="Currency 4 6" xfId="10368"/>
    <cellStyle name="Currency 4 7" xfId="10369"/>
    <cellStyle name="Currency 5" xfId="10370"/>
    <cellStyle name="Currency 5 2" xfId="10371"/>
    <cellStyle name="Currency 5 2 10" xfId="10372"/>
    <cellStyle name="Currency 5 2 11" xfId="10373"/>
    <cellStyle name="Currency 5 2 12" xfId="10374"/>
    <cellStyle name="Currency 5 2 13" xfId="10375"/>
    <cellStyle name="Currency 5 2 14" xfId="10376"/>
    <cellStyle name="Currency 5 2 15" xfId="10377"/>
    <cellStyle name="Currency 5 2 16" xfId="10378"/>
    <cellStyle name="Currency 5 2 17" xfId="10379"/>
    <cellStyle name="Currency 5 2 18" xfId="10380"/>
    <cellStyle name="Currency 5 2 19" xfId="10381"/>
    <cellStyle name="Currency 5 2 2" xfId="10382"/>
    <cellStyle name="Currency 5 2 2 10" xfId="10383"/>
    <cellStyle name="Currency 5 2 2 11" xfId="10384"/>
    <cellStyle name="Currency 5 2 2 12" xfId="10385"/>
    <cellStyle name="Currency 5 2 2 13" xfId="10386"/>
    <cellStyle name="Currency 5 2 2 14" xfId="10387"/>
    <cellStyle name="Currency 5 2 2 15" xfId="10388"/>
    <cellStyle name="Currency 5 2 2 16" xfId="10389"/>
    <cellStyle name="Currency 5 2 2 17" xfId="10390"/>
    <cellStyle name="Currency 5 2 2 2" xfId="10391"/>
    <cellStyle name="Currency 5 2 2 3" xfId="10392"/>
    <cellStyle name="Currency 5 2 2 4" xfId="10393"/>
    <cellStyle name="Currency 5 2 2 5" xfId="10394"/>
    <cellStyle name="Currency 5 2 2 6" xfId="10395"/>
    <cellStyle name="Currency 5 2 2 7" xfId="10396"/>
    <cellStyle name="Currency 5 2 2 8" xfId="10397"/>
    <cellStyle name="Currency 5 2 2 9" xfId="10398"/>
    <cellStyle name="Currency 5 2 3" xfId="10399"/>
    <cellStyle name="Currency 5 2 4" xfId="10400"/>
    <cellStyle name="Currency 5 2 5" xfId="10401"/>
    <cellStyle name="Currency 5 2 6" xfId="10402"/>
    <cellStyle name="Currency 5 2 7" xfId="10403"/>
    <cellStyle name="Currency 5 2 8" xfId="10404"/>
    <cellStyle name="Currency 5 2 9" xfId="10405"/>
    <cellStyle name="Currency 5 3" xfId="10406"/>
    <cellStyle name="Currency 5 3 2" xfId="10407"/>
    <cellStyle name="Currency 5 3 3" xfId="10408"/>
    <cellStyle name="Currency 5 4" xfId="10409"/>
    <cellStyle name="Currency 5 4 2" xfId="10410"/>
    <cellStyle name="Currency 5 5" xfId="10411"/>
    <cellStyle name="Currency 5 6" xfId="10412"/>
    <cellStyle name="Currency 6" xfId="10413"/>
    <cellStyle name="Currency 6 2" xfId="10414"/>
    <cellStyle name="Currency 6 2 10" xfId="10415"/>
    <cellStyle name="Currency 6 2 11" xfId="10416"/>
    <cellStyle name="Currency 6 2 12" xfId="10417"/>
    <cellStyle name="Currency 6 2 13" xfId="10418"/>
    <cellStyle name="Currency 6 2 14" xfId="10419"/>
    <cellStyle name="Currency 6 2 15" xfId="10420"/>
    <cellStyle name="Currency 6 2 16" xfId="10421"/>
    <cellStyle name="Currency 6 2 17" xfId="10422"/>
    <cellStyle name="Currency 6 2 18" xfId="10423"/>
    <cellStyle name="Currency 6 2 19" xfId="10424"/>
    <cellStyle name="Currency 6 2 2" xfId="10425"/>
    <cellStyle name="Currency 6 2 2 10" xfId="10426"/>
    <cellStyle name="Currency 6 2 2 11" xfId="10427"/>
    <cellStyle name="Currency 6 2 2 12" xfId="10428"/>
    <cellStyle name="Currency 6 2 2 13" xfId="10429"/>
    <cellStyle name="Currency 6 2 2 14" xfId="10430"/>
    <cellStyle name="Currency 6 2 2 15" xfId="10431"/>
    <cellStyle name="Currency 6 2 2 16" xfId="10432"/>
    <cellStyle name="Currency 6 2 2 17" xfId="10433"/>
    <cellStyle name="Currency 6 2 2 2" xfId="10434"/>
    <cellStyle name="Currency 6 2 2 3" xfId="10435"/>
    <cellStyle name="Currency 6 2 2 4" xfId="10436"/>
    <cellStyle name="Currency 6 2 2 5" xfId="10437"/>
    <cellStyle name="Currency 6 2 2 6" xfId="10438"/>
    <cellStyle name="Currency 6 2 2 7" xfId="10439"/>
    <cellStyle name="Currency 6 2 2 8" xfId="10440"/>
    <cellStyle name="Currency 6 2 2 9" xfId="10441"/>
    <cellStyle name="Currency 6 2 3" xfId="10442"/>
    <cellStyle name="Currency 6 2 4" xfId="10443"/>
    <cellStyle name="Currency 6 2 5" xfId="10444"/>
    <cellStyle name="Currency 6 2 6" xfId="10445"/>
    <cellStyle name="Currency 6 2 7" xfId="10446"/>
    <cellStyle name="Currency 6 2 8" xfId="10447"/>
    <cellStyle name="Currency 6 2 9" xfId="10448"/>
    <cellStyle name="Currency 6 3" xfId="10449"/>
    <cellStyle name="Currency 6 3 2" xfId="10450"/>
    <cellStyle name="Currency 6 4" xfId="10451"/>
    <cellStyle name="Currency 6 4 2" xfId="10452"/>
    <cellStyle name="Currency 6 5" xfId="10453"/>
    <cellStyle name="Currency 6 6" xfId="10454"/>
    <cellStyle name="Currency 7" xfId="10455"/>
    <cellStyle name="Currency 7 2" xfId="10456"/>
    <cellStyle name="Currency 7 2 10" xfId="10457"/>
    <cellStyle name="Currency 7 2 11" xfId="10458"/>
    <cellStyle name="Currency 7 2 12" xfId="10459"/>
    <cellStyle name="Currency 7 2 13" xfId="10460"/>
    <cellStyle name="Currency 7 2 14" xfId="10461"/>
    <cellStyle name="Currency 7 2 15" xfId="10462"/>
    <cellStyle name="Currency 7 2 16" xfId="10463"/>
    <cellStyle name="Currency 7 2 17" xfId="10464"/>
    <cellStyle name="Currency 7 2 18" xfId="10465"/>
    <cellStyle name="Currency 7 2 19" xfId="10466"/>
    <cellStyle name="Currency 7 2 2" xfId="10467"/>
    <cellStyle name="Currency 7 2 2 10" xfId="10468"/>
    <cellStyle name="Currency 7 2 2 11" xfId="10469"/>
    <cellStyle name="Currency 7 2 2 12" xfId="10470"/>
    <cellStyle name="Currency 7 2 2 13" xfId="10471"/>
    <cellStyle name="Currency 7 2 2 14" xfId="10472"/>
    <cellStyle name="Currency 7 2 2 15" xfId="10473"/>
    <cellStyle name="Currency 7 2 2 16" xfId="10474"/>
    <cellStyle name="Currency 7 2 2 17" xfId="10475"/>
    <cellStyle name="Currency 7 2 2 2" xfId="10476"/>
    <cellStyle name="Currency 7 2 2 3" xfId="10477"/>
    <cellStyle name="Currency 7 2 2 4" xfId="10478"/>
    <cellStyle name="Currency 7 2 2 5" xfId="10479"/>
    <cellStyle name="Currency 7 2 2 6" xfId="10480"/>
    <cellStyle name="Currency 7 2 2 7" xfId="10481"/>
    <cellStyle name="Currency 7 2 2 8" xfId="10482"/>
    <cellStyle name="Currency 7 2 2 9" xfId="10483"/>
    <cellStyle name="Currency 7 2 3" xfId="10484"/>
    <cellStyle name="Currency 7 2 4" xfId="10485"/>
    <cellStyle name="Currency 7 2 5" xfId="10486"/>
    <cellStyle name="Currency 7 2 6" xfId="10487"/>
    <cellStyle name="Currency 7 2 7" xfId="10488"/>
    <cellStyle name="Currency 7 2 8" xfId="10489"/>
    <cellStyle name="Currency 7 2 9" xfId="10490"/>
    <cellStyle name="Currency 7 3" xfId="10491"/>
    <cellStyle name="Currency 7 3 2" xfId="10492"/>
    <cellStyle name="Currency 7 4" xfId="10493"/>
    <cellStyle name="Currency 7 4 2" xfId="10494"/>
    <cellStyle name="Currency 7 5" xfId="10495"/>
    <cellStyle name="Currency 7 6" xfId="10496"/>
    <cellStyle name="Currency 8" xfId="10497"/>
    <cellStyle name="Currency 8 2" xfId="10498"/>
    <cellStyle name="Currency 8 2 10" xfId="10499"/>
    <cellStyle name="Currency 8 2 11" xfId="10500"/>
    <cellStyle name="Currency 8 2 12" xfId="10501"/>
    <cellStyle name="Currency 8 2 13" xfId="10502"/>
    <cellStyle name="Currency 8 2 14" xfId="10503"/>
    <cellStyle name="Currency 8 2 15" xfId="10504"/>
    <cellStyle name="Currency 8 2 16" xfId="10505"/>
    <cellStyle name="Currency 8 2 17" xfId="10506"/>
    <cellStyle name="Currency 8 2 18" xfId="10507"/>
    <cellStyle name="Currency 8 2 2" xfId="10508"/>
    <cellStyle name="Currency 8 2 2 10" xfId="10509"/>
    <cellStyle name="Currency 8 2 2 11" xfId="10510"/>
    <cellStyle name="Currency 8 2 2 12" xfId="10511"/>
    <cellStyle name="Currency 8 2 2 13" xfId="10512"/>
    <cellStyle name="Currency 8 2 2 14" xfId="10513"/>
    <cellStyle name="Currency 8 2 2 15" xfId="10514"/>
    <cellStyle name="Currency 8 2 2 2" xfId="10515"/>
    <cellStyle name="Currency 8 2 2 3" xfId="10516"/>
    <cellStyle name="Currency 8 2 2 4" xfId="10517"/>
    <cellStyle name="Currency 8 2 2 5" xfId="10518"/>
    <cellStyle name="Currency 8 2 2 6" xfId="10519"/>
    <cellStyle name="Currency 8 2 2 7" xfId="10520"/>
    <cellStyle name="Currency 8 2 2 8" xfId="10521"/>
    <cellStyle name="Currency 8 2 2 9" xfId="10522"/>
    <cellStyle name="Currency 8 2 3" xfId="10523"/>
    <cellStyle name="Currency 8 2 4" xfId="10524"/>
    <cellStyle name="Currency 8 2 5" xfId="10525"/>
    <cellStyle name="Currency 8 2 6" xfId="10526"/>
    <cellStyle name="Currency 8 2 7" xfId="10527"/>
    <cellStyle name="Currency 8 2 8" xfId="10528"/>
    <cellStyle name="Currency 8 2 9" xfId="10529"/>
    <cellStyle name="Currency 8 3" xfId="10530"/>
    <cellStyle name="Currency 8 3 2" xfId="10531"/>
    <cellStyle name="Currency 8 4" xfId="10532"/>
    <cellStyle name="Currency 8 4 2" xfId="10533"/>
    <cellStyle name="Currency 8 5" xfId="10534"/>
    <cellStyle name="Currency 8 6" xfId="10535"/>
    <cellStyle name="Currency 9" xfId="10536"/>
    <cellStyle name="Currency 9 2" xfId="10537"/>
    <cellStyle name="Currency 9 2 10" xfId="10538"/>
    <cellStyle name="Currency 9 2 11" xfId="10539"/>
    <cellStyle name="Currency 9 2 12" xfId="10540"/>
    <cellStyle name="Currency 9 2 13" xfId="10541"/>
    <cellStyle name="Currency 9 2 14" xfId="10542"/>
    <cellStyle name="Currency 9 2 15" xfId="10543"/>
    <cellStyle name="Currency 9 2 16" xfId="10544"/>
    <cellStyle name="Currency 9 2 17" xfId="10545"/>
    <cellStyle name="Currency 9 2 18" xfId="10546"/>
    <cellStyle name="Currency 9 2 2" xfId="10547"/>
    <cellStyle name="Currency 9 2 2 10" xfId="10548"/>
    <cellStyle name="Currency 9 2 2 11" xfId="10549"/>
    <cellStyle name="Currency 9 2 2 12" xfId="10550"/>
    <cellStyle name="Currency 9 2 2 13" xfId="10551"/>
    <cellStyle name="Currency 9 2 2 14" xfId="10552"/>
    <cellStyle name="Currency 9 2 2 15" xfId="10553"/>
    <cellStyle name="Currency 9 2 2 2" xfId="10554"/>
    <cellStyle name="Currency 9 2 2 3" xfId="10555"/>
    <cellStyle name="Currency 9 2 2 4" xfId="10556"/>
    <cellStyle name="Currency 9 2 2 5" xfId="10557"/>
    <cellStyle name="Currency 9 2 2 6" xfId="10558"/>
    <cellStyle name="Currency 9 2 2 7" xfId="10559"/>
    <cellStyle name="Currency 9 2 2 8" xfId="10560"/>
    <cellStyle name="Currency 9 2 2 9" xfId="10561"/>
    <cellStyle name="Currency 9 2 3" xfId="10562"/>
    <cellStyle name="Currency 9 2 4" xfId="10563"/>
    <cellStyle name="Currency 9 2 5" xfId="10564"/>
    <cellStyle name="Currency 9 2 6" xfId="10565"/>
    <cellStyle name="Currency 9 2 7" xfId="10566"/>
    <cellStyle name="Currency 9 2 8" xfId="10567"/>
    <cellStyle name="Currency 9 2 9" xfId="10568"/>
    <cellStyle name="Currency 9 3" xfId="10569"/>
    <cellStyle name="Currency 9 3 2" xfId="10570"/>
    <cellStyle name="Currency 9 4" xfId="10571"/>
    <cellStyle name="Currency 9 4 2" xfId="10572"/>
    <cellStyle name="Currency 9 5" xfId="10573"/>
    <cellStyle name="Currency 9 6" xfId="10574"/>
    <cellStyle name="Currency0" xfId="10575"/>
    <cellStyle name="Currency0 2" xfId="10576"/>
    <cellStyle name="Currency0 3" xfId="10577"/>
    <cellStyle name="Currency0 4" xfId="10578"/>
    <cellStyle name="Daen" xfId="10579"/>
    <cellStyle name="Daen 2" xfId="10580"/>
    <cellStyle name="data inp" xfId="10581"/>
    <cellStyle name="data inp 2" xfId="10582"/>
    <cellStyle name="data input" xfId="10583"/>
    <cellStyle name="data input 2" xfId="10584"/>
    <cellStyle name="Date" xfId="10585"/>
    <cellStyle name="Date 10" xfId="10586"/>
    <cellStyle name="Date 11" xfId="10587"/>
    <cellStyle name="Date 12" xfId="10588"/>
    <cellStyle name="Date 2" xfId="10589"/>
    <cellStyle name="Date 2 2" xfId="10590"/>
    <cellStyle name="Date 2 2 2" xfId="10591"/>
    <cellStyle name="Date 2 3" xfId="10592"/>
    <cellStyle name="Date 2 3 2" xfId="10593"/>
    <cellStyle name="Date 2 4" xfId="10594"/>
    <cellStyle name="Date 2 5" xfId="10595"/>
    <cellStyle name="Date 2 6" xfId="10596"/>
    <cellStyle name="Date 3" xfId="10597"/>
    <cellStyle name="Date 3 2" xfId="10598"/>
    <cellStyle name="Date 3 3" xfId="10599"/>
    <cellStyle name="Date 4" xfId="10600"/>
    <cellStyle name="Date 4 2" xfId="10601"/>
    <cellStyle name="Date 5" xfId="10602"/>
    <cellStyle name="Date 5 2" xfId="10603"/>
    <cellStyle name="Date 6" xfId="10604"/>
    <cellStyle name="Date 6 2" xfId="10605"/>
    <cellStyle name="Date 7" xfId="10606"/>
    <cellStyle name="Date 7 2" xfId="10607"/>
    <cellStyle name="Date 8" xfId="10608"/>
    <cellStyle name="Date 8 2" xfId="10609"/>
    <cellStyle name="Date 9" xfId="10610"/>
    <cellStyle name="Date 9 2" xfId="10611"/>
    <cellStyle name="Date long" xfId="10612"/>
    <cellStyle name="Date long 2" xfId="10613"/>
    <cellStyle name="Date long 2 2" xfId="10614"/>
    <cellStyle name="Date long 2 2 2" xfId="10615"/>
    <cellStyle name="Date long 2 3" xfId="10616"/>
    <cellStyle name="Date Long 3" xfId="10617"/>
    <cellStyle name="Date long 3 2" xfId="10618"/>
    <cellStyle name="Date long 3 2 2" xfId="10619"/>
    <cellStyle name="Date long 3 3" xfId="10620"/>
    <cellStyle name="Date long 3 3 2" xfId="10621"/>
    <cellStyle name="Date Long 3 4" xfId="10622"/>
    <cellStyle name="Date Long 4" xfId="10623"/>
    <cellStyle name="Date long 4 2" xfId="10624"/>
    <cellStyle name="Date long 4 2 2" xfId="10625"/>
    <cellStyle name="Date long 4 3" xfId="10626"/>
    <cellStyle name="Date long 4 3 2" xfId="10627"/>
    <cellStyle name="Date Long 4 4" xfId="10628"/>
    <cellStyle name="Date Long 5" xfId="10629"/>
    <cellStyle name="Date long 5 2" xfId="10630"/>
    <cellStyle name="Date long 5 2 2" xfId="10631"/>
    <cellStyle name="Date long 5 3" xfId="10632"/>
    <cellStyle name="Date long 5 3 2" xfId="10633"/>
    <cellStyle name="Date Long 5 4" xfId="10634"/>
    <cellStyle name="Date long 6" xfId="10635"/>
    <cellStyle name="Date lot_" xfId="10636"/>
    <cellStyle name="Date sho_C" xfId="10637"/>
    <cellStyle name="Date short" xfId="10638"/>
    <cellStyle name="Date short 2" xfId="10639"/>
    <cellStyle name="Date short 2 2" xfId="10640"/>
    <cellStyle name="Date short 2 2 2" xfId="10641"/>
    <cellStyle name="Date short 2 3" xfId="10642"/>
    <cellStyle name="Date Short 3" xfId="10643"/>
    <cellStyle name="Date short 3 2" xfId="10644"/>
    <cellStyle name="Date short 3 2 2" xfId="10645"/>
    <cellStyle name="Date short 3 3" xfId="10646"/>
    <cellStyle name="Date short 3 3 2" xfId="10647"/>
    <cellStyle name="Date Short 3 4" xfId="10648"/>
    <cellStyle name="Date Short 4" xfId="10649"/>
    <cellStyle name="Date short 4 2" xfId="10650"/>
    <cellStyle name="Date short 4 2 2" xfId="10651"/>
    <cellStyle name="Date short 4 3" xfId="10652"/>
    <cellStyle name="Date short 4 3 2" xfId="10653"/>
    <cellStyle name="Date Short 4 4" xfId="10654"/>
    <cellStyle name="Date Short 5" xfId="10655"/>
    <cellStyle name="Date short 5 2" xfId="10656"/>
    <cellStyle name="Date short 5 2 2" xfId="10657"/>
    <cellStyle name="Date short 5 3" xfId="10658"/>
    <cellStyle name="Date short 5 3 2" xfId="10659"/>
    <cellStyle name="Date Short 5 4" xfId="10660"/>
    <cellStyle name="Date short 6" xfId="10661"/>
    <cellStyle name="Date_Certification" xfId="10662"/>
    <cellStyle name="DateTime" xfId="10663"/>
    <cellStyle name="DateTime 2" xfId="10664"/>
    <cellStyle name="Day" xfId="10665"/>
    <cellStyle name="Day 2" xfId="10666"/>
    <cellStyle name="Day 2 2" xfId="10667"/>
    <cellStyle name="Day 3" xfId="10668"/>
    <cellStyle name="Decimal  .0" xfId="10669"/>
    <cellStyle name="Decimal  .0 2" xfId="10670"/>
    <cellStyle name="Decimal  .0 3" xfId="10671"/>
    <cellStyle name="Dezimal [0]_Compiling Utility Macros" xfId="10672"/>
    <cellStyle name="Dezimal_Compiling Utility Macros" xfId="10673"/>
    <cellStyle name="Dollars" xfId="10674"/>
    <cellStyle name="Dollars &amp; Cents" xfId="10675"/>
    <cellStyle name="Dollars &amp; Cents 2" xfId="10676"/>
    <cellStyle name="Dollars &amp; Cents 3" xfId="10677"/>
    <cellStyle name="Dollars 2" xfId="10678"/>
    <cellStyle name="Dollars(0)" xfId="10679"/>
    <cellStyle name="Dollars(0) 2" xfId="10680"/>
    <cellStyle name="Dollars_2003-10-29 JB demo" xfId="10681"/>
    <cellStyle name="Edge" xfId="10682"/>
    <cellStyle name="ellow]" xfId="10683"/>
    <cellStyle name="ellow] 2" xfId="10684"/>
    <cellStyle name="Emphasis 1" xfId="10685"/>
    <cellStyle name="Emphasis 1 2" xfId="10686"/>
    <cellStyle name="Emphasis 2" xfId="10687"/>
    <cellStyle name="Emphasis 2 2" xfId="10688"/>
    <cellStyle name="Emphasis 3" xfId="10689"/>
    <cellStyle name="Emphasis 3 2" xfId="10690"/>
    <cellStyle name="Entered" xfId="10691"/>
    <cellStyle name="Entered 2" xfId="10692"/>
    <cellStyle name="Entered 3" xfId="10693"/>
    <cellStyle name="Euro" xfId="10694"/>
    <cellStyle name="Euro 2" xfId="10695"/>
    <cellStyle name="Euro 2 2" xfId="10696"/>
    <cellStyle name="Euro 3" xfId="10697"/>
    <cellStyle name="Euro 3 2" xfId="10698"/>
    <cellStyle name="Euro 3 2 2" xfId="10699"/>
    <cellStyle name="Euro 3 3" xfId="10700"/>
    <cellStyle name="Euro 4" xfId="10701"/>
    <cellStyle name="Euro 4 2" xfId="10702"/>
    <cellStyle name="Euro 4 2 2" xfId="10703"/>
    <cellStyle name="Euro 4 3" xfId="10704"/>
    <cellStyle name="Euro 5" xfId="10705"/>
    <cellStyle name="Euro 5 2" xfId="10706"/>
    <cellStyle name="Euro 5 2 2" xfId="10707"/>
    <cellStyle name="Euro 5 3" xfId="10708"/>
    <cellStyle name="Euro 6" xfId="10709"/>
    <cellStyle name="Euro 7" xfId="10710"/>
    <cellStyle name="Explanatory Text 10" xfId="10711"/>
    <cellStyle name="Explanatory Text 11" xfId="10712"/>
    <cellStyle name="Explanatory Text 12" xfId="10713"/>
    <cellStyle name="Explanatory Text 2" xfId="10714"/>
    <cellStyle name="Explanatory Text 2 2" xfId="10715"/>
    <cellStyle name="Explanatory Text 2 2 2" xfId="10716"/>
    <cellStyle name="Explanatory Text 2 2 2 2" xfId="10717"/>
    <cellStyle name="Explanatory Text 2 2 3" xfId="10718"/>
    <cellStyle name="Explanatory Text 2 2 3 2" xfId="10719"/>
    <cellStyle name="Explanatory Text 2 2 4" xfId="10720"/>
    <cellStyle name="Explanatory Text 2 3" xfId="10721"/>
    <cellStyle name="Explanatory Text 2 3 2" xfId="10722"/>
    <cellStyle name="Explanatory Text 2 4" xfId="10723"/>
    <cellStyle name="Explanatory Text 2 4 2" xfId="10724"/>
    <cellStyle name="Explanatory Text 2 5" xfId="10725"/>
    <cellStyle name="Explanatory Text 2 6" xfId="10726"/>
    <cellStyle name="Explanatory Text 3" xfId="10727"/>
    <cellStyle name="Explanatory Text 3 2" xfId="10728"/>
    <cellStyle name="Explanatory Text 3 2 2" xfId="10729"/>
    <cellStyle name="Explanatory Text 3 2 2 2" xfId="10730"/>
    <cellStyle name="Explanatory Text 3 2 3" xfId="10731"/>
    <cellStyle name="Explanatory Text 3 3" xfId="10732"/>
    <cellStyle name="Explanatory Text 3 4" xfId="10733"/>
    <cellStyle name="Explanatory Text 4" xfId="10734"/>
    <cellStyle name="Explanatory Text 4 2" xfId="10735"/>
    <cellStyle name="Explanatory Text 4 2 2" xfId="10736"/>
    <cellStyle name="Explanatory Text 4 3" xfId="10737"/>
    <cellStyle name="Explanatory Text 4 3 2" xfId="10738"/>
    <cellStyle name="Explanatory Text 4 4" xfId="10739"/>
    <cellStyle name="Explanatory Text 4 5" xfId="10740"/>
    <cellStyle name="Explanatory Text 5" xfId="10741"/>
    <cellStyle name="Explanatory Text 5 2" xfId="10742"/>
    <cellStyle name="Explanatory Text 5 3" xfId="10743"/>
    <cellStyle name="Explanatory Text 6" xfId="10744"/>
    <cellStyle name="Explanatory Text 6 2" xfId="10745"/>
    <cellStyle name="Explanatory Text 7" xfId="10746"/>
    <cellStyle name="Explanatory Text 7 2" xfId="10747"/>
    <cellStyle name="Explanatory Text 8" xfId="10748"/>
    <cellStyle name="Explanatory Text 8 2" xfId="10749"/>
    <cellStyle name="Explanatory Text 9" xfId="10750"/>
    <cellStyle name="Explanatory Text 9 2" xfId="10751"/>
    <cellStyle name="ey" xfId="10752"/>
    <cellStyle name="ey 2" xfId="10753"/>
    <cellStyle name="EY House" xfId="10754"/>
    <cellStyle name="f" xfId="10755"/>
    <cellStyle name="f 2" xfId="10756"/>
    <cellStyle name="F2" xfId="10757"/>
    <cellStyle name="F3" xfId="10758"/>
    <cellStyle name="F4" xfId="10759"/>
    <cellStyle name="F5" xfId="10760"/>
    <cellStyle name="F6" xfId="10761"/>
    <cellStyle name="F7" xfId="10762"/>
    <cellStyle name="F8" xfId="10763"/>
    <cellStyle name="Fixed" xfId="10764"/>
    <cellStyle name="Fixed 0" xfId="10765"/>
    <cellStyle name="Fixed 0 2" xfId="10766"/>
    <cellStyle name="Fixed 0 2 2" xfId="10767"/>
    <cellStyle name="Fixed 0 3" xfId="10768"/>
    <cellStyle name="Fixed 0 3 2" xfId="10769"/>
    <cellStyle name="Fixed 0 3 2 2" xfId="10770"/>
    <cellStyle name="Fixed 0 3 3" xfId="10771"/>
    <cellStyle name="Fixed 0 4" xfId="10772"/>
    <cellStyle name="Fixed 0 4 2" xfId="10773"/>
    <cellStyle name="Fixed 0 4 2 2" xfId="10774"/>
    <cellStyle name="Fixed 0 4 3" xfId="10775"/>
    <cellStyle name="Fixed 0 5" xfId="10776"/>
    <cellStyle name="Fixed 0 5 2" xfId="10777"/>
    <cellStyle name="Fixed 0 5 2 2" xfId="10778"/>
    <cellStyle name="Fixed 0 5 3" xfId="10779"/>
    <cellStyle name="Fixed 0 6" xfId="10780"/>
    <cellStyle name="Fixed 0.00_CCR" xfId="10781"/>
    <cellStyle name="Fixed 0.0000" xfId="10782"/>
    <cellStyle name="Fixed 0.0000 2" xfId="10783"/>
    <cellStyle name="Fixed 0.0000 2 2" xfId="10784"/>
    <cellStyle name="Fixed 0.0000 3" xfId="10785"/>
    <cellStyle name="Fixed 0.0000 3 2" xfId="10786"/>
    <cellStyle name="Fixed 0.0000 3 2 2" xfId="10787"/>
    <cellStyle name="Fixed 0.0000 3 3" xfId="10788"/>
    <cellStyle name="Fixed 0.0000 4" xfId="10789"/>
    <cellStyle name="Fixed 0.0000 4 2" xfId="10790"/>
    <cellStyle name="Fixed 0.0000 4 2 2" xfId="10791"/>
    <cellStyle name="Fixed 0.0000 4 3" xfId="10792"/>
    <cellStyle name="Fixed 0.0000 5" xfId="10793"/>
    <cellStyle name="Fixed 0.0000 5 2" xfId="10794"/>
    <cellStyle name="Fixed 0.0000 5 2 2" xfId="10795"/>
    <cellStyle name="Fixed 0.0000 5 3" xfId="10796"/>
    <cellStyle name="Fixed 0.0000 6" xfId="10797"/>
    <cellStyle name="Fixed 0.00AR" xfId="10798"/>
    <cellStyle name="Fixed 0.00AR 2" xfId="10799"/>
    <cellStyle name="Fixed 10" xfId="10800"/>
    <cellStyle name="Fixed 10 2" xfId="10801"/>
    <cellStyle name="Fixed 11" xfId="10802"/>
    <cellStyle name="Fixed 11 2" xfId="10803"/>
    <cellStyle name="Fixed 12" xfId="10804"/>
    <cellStyle name="Fixed 12 2" xfId="10805"/>
    <cellStyle name="Fixed 13" xfId="10806"/>
    <cellStyle name="Fixed 13 2" xfId="10807"/>
    <cellStyle name="Fixed 14" xfId="10808"/>
    <cellStyle name="Fixed 14 2" xfId="10809"/>
    <cellStyle name="Fixed 15" xfId="10810"/>
    <cellStyle name="Fixed 15 2" xfId="10811"/>
    <cellStyle name="Fixed 16" xfId="10812"/>
    <cellStyle name="Fixed 16 2" xfId="10813"/>
    <cellStyle name="Fixed 17" xfId="10814"/>
    <cellStyle name="Fixed 17 2" xfId="10815"/>
    <cellStyle name="Fixed 18" xfId="10816"/>
    <cellStyle name="Fixed 18 2" xfId="10817"/>
    <cellStyle name="Fixed 19" xfId="10818"/>
    <cellStyle name="Fixed 19 2" xfId="10819"/>
    <cellStyle name="Fixed 2" xfId="10820"/>
    <cellStyle name="Fixed 2 2" xfId="10821"/>
    <cellStyle name="Fixed 2 2 2" xfId="10822"/>
    <cellStyle name="Fixed 2 3" xfId="10823"/>
    <cellStyle name="Fixed 2 4" xfId="10824"/>
    <cellStyle name="Fixed 20" xfId="10825"/>
    <cellStyle name="Fixed 20 2" xfId="10826"/>
    <cellStyle name="Fixed 21" xfId="10827"/>
    <cellStyle name="Fixed 21 2" xfId="10828"/>
    <cellStyle name="Fixed 22" xfId="10829"/>
    <cellStyle name="Fixed 22 2" xfId="10830"/>
    <cellStyle name="Fixed 23" xfId="10831"/>
    <cellStyle name="Fixed 23 2" xfId="10832"/>
    <cellStyle name="Fixed 24" xfId="10833"/>
    <cellStyle name="Fixed 24 2" xfId="10834"/>
    <cellStyle name="Fixed 25" xfId="10835"/>
    <cellStyle name="Fixed 25 2" xfId="10836"/>
    <cellStyle name="Fixed 26" xfId="10837"/>
    <cellStyle name="Fixed 26 2" xfId="10838"/>
    <cellStyle name="Fixed 27" xfId="10839"/>
    <cellStyle name="Fixed 27 2" xfId="10840"/>
    <cellStyle name="Fixed 28" xfId="10841"/>
    <cellStyle name="Fixed 28 2" xfId="10842"/>
    <cellStyle name="Fixed 29" xfId="10843"/>
    <cellStyle name="Fixed 29 2" xfId="10844"/>
    <cellStyle name="Fixed 3" xfId="10845"/>
    <cellStyle name="Fixed 3 2" xfId="10846"/>
    <cellStyle name="Fixed 3 3" xfId="10847"/>
    <cellStyle name="Fixed 30" xfId="10848"/>
    <cellStyle name="Fixed 30 2" xfId="10849"/>
    <cellStyle name="Fixed 30 2 2" xfId="10850"/>
    <cellStyle name="Fixed 30 3" xfId="10851"/>
    <cellStyle name="Fixed 31" xfId="10852"/>
    <cellStyle name="Fixed 31 2" xfId="10853"/>
    <cellStyle name="Fixed 32" xfId="10854"/>
    <cellStyle name="Fixed 32 2" xfId="10855"/>
    <cellStyle name="Fixed 33" xfId="10856"/>
    <cellStyle name="Fixed 33 2" xfId="10857"/>
    <cellStyle name="Fixed 33 2 2" xfId="10858"/>
    <cellStyle name="Fixed 33 3" xfId="10859"/>
    <cellStyle name="Fixed 33 3 2" xfId="10860"/>
    <cellStyle name="Fixed 33 4" xfId="10861"/>
    <cellStyle name="Fixed 34" xfId="10862"/>
    <cellStyle name="Fixed 34 2" xfId="10863"/>
    <cellStyle name="Fixed 35" xfId="10864"/>
    <cellStyle name="Fixed 35 2" xfId="10865"/>
    <cellStyle name="Fixed 36" xfId="10866"/>
    <cellStyle name="Fixed 36 2" xfId="10867"/>
    <cellStyle name="Fixed 37" xfId="10868"/>
    <cellStyle name="Fixed 37 2" xfId="10869"/>
    <cellStyle name="Fixed 38" xfId="10870"/>
    <cellStyle name="Fixed 38 2" xfId="10871"/>
    <cellStyle name="Fixed 39" xfId="10872"/>
    <cellStyle name="Fixed 39 2" xfId="10873"/>
    <cellStyle name="Fixed 4" xfId="10874"/>
    <cellStyle name="Fixed 4 2" xfId="10875"/>
    <cellStyle name="Fixed 40" xfId="10876"/>
    <cellStyle name="Fixed 40 2" xfId="10877"/>
    <cellStyle name="Fixed 41" xfId="10878"/>
    <cellStyle name="Fixed 41 2" xfId="10879"/>
    <cellStyle name="Fixed 42" xfId="10880"/>
    <cellStyle name="Fixed 42 2" xfId="10881"/>
    <cellStyle name="Fixed 43" xfId="10882"/>
    <cellStyle name="Fixed 43 2" xfId="10883"/>
    <cellStyle name="Fixed 44" xfId="10884"/>
    <cellStyle name="Fixed 44 2" xfId="10885"/>
    <cellStyle name="Fixed 45" xfId="10886"/>
    <cellStyle name="Fixed 45 2" xfId="10887"/>
    <cellStyle name="Fixed 46" xfId="10888"/>
    <cellStyle name="Fixed 46 2" xfId="10889"/>
    <cellStyle name="Fixed 47" xfId="10890"/>
    <cellStyle name="Fixed 47 2" xfId="10891"/>
    <cellStyle name="Fixed 48" xfId="10892"/>
    <cellStyle name="Fixed 48 2" xfId="10893"/>
    <cellStyle name="Fixed 49" xfId="10894"/>
    <cellStyle name="Fixed 49 2" xfId="10895"/>
    <cellStyle name="Fixed 5" xfId="10896"/>
    <cellStyle name="Fixed 5 2" xfId="10897"/>
    <cellStyle name="Fixed 50" xfId="10898"/>
    <cellStyle name="Fixed 50 2" xfId="10899"/>
    <cellStyle name="Fixed 51" xfId="10900"/>
    <cellStyle name="Fixed 51 2" xfId="10901"/>
    <cellStyle name="Fixed 52" xfId="10902"/>
    <cellStyle name="Fixed 52 2" xfId="10903"/>
    <cellStyle name="Fixed 53" xfId="10904"/>
    <cellStyle name="Fixed 53 2" xfId="10905"/>
    <cellStyle name="Fixed 54" xfId="10906"/>
    <cellStyle name="Fixed 54 2" xfId="10907"/>
    <cellStyle name="Fixed 55" xfId="10908"/>
    <cellStyle name="Fixed 55 2" xfId="10909"/>
    <cellStyle name="Fixed 56" xfId="10910"/>
    <cellStyle name="Fixed 56 2" xfId="10911"/>
    <cellStyle name="Fixed 57" xfId="10912"/>
    <cellStyle name="Fixed 57 2" xfId="10913"/>
    <cellStyle name="Fixed 58" xfId="10914"/>
    <cellStyle name="Fixed 58 2" xfId="10915"/>
    <cellStyle name="Fixed 59" xfId="10916"/>
    <cellStyle name="Fixed 6" xfId="10917"/>
    <cellStyle name="Fixed 6 2" xfId="10918"/>
    <cellStyle name="Fixed 60" xfId="10919"/>
    <cellStyle name="Fixed 7" xfId="10920"/>
    <cellStyle name="Fixed 7 2" xfId="10921"/>
    <cellStyle name="Fixed 8" xfId="10922"/>
    <cellStyle name="Fixed 8 2" xfId="10923"/>
    <cellStyle name="Fixed 8 2 2" xfId="10924"/>
    <cellStyle name="Fixed 8 3" xfId="10925"/>
    <cellStyle name="Fixed 9" xfId="10926"/>
    <cellStyle name="Fixed 9 2" xfId="10927"/>
    <cellStyle name="Fixed_CCR0_" xfId="10928"/>
    <cellStyle name="Fixed1 - Style1" xfId="10929"/>
    <cellStyle name="Fixed1 - Style1 2" xfId="10930"/>
    <cellStyle name="Fixed1 - Style1 3" xfId="10931"/>
    <cellStyle name="fred" xfId="10932"/>
    <cellStyle name="fred 2" xfId="10933"/>
    <cellStyle name="fred 3" xfId="10934"/>
    <cellStyle name="Fred%" xfId="10935"/>
    <cellStyle name="Fred% 2" xfId="10936"/>
    <cellStyle name="Fred% 3" xfId="10937"/>
    <cellStyle name="Good 10" xfId="10938"/>
    <cellStyle name="Good 11" xfId="10939"/>
    <cellStyle name="Good 12" xfId="10940"/>
    <cellStyle name="Good 2" xfId="10941"/>
    <cellStyle name="Good 2 2" xfId="10942"/>
    <cellStyle name="Good 2 2 2" xfId="10943"/>
    <cellStyle name="Good 2 2 2 2" xfId="10944"/>
    <cellStyle name="Good 2 2 3" xfId="10945"/>
    <cellStyle name="Good 2 2 3 2" xfId="10946"/>
    <cellStyle name="Good 2 2 4" xfId="10947"/>
    <cellStyle name="Good 2 3" xfId="10948"/>
    <cellStyle name="Good 2 3 2" xfId="10949"/>
    <cellStyle name="Good 2 4" xfId="10950"/>
    <cellStyle name="Good 2 4 2" xfId="10951"/>
    <cellStyle name="Good 2 5" xfId="10952"/>
    <cellStyle name="Good 2 5 2" xfId="10953"/>
    <cellStyle name="Good 2 6" xfId="10954"/>
    <cellStyle name="Good 2 7" xfId="10955"/>
    <cellStyle name="Good 3" xfId="10956"/>
    <cellStyle name="Good 3 2" xfId="10957"/>
    <cellStyle name="Good 3 2 2" xfId="10958"/>
    <cellStyle name="Good 3 2 2 2" xfId="10959"/>
    <cellStyle name="Good 3 2 3" xfId="10960"/>
    <cellStyle name="Good 3 3" xfId="10961"/>
    <cellStyle name="Good 3 4" xfId="10962"/>
    <cellStyle name="Good 4" xfId="10963"/>
    <cellStyle name="Good 4 2" xfId="10964"/>
    <cellStyle name="Good 4 2 2" xfId="10965"/>
    <cellStyle name="Good 4 2 2 2" xfId="10966"/>
    <cellStyle name="Good 4 2 3" xfId="10967"/>
    <cellStyle name="Good 4 3" xfId="10968"/>
    <cellStyle name="Good 4 4" xfId="10969"/>
    <cellStyle name="Good 5" xfId="10970"/>
    <cellStyle name="Good 5 2" xfId="10971"/>
    <cellStyle name="Good 5 3" xfId="10972"/>
    <cellStyle name="Good 6" xfId="10973"/>
    <cellStyle name="Good 6 2" xfId="10974"/>
    <cellStyle name="Good 7" xfId="10975"/>
    <cellStyle name="Good 7 2" xfId="10976"/>
    <cellStyle name="Good 8" xfId="10977"/>
    <cellStyle name="Good 8 2" xfId="10978"/>
    <cellStyle name="Good 9" xfId="10979"/>
    <cellStyle name="Good 9 2" xfId="10980"/>
    <cellStyle name="Gr" xfId="10981"/>
    <cellStyle name="Gr 2" xfId="10982"/>
    <cellStyle name="Green" xfId="10983"/>
    <cellStyle name="Grey" xfId="10984"/>
    <cellStyle name="Grey 2" xfId="10985"/>
    <cellStyle name="Grey 2 2" xfId="10986"/>
    <cellStyle name="Grey 2 2 2" xfId="10987"/>
    <cellStyle name="Grey 2 3" xfId="10988"/>
    <cellStyle name="Grey 3" xfId="10989"/>
    <cellStyle name="Grey 3 2" xfId="10990"/>
    <cellStyle name="Grey 3 2 2" xfId="10991"/>
    <cellStyle name="Grey 3 3" xfId="10992"/>
    <cellStyle name="Grey 4" xfId="10993"/>
    <cellStyle name="Grey 4 2" xfId="10994"/>
    <cellStyle name="Grey 4 2 2" xfId="10995"/>
    <cellStyle name="Grey 4 3" xfId="10996"/>
    <cellStyle name="Grey 5" xfId="10997"/>
    <cellStyle name="Grey 5 2" xfId="10998"/>
    <cellStyle name="Grey 6" xfId="10999"/>
    <cellStyle name="Grey 7" xfId="11000"/>
    <cellStyle name="HE" xfId="11001"/>
    <cellStyle name="HE 2" xfId="11002"/>
    <cellStyle name="HEADER" xfId="11003"/>
    <cellStyle name="Header (center)" xfId="11004"/>
    <cellStyle name="Header (center) 2" xfId="11005"/>
    <cellStyle name="Header (left)" xfId="11006"/>
    <cellStyle name="Header (left) 2" xfId="11007"/>
    <cellStyle name="Header (right)" xfId="11008"/>
    <cellStyle name="Header (right) 2" xfId="11009"/>
    <cellStyle name="Header 10" xfId="11010"/>
    <cellStyle name="Header 10 2" xfId="11011"/>
    <cellStyle name="Header 11" xfId="11012"/>
    <cellStyle name="Header 11 2" xfId="11013"/>
    <cellStyle name="Header 12" xfId="11014"/>
    <cellStyle name="Header 12 2" xfId="11015"/>
    <cellStyle name="HEADER 13" xfId="11016"/>
    <cellStyle name="HEADER 13 2" xfId="11017"/>
    <cellStyle name="HEADER 14" xfId="11018"/>
    <cellStyle name="HEADER 14 2" xfId="11019"/>
    <cellStyle name="HEADER 15" xfId="11020"/>
    <cellStyle name="HEADER 15 2" xfId="11021"/>
    <cellStyle name="Header 16" xfId="11022"/>
    <cellStyle name="Header 16 2" xfId="11023"/>
    <cellStyle name="HEADER 17" xfId="11024"/>
    <cellStyle name="HEADER 18" xfId="11025"/>
    <cellStyle name="HEADER 19" xfId="11026"/>
    <cellStyle name="HEADER 2" xfId="11027"/>
    <cellStyle name="HEADER 2 2" xfId="11028"/>
    <cellStyle name="HEADER 2 2 2" xfId="11029"/>
    <cellStyle name="HEADER 2 3" xfId="11030"/>
    <cellStyle name="HEADER 2 3 2" xfId="11031"/>
    <cellStyle name="HEADER 2 4" xfId="11032"/>
    <cellStyle name="HEADER 2 4 2" xfId="11033"/>
    <cellStyle name="Header 2 5" xfId="11034"/>
    <cellStyle name="Header 2 5 2" xfId="11035"/>
    <cellStyle name="Header 2 6" xfId="11036"/>
    <cellStyle name="Header 2 6 2" xfId="11037"/>
    <cellStyle name="HEADER 2 7" xfId="11038"/>
    <cellStyle name="HEADER 20" xfId="11039"/>
    <cellStyle name="Header 3" xfId="11040"/>
    <cellStyle name="Header 3 2" xfId="11041"/>
    <cellStyle name="Header 4" xfId="11042"/>
    <cellStyle name="Header 4 2" xfId="11043"/>
    <cellStyle name="HEADER 5" xfId="11044"/>
    <cellStyle name="HEADER 5 2" xfId="11045"/>
    <cellStyle name="HEADER 6" xfId="11046"/>
    <cellStyle name="HEADER 6 2" xfId="11047"/>
    <cellStyle name="HEADER 7" xfId="11048"/>
    <cellStyle name="HEADER 7 2" xfId="11049"/>
    <cellStyle name="HEADER 8" xfId="11050"/>
    <cellStyle name="HEADER 8 2" xfId="11051"/>
    <cellStyle name="HEADER 9" xfId="11052"/>
    <cellStyle name="HEADER 9 2" xfId="11053"/>
    <cellStyle name="Header_2006 BBP Ops - Cash3" xfId="11054"/>
    <cellStyle name="Header1" xfId="11055"/>
    <cellStyle name="header1 10" xfId="11056"/>
    <cellStyle name="Header1 11" xfId="11057"/>
    <cellStyle name="Header1 11 2" xfId="11058"/>
    <cellStyle name="Header1 12" xfId="11059"/>
    <cellStyle name="Header1 13" xfId="11060"/>
    <cellStyle name="Header1 14" xfId="11061"/>
    <cellStyle name="Header1 15" xfId="11062"/>
    <cellStyle name="Header1 16" xfId="11063"/>
    <cellStyle name="Header1 17" xfId="11064"/>
    <cellStyle name="Header1 18" xfId="11065"/>
    <cellStyle name="Header1 19" xfId="11066"/>
    <cellStyle name="Header1 2" xfId="11067"/>
    <cellStyle name="header1 2 2" xfId="11068"/>
    <cellStyle name="header1 2 2 2" xfId="11069"/>
    <cellStyle name="Header1 2 3" xfId="11070"/>
    <cellStyle name="Header1 20" xfId="11071"/>
    <cellStyle name="Header1 21" xfId="11072"/>
    <cellStyle name="Header1 22" xfId="11073"/>
    <cellStyle name="Header1 23" xfId="11074"/>
    <cellStyle name="Header1 24" xfId="11075"/>
    <cellStyle name="Header1 25" xfId="11076"/>
    <cellStyle name="Header1 26" xfId="11077"/>
    <cellStyle name="Header1 27" xfId="11078"/>
    <cellStyle name="Header1 28" xfId="11079"/>
    <cellStyle name="Header1 29" xfId="11080"/>
    <cellStyle name="Header1 3" xfId="11081"/>
    <cellStyle name="Header1 3 2" xfId="11082"/>
    <cellStyle name="header1 4" xfId="11083"/>
    <cellStyle name="header1 4 2" xfId="11084"/>
    <cellStyle name="header1 5" xfId="11085"/>
    <cellStyle name="header1 5 2" xfId="11086"/>
    <cellStyle name="Header1 6" xfId="11087"/>
    <cellStyle name="Header1 6 2" xfId="11088"/>
    <cellStyle name="header1 7" xfId="11089"/>
    <cellStyle name="header1 7 2" xfId="11090"/>
    <cellStyle name="header1 8" xfId="11091"/>
    <cellStyle name="header1 8 2" xfId="11092"/>
    <cellStyle name="header1 9" xfId="11093"/>
    <cellStyle name="header1 9 2" xfId="11094"/>
    <cellStyle name="Header2" xfId="11095"/>
    <cellStyle name="header2 10" xfId="11096"/>
    <cellStyle name="Header2 11" xfId="11097"/>
    <cellStyle name="Header2 2" xfId="11098"/>
    <cellStyle name="header2 2 2" xfId="11099"/>
    <cellStyle name="header2 2 2 2" xfId="11100"/>
    <cellStyle name="Header2 2 3" xfId="11101"/>
    <cellStyle name="Header2 3" xfId="11102"/>
    <cellStyle name="Header2 3 2" xfId="11103"/>
    <cellStyle name="header2 4" xfId="11104"/>
    <cellStyle name="header2 4 2" xfId="11105"/>
    <cellStyle name="header2 5" xfId="11106"/>
    <cellStyle name="header2 5 2" xfId="11107"/>
    <cellStyle name="Header2 6" xfId="11108"/>
    <cellStyle name="Header2 6 2" xfId="11109"/>
    <cellStyle name="header2 7" xfId="11110"/>
    <cellStyle name="header2 7 2" xfId="11111"/>
    <cellStyle name="header2 8" xfId="11112"/>
    <cellStyle name="header2 8 2" xfId="11113"/>
    <cellStyle name="header2 9" xfId="11114"/>
    <cellStyle name="header2 9 2" xfId="11115"/>
    <cellStyle name="header3" xfId="11116"/>
    <cellStyle name="header3 2" xfId="11117"/>
    <cellStyle name="HEADING" xfId="11118"/>
    <cellStyle name="Heading 1 10" xfId="11119"/>
    <cellStyle name="Heading 1 11" xfId="11120"/>
    <cellStyle name="Heading 1 12" xfId="11121"/>
    <cellStyle name="Heading 1 2" xfId="11122"/>
    <cellStyle name="Heading 1 2 2" xfId="11123"/>
    <cellStyle name="Heading 1 2 2 2" xfId="11124"/>
    <cellStyle name="Heading 1 2 2 2 2" xfId="11125"/>
    <cellStyle name="Heading 1 2 2 3" xfId="11126"/>
    <cellStyle name="Heading 1 2 2 3 2" xfId="11127"/>
    <cellStyle name="Heading 1 2 2 4" xfId="11128"/>
    <cellStyle name="Heading 1 2 3" xfId="11129"/>
    <cellStyle name="Heading 1 2 3 2" xfId="11130"/>
    <cellStyle name="Heading 1 2 3 2 2" xfId="11131"/>
    <cellStyle name="Heading 1 2 3 3" xfId="11132"/>
    <cellStyle name="Heading 1 2 4" xfId="11133"/>
    <cellStyle name="Heading 1 2 4 2" xfId="11134"/>
    <cellStyle name="Heading 1 2 4 2 2" xfId="11135"/>
    <cellStyle name="Heading 1 2 4 3" xfId="11136"/>
    <cellStyle name="Heading 1 2 5" xfId="11137"/>
    <cellStyle name="Heading 1 2 5 2" xfId="11138"/>
    <cellStyle name="Heading 1 2 6" xfId="11139"/>
    <cellStyle name="Heading 1 2 6 2" xfId="11140"/>
    <cellStyle name="Heading 1 2 7" xfId="11141"/>
    <cellStyle name="Heading 1 2 7 2" xfId="11142"/>
    <cellStyle name="Heading 1 2 8" xfId="11143"/>
    <cellStyle name="Heading 1 2 9" xfId="11144"/>
    <cellStyle name="Heading 1 3" xfId="11145"/>
    <cellStyle name="Heading 1 3 2" xfId="11146"/>
    <cellStyle name="Heading 1 3 2 2" xfId="11147"/>
    <cellStyle name="Heading 1 3 2 2 2" xfId="11148"/>
    <cellStyle name="Heading 1 3 2 3" xfId="11149"/>
    <cellStyle name="Heading 1 3 3" xfId="11150"/>
    <cellStyle name="Heading 1 3 3 2" xfId="11151"/>
    <cellStyle name="Heading 1 3 4" xfId="11152"/>
    <cellStyle name="Heading 1 3 5" xfId="11153"/>
    <cellStyle name="Heading 1 4" xfId="11154"/>
    <cellStyle name="Heading 1 4 2" xfId="11155"/>
    <cellStyle name="Heading 1 4 2 2" xfId="11156"/>
    <cellStyle name="Heading 1 4 2 2 2" xfId="11157"/>
    <cellStyle name="Heading 1 4 2 3" xfId="11158"/>
    <cellStyle name="Heading 1 4 3" xfId="11159"/>
    <cellStyle name="Heading 1 4 3 2" xfId="11160"/>
    <cellStyle name="Heading 1 4 4" xfId="11161"/>
    <cellStyle name="Heading 1 4 5" xfId="11162"/>
    <cellStyle name="Heading 1 5" xfId="11163"/>
    <cellStyle name="Heading 1 5 2" xfId="11164"/>
    <cellStyle name="Heading 1 5 3" xfId="11165"/>
    <cellStyle name="Heading 1 6" xfId="11166"/>
    <cellStyle name="Heading 1 6 2" xfId="11167"/>
    <cellStyle name="Heading 1 7" xfId="11168"/>
    <cellStyle name="Heading 1 7 2" xfId="11169"/>
    <cellStyle name="Heading 1 8" xfId="11170"/>
    <cellStyle name="Heading 1 8 2" xfId="11171"/>
    <cellStyle name="Heading 1 9" xfId="11172"/>
    <cellStyle name="Heading 1 9 2" xfId="11173"/>
    <cellStyle name="Heading 2 10" xfId="11174"/>
    <cellStyle name="Heading 2 11" xfId="11175"/>
    <cellStyle name="Heading 2 12" xfId="11176"/>
    <cellStyle name="Heading 2 2" xfId="11177"/>
    <cellStyle name="Heading 2 2 2" xfId="11178"/>
    <cellStyle name="Heading 2 2 2 2" xfId="11179"/>
    <cellStyle name="Heading 2 2 2 2 2" xfId="11180"/>
    <cellStyle name="Heading 2 2 2 3" xfId="11181"/>
    <cellStyle name="Heading 2 2 2 3 2" xfId="11182"/>
    <cellStyle name="Heading 2 2 2 4" xfId="11183"/>
    <cellStyle name="Heading 2 2 3" xfId="11184"/>
    <cellStyle name="Heading 2 2 3 2" xfId="11185"/>
    <cellStyle name="Heading 2 2 3 2 2" xfId="11186"/>
    <cellStyle name="Heading 2 2 3 3" xfId="11187"/>
    <cellStyle name="Heading 2 2 4" xfId="11188"/>
    <cellStyle name="Heading 2 2 4 2" xfId="11189"/>
    <cellStyle name="Heading 2 2 4 2 2" xfId="11190"/>
    <cellStyle name="Heading 2 2 4 3" xfId="11191"/>
    <cellStyle name="Heading 2 2 5" xfId="11192"/>
    <cellStyle name="Heading 2 2 5 2" xfId="11193"/>
    <cellStyle name="Heading 2 2 6" xfId="11194"/>
    <cellStyle name="Heading 2 2 6 2" xfId="11195"/>
    <cellStyle name="Heading 2 2 7" xfId="11196"/>
    <cellStyle name="Heading 2 2 7 2" xfId="11197"/>
    <cellStyle name="Heading 2 2 8" xfId="11198"/>
    <cellStyle name="Heading 2 2 9" xfId="11199"/>
    <cellStyle name="Heading 2 3" xfId="11200"/>
    <cellStyle name="Heading 2 3 2" xfId="11201"/>
    <cellStyle name="Heading 2 3 2 2" xfId="11202"/>
    <cellStyle name="Heading 2 3 2 2 2" xfId="11203"/>
    <cellStyle name="Heading 2 3 2 3" xfId="11204"/>
    <cellStyle name="Heading 2 3 3" xfId="11205"/>
    <cellStyle name="Heading 2 3 3 2" xfId="11206"/>
    <cellStyle name="Heading 2 3 4" xfId="11207"/>
    <cellStyle name="Heading 2 3 5" xfId="11208"/>
    <cellStyle name="Heading 2 4" xfId="11209"/>
    <cellStyle name="Heading 2 4 2" xfId="11210"/>
    <cellStyle name="Heading 2 4 2 2" xfId="11211"/>
    <cellStyle name="Heading 2 4 2 2 2" xfId="11212"/>
    <cellStyle name="Heading 2 4 2 3" xfId="11213"/>
    <cellStyle name="Heading 2 4 3" xfId="11214"/>
    <cellStyle name="Heading 2 4 3 2" xfId="11215"/>
    <cellStyle name="Heading 2 4 4" xfId="11216"/>
    <cellStyle name="Heading 2 4 5" xfId="11217"/>
    <cellStyle name="Heading 2 5" xfId="11218"/>
    <cellStyle name="Heading 2 5 2" xfId="11219"/>
    <cellStyle name="Heading 2 5 3" xfId="11220"/>
    <cellStyle name="Heading 2 6" xfId="11221"/>
    <cellStyle name="Heading 2 6 2" xfId="11222"/>
    <cellStyle name="Heading 2 7" xfId="11223"/>
    <cellStyle name="Heading 2 7 2" xfId="11224"/>
    <cellStyle name="Heading 2 8" xfId="11225"/>
    <cellStyle name="Heading 2 8 2" xfId="11226"/>
    <cellStyle name="Heading 2 9" xfId="11227"/>
    <cellStyle name="Heading 2 9 2" xfId="11228"/>
    <cellStyle name="Heading 3 10" xfId="11229"/>
    <cellStyle name="Heading 3 11" xfId="11230"/>
    <cellStyle name="Heading 3 12" xfId="11231"/>
    <cellStyle name="Heading 3 2" xfId="11232"/>
    <cellStyle name="Heading 3 2 10" xfId="11233"/>
    <cellStyle name="Heading 3 2 11" xfId="11234"/>
    <cellStyle name="Heading 3 2 12" xfId="11235"/>
    <cellStyle name="Heading 3 2 13" xfId="11236"/>
    <cellStyle name="Heading 3 2 14" xfId="11237"/>
    <cellStyle name="Heading 3 2 15" xfId="11238"/>
    <cellStyle name="Heading 3 2 16" xfId="11239"/>
    <cellStyle name="Heading 3 2 2" xfId="11240"/>
    <cellStyle name="Heading 3 2 2 2" xfId="11241"/>
    <cellStyle name="Heading 3 2 2 2 2" xfId="11242"/>
    <cellStyle name="Heading 3 2 2 3" xfId="11243"/>
    <cellStyle name="Heading 3 2 2 3 2" xfId="11244"/>
    <cellStyle name="Heading 3 2 2 4" xfId="11245"/>
    <cellStyle name="Heading 3 2 3" xfId="11246"/>
    <cellStyle name="Heading 3 2 3 2" xfId="11247"/>
    <cellStyle name="Heading 3 2 3 2 2" xfId="11248"/>
    <cellStyle name="Heading 3 2 3 3" xfId="11249"/>
    <cellStyle name="Heading 3 2 4" xfId="11250"/>
    <cellStyle name="Heading 3 2 4 2" xfId="11251"/>
    <cellStyle name="Heading 3 2 5" xfId="11252"/>
    <cellStyle name="Heading 3 2 6" xfId="11253"/>
    <cellStyle name="Heading 3 2 7" xfId="11254"/>
    <cellStyle name="Heading 3 2 8" xfId="11255"/>
    <cellStyle name="Heading 3 2 9" xfId="11256"/>
    <cellStyle name="Heading 3 3" xfId="11257"/>
    <cellStyle name="Heading 3 3 2" xfId="11258"/>
    <cellStyle name="Heading 3 3 2 2" xfId="11259"/>
    <cellStyle name="Heading 3 3 2 2 2" xfId="11260"/>
    <cellStyle name="Heading 3 3 2 3" xfId="11261"/>
    <cellStyle name="Heading 3 3 3" xfId="11262"/>
    <cellStyle name="Heading 3 3 3 2" xfId="11263"/>
    <cellStyle name="Heading 3 3 4" xfId="11264"/>
    <cellStyle name="Heading 3 3 5" xfId="11265"/>
    <cellStyle name="Heading 3 4" xfId="11266"/>
    <cellStyle name="Heading 3 4 2" xfId="11267"/>
    <cellStyle name="Heading 3 4 2 2" xfId="11268"/>
    <cellStyle name="Heading 3 4 2 2 2" xfId="11269"/>
    <cellStyle name="Heading 3 4 2 3" xfId="11270"/>
    <cellStyle name="Heading 3 4 3" xfId="11271"/>
    <cellStyle name="Heading 3 4 3 2" xfId="11272"/>
    <cellStyle name="Heading 3 4 4" xfId="11273"/>
    <cellStyle name="Heading 3 4 5" xfId="11274"/>
    <cellStyle name="Heading 3 5" xfId="11275"/>
    <cellStyle name="Heading 3 5 2" xfId="11276"/>
    <cellStyle name="Heading 3 5 3" xfId="11277"/>
    <cellStyle name="Heading 3 6" xfId="11278"/>
    <cellStyle name="Heading 3 6 2" xfId="11279"/>
    <cellStyle name="Heading 3 7" xfId="11280"/>
    <cellStyle name="Heading 3 7 2" xfId="11281"/>
    <cellStyle name="Heading 3 8" xfId="11282"/>
    <cellStyle name="Heading 3 8 2" xfId="11283"/>
    <cellStyle name="Heading 3 9" xfId="11284"/>
    <cellStyle name="Heading 3 9 2" xfId="11285"/>
    <cellStyle name="Heading 4 10" xfId="11286"/>
    <cellStyle name="Heading 4 11" xfId="11287"/>
    <cellStyle name="Heading 4 12" xfId="11288"/>
    <cellStyle name="Heading 4 2" xfId="11289"/>
    <cellStyle name="Heading 4 2 2" xfId="11290"/>
    <cellStyle name="Heading 4 2 2 2" xfId="11291"/>
    <cellStyle name="Heading 4 2 2 2 2" xfId="11292"/>
    <cellStyle name="Heading 4 2 2 3" xfId="11293"/>
    <cellStyle name="Heading 4 2 2 3 2" xfId="11294"/>
    <cellStyle name="Heading 4 2 2 4" xfId="11295"/>
    <cellStyle name="Heading 4 2 3" xfId="11296"/>
    <cellStyle name="Heading 4 2 3 2" xfId="11297"/>
    <cellStyle name="Heading 4 2 3 2 2" xfId="11298"/>
    <cellStyle name="Heading 4 2 3 3" xfId="11299"/>
    <cellStyle name="Heading 4 2 4" xfId="11300"/>
    <cellStyle name="Heading 4 2 4 2" xfId="11301"/>
    <cellStyle name="Heading 4 2 5" xfId="11302"/>
    <cellStyle name="Heading 4 2 6" xfId="11303"/>
    <cellStyle name="Heading 4 3" xfId="11304"/>
    <cellStyle name="Heading 4 3 2" xfId="11305"/>
    <cellStyle name="Heading 4 3 2 2" xfId="11306"/>
    <cellStyle name="Heading 4 3 2 2 2" xfId="11307"/>
    <cellStyle name="Heading 4 3 2 3" xfId="11308"/>
    <cellStyle name="Heading 4 3 3" xfId="11309"/>
    <cellStyle name="Heading 4 3 3 2" xfId="11310"/>
    <cellStyle name="Heading 4 3 4" xfId="11311"/>
    <cellStyle name="Heading 4 3 5" xfId="11312"/>
    <cellStyle name="Heading 4 4" xfId="11313"/>
    <cellStyle name="Heading 4 4 2" xfId="11314"/>
    <cellStyle name="Heading 4 4 2 2" xfId="11315"/>
    <cellStyle name="Heading 4 4 2 2 2" xfId="11316"/>
    <cellStyle name="Heading 4 4 2 3" xfId="11317"/>
    <cellStyle name="Heading 4 4 3" xfId="11318"/>
    <cellStyle name="Heading 4 4 3 2" xfId="11319"/>
    <cellStyle name="Heading 4 4 4" xfId="11320"/>
    <cellStyle name="Heading 4 4 5" xfId="11321"/>
    <cellStyle name="Heading 4 5" xfId="11322"/>
    <cellStyle name="Heading 4 5 2" xfId="11323"/>
    <cellStyle name="Heading 4 5 3" xfId="11324"/>
    <cellStyle name="Heading 4 6" xfId="11325"/>
    <cellStyle name="Heading 4 6 2" xfId="11326"/>
    <cellStyle name="Heading 4 7" xfId="11327"/>
    <cellStyle name="Heading 4 7 2" xfId="11328"/>
    <cellStyle name="Heading 4 8" xfId="11329"/>
    <cellStyle name="Heading 4 8 2" xfId="11330"/>
    <cellStyle name="Heading 4 9" xfId="11331"/>
    <cellStyle name="Heading 4 9 2" xfId="11332"/>
    <cellStyle name="Heading1" xfId="11333"/>
    <cellStyle name="Heading1 10" xfId="11334"/>
    <cellStyle name="Heading1 10 2" xfId="11335"/>
    <cellStyle name="Heading1 11" xfId="11336"/>
    <cellStyle name="Heading1 11 2" xfId="11337"/>
    <cellStyle name="Heading1 12" xfId="11338"/>
    <cellStyle name="Heading1 12 2" xfId="11339"/>
    <cellStyle name="Heading1 13" xfId="11340"/>
    <cellStyle name="Heading1 13 2" xfId="11341"/>
    <cellStyle name="Heading1 14" xfId="11342"/>
    <cellStyle name="Heading1 14 2" xfId="11343"/>
    <cellStyle name="Heading1 15" xfId="11344"/>
    <cellStyle name="Heading1 15 2" xfId="11345"/>
    <cellStyle name="Heading1 16" xfId="11346"/>
    <cellStyle name="Heading1 16 2" xfId="11347"/>
    <cellStyle name="Heading1 17" xfId="11348"/>
    <cellStyle name="Heading1 17 2" xfId="11349"/>
    <cellStyle name="Heading1 18" xfId="11350"/>
    <cellStyle name="Heading1 18 2" xfId="11351"/>
    <cellStyle name="Heading1 19" xfId="11352"/>
    <cellStyle name="Heading1 19 2" xfId="11353"/>
    <cellStyle name="Heading1 2" xfId="11354"/>
    <cellStyle name="Heading1 2 2" xfId="11355"/>
    <cellStyle name="Heading1 2 2 2" xfId="11356"/>
    <cellStyle name="Heading1 2 3" xfId="11357"/>
    <cellStyle name="Heading1 20" xfId="11358"/>
    <cellStyle name="Heading1 20 2" xfId="11359"/>
    <cellStyle name="Heading1 21" xfId="11360"/>
    <cellStyle name="Heading1 21 2" xfId="11361"/>
    <cellStyle name="Heading1 22" xfId="11362"/>
    <cellStyle name="Heading1 22 2" xfId="11363"/>
    <cellStyle name="Heading1 23" xfId="11364"/>
    <cellStyle name="Heading1 23 2" xfId="11365"/>
    <cellStyle name="Heading1 24" xfId="11366"/>
    <cellStyle name="Heading1 24 2" xfId="11367"/>
    <cellStyle name="Heading1 25" xfId="11368"/>
    <cellStyle name="Heading1 25 2" xfId="11369"/>
    <cellStyle name="Heading1 26" xfId="11370"/>
    <cellStyle name="Heading1 26 2" xfId="11371"/>
    <cellStyle name="Heading1 27" xfId="11372"/>
    <cellStyle name="Heading1 27 2" xfId="11373"/>
    <cellStyle name="Heading1 28" xfId="11374"/>
    <cellStyle name="Heading1 28 2" xfId="11375"/>
    <cellStyle name="Heading1 29" xfId="11376"/>
    <cellStyle name="Heading1 29 2" xfId="11377"/>
    <cellStyle name="Heading1 3" xfId="11378"/>
    <cellStyle name="Heading1 3 2" xfId="11379"/>
    <cellStyle name="Heading1 3 2 2" xfId="11380"/>
    <cellStyle name="Heading1 3 3" xfId="11381"/>
    <cellStyle name="Heading1 3 3 2" xfId="11382"/>
    <cellStyle name="Heading1 3 4" xfId="11383"/>
    <cellStyle name="Heading1 3 4 2" xfId="11384"/>
    <cellStyle name="Heading1 3 5" xfId="11385"/>
    <cellStyle name="Heading1 30" xfId="11386"/>
    <cellStyle name="Heading1 30 2" xfId="11387"/>
    <cellStyle name="Heading1 31" xfId="11388"/>
    <cellStyle name="Heading1 31 2" xfId="11389"/>
    <cellStyle name="Heading1 32" xfId="11390"/>
    <cellStyle name="Heading1 32 2" xfId="11391"/>
    <cellStyle name="Heading1 32 2 2" xfId="11392"/>
    <cellStyle name="Heading1 32 3" xfId="11393"/>
    <cellStyle name="Heading1 32 3 2" xfId="11394"/>
    <cellStyle name="Heading1 32 4" xfId="11395"/>
    <cellStyle name="Heading1 33" xfId="11396"/>
    <cellStyle name="Heading1 33 2" xfId="11397"/>
    <cellStyle name="Heading1 34" xfId="11398"/>
    <cellStyle name="Heading1 34 2" xfId="11399"/>
    <cellStyle name="Heading1 35" xfId="11400"/>
    <cellStyle name="Heading1 36" xfId="11401"/>
    <cellStyle name="Heading1 4" xfId="11402"/>
    <cellStyle name="Heading1 4 2" xfId="11403"/>
    <cellStyle name="Heading1 5" xfId="11404"/>
    <cellStyle name="Heading1 5 2" xfId="11405"/>
    <cellStyle name="Heading1 6" xfId="11406"/>
    <cellStyle name="Heading1 6 2" xfId="11407"/>
    <cellStyle name="Heading1 7" xfId="11408"/>
    <cellStyle name="Heading1 7 2" xfId="11409"/>
    <cellStyle name="Heading1 8" xfId="11410"/>
    <cellStyle name="Heading1 8 2" xfId="11411"/>
    <cellStyle name="Heading1 8 2 2" xfId="11412"/>
    <cellStyle name="Heading1 8 3" xfId="11413"/>
    <cellStyle name="Heading1 9" xfId="11414"/>
    <cellStyle name="Heading1 9 2" xfId="11415"/>
    <cellStyle name="Heading2" xfId="11416"/>
    <cellStyle name="Heading2 10" xfId="11417"/>
    <cellStyle name="Heading2 10 2" xfId="11418"/>
    <cellStyle name="Heading2 11" xfId="11419"/>
    <cellStyle name="Heading2 11 2" xfId="11420"/>
    <cellStyle name="Heading2 12" xfId="11421"/>
    <cellStyle name="Heading2 12 2" xfId="11422"/>
    <cellStyle name="Heading2 13" xfId="11423"/>
    <cellStyle name="Heading2 13 2" xfId="11424"/>
    <cellStyle name="Heading2 14" xfId="11425"/>
    <cellStyle name="Heading2 14 2" xfId="11426"/>
    <cellStyle name="Heading2 15" xfId="11427"/>
    <cellStyle name="Heading2 15 2" xfId="11428"/>
    <cellStyle name="Heading2 16" xfId="11429"/>
    <cellStyle name="Heading2 16 2" xfId="11430"/>
    <cellStyle name="Heading2 17" xfId="11431"/>
    <cellStyle name="Heading2 17 2" xfId="11432"/>
    <cellStyle name="Heading2 18" xfId="11433"/>
    <cellStyle name="Heading2 18 2" xfId="11434"/>
    <cellStyle name="Heading2 19" xfId="11435"/>
    <cellStyle name="Heading2 19 2" xfId="11436"/>
    <cellStyle name="Heading2 2" xfId="11437"/>
    <cellStyle name="Heading2 2 2" xfId="11438"/>
    <cellStyle name="Heading2 2 2 2" xfId="11439"/>
    <cellStyle name="Heading2 2 3" xfId="11440"/>
    <cellStyle name="Heading2 20" xfId="11441"/>
    <cellStyle name="Heading2 20 2" xfId="11442"/>
    <cellStyle name="Heading2 21" xfId="11443"/>
    <cellStyle name="Heading2 21 2" xfId="11444"/>
    <cellStyle name="Heading2 22" xfId="11445"/>
    <cellStyle name="Heading2 22 2" xfId="11446"/>
    <cellStyle name="Heading2 23" xfId="11447"/>
    <cellStyle name="Heading2 23 2" xfId="11448"/>
    <cellStyle name="Heading2 24" xfId="11449"/>
    <cellStyle name="Heading2 24 2" xfId="11450"/>
    <cellStyle name="Heading2 25" xfId="11451"/>
    <cellStyle name="Heading2 25 2" xfId="11452"/>
    <cellStyle name="Heading2 26" xfId="11453"/>
    <cellStyle name="Heading2 26 2" xfId="11454"/>
    <cellStyle name="Heading2 27" xfId="11455"/>
    <cellStyle name="Heading2 27 2" xfId="11456"/>
    <cellStyle name="Heading2 28" xfId="11457"/>
    <cellStyle name="Heading2 28 2" xfId="11458"/>
    <cellStyle name="Heading2 29" xfId="11459"/>
    <cellStyle name="Heading2 29 2" xfId="11460"/>
    <cellStyle name="Heading2 3" xfId="11461"/>
    <cellStyle name="Heading2 3 2" xfId="11462"/>
    <cellStyle name="Heading2 3 2 2" xfId="11463"/>
    <cellStyle name="Heading2 3 3" xfId="11464"/>
    <cellStyle name="Heading2 3 3 2" xfId="11465"/>
    <cellStyle name="Heading2 3 4" xfId="11466"/>
    <cellStyle name="Heading2 3 4 2" xfId="11467"/>
    <cellStyle name="Heading2 3 5" xfId="11468"/>
    <cellStyle name="Heading2 30" xfId="11469"/>
    <cellStyle name="Heading2 30 2" xfId="11470"/>
    <cellStyle name="Heading2 31" xfId="11471"/>
    <cellStyle name="Heading2 31 2" xfId="11472"/>
    <cellStyle name="Heading2 32" xfId="11473"/>
    <cellStyle name="Heading2 32 2" xfId="11474"/>
    <cellStyle name="Heading2 32 2 2" xfId="11475"/>
    <cellStyle name="Heading2 32 3" xfId="11476"/>
    <cellStyle name="Heading2 32 3 2" xfId="11477"/>
    <cellStyle name="Heading2 32 4" xfId="11478"/>
    <cellStyle name="Heading2 33" xfId="11479"/>
    <cellStyle name="Heading2 33 2" xfId="11480"/>
    <cellStyle name="Heading2 34" xfId="11481"/>
    <cellStyle name="Heading2 34 2" xfId="11482"/>
    <cellStyle name="Heading2 35" xfId="11483"/>
    <cellStyle name="Heading2 36" xfId="11484"/>
    <cellStyle name="Heading2 4" xfId="11485"/>
    <cellStyle name="Heading2 4 2" xfId="11486"/>
    <cellStyle name="Heading2 5" xfId="11487"/>
    <cellStyle name="Heading2 5 2" xfId="11488"/>
    <cellStyle name="Heading2 6" xfId="11489"/>
    <cellStyle name="Heading2 6 2" xfId="11490"/>
    <cellStyle name="Heading2 7" xfId="11491"/>
    <cellStyle name="Heading2 7 2" xfId="11492"/>
    <cellStyle name="Heading2 8" xfId="11493"/>
    <cellStyle name="Heading2 8 2" xfId="11494"/>
    <cellStyle name="Heading2 8 2 2" xfId="11495"/>
    <cellStyle name="Heading2 8 3" xfId="11496"/>
    <cellStyle name="Heading2 9" xfId="11497"/>
    <cellStyle name="Heading2 9 2" xfId="11498"/>
    <cellStyle name="HeadlineStyle" xfId="11499"/>
    <cellStyle name="HeadlineStyleJustified" xfId="11500"/>
    <cellStyle name="HELast" xfId="11501"/>
    <cellStyle name="HELast 2" xfId="11502"/>
    <cellStyle name="HEtomorrow" xfId="11503"/>
    <cellStyle name="HEtomorrow 2" xfId="11504"/>
    <cellStyle name="HEtomorrowLast" xfId="11505"/>
    <cellStyle name="HEtomorrowLast 2" xfId="11506"/>
    <cellStyle name="HEyesterday" xfId="11507"/>
    <cellStyle name="HEyesterday 2" xfId="11508"/>
    <cellStyle name="HEyesterdayLast" xfId="11509"/>
    <cellStyle name="HEyesterdayLast 2" xfId="11510"/>
    <cellStyle name="HIGHLIGHT" xfId="11511"/>
    <cellStyle name="HIGHLIGHT 2" xfId="11512"/>
    <cellStyle name="HIGHLIGHT 2 2" xfId="11513"/>
    <cellStyle name="HIGHLIGHT 3" xfId="11514"/>
    <cellStyle name="HIGHLIGHT 4" xfId="11515"/>
    <cellStyle name="hilite" xfId="11516"/>
    <cellStyle name="hilite 2" xfId="11517"/>
    <cellStyle name="hilite 3" xfId="11518"/>
    <cellStyle name="Hyperlink" xfId="2" builtinId="8"/>
    <cellStyle name="Hyperlink 2" xfId="11519"/>
    <cellStyle name="Hyperlink 2 10" xfId="11520"/>
    <cellStyle name="Hyperlink 2 11" xfId="11521"/>
    <cellStyle name="Hyperlink 2 12" xfId="11522"/>
    <cellStyle name="Hyperlink 2 2" xfId="11523"/>
    <cellStyle name="Hyperlink 2 2 2" xfId="11524"/>
    <cellStyle name="Hyperlink 2 2 3" xfId="11525"/>
    <cellStyle name="Hyperlink 2 2 4" xfId="11526"/>
    <cellStyle name="Hyperlink 2 2 5" xfId="11527"/>
    <cellStyle name="Hyperlink 2 3" xfId="11528"/>
    <cellStyle name="Hyperlink 2 3 2" xfId="11529"/>
    <cellStyle name="Hyperlink 2 3 3" xfId="11530"/>
    <cellStyle name="Hyperlink 2 4" xfId="11531"/>
    <cellStyle name="Hyperlink 2 4 2" xfId="11532"/>
    <cellStyle name="Hyperlink 2 4 3" xfId="11533"/>
    <cellStyle name="Hyperlink 2 5" xfId="11534"/>
    <cellStyle name="Hyperlink 2 5 2" xfId="11535"/>
    <cellStyle name="Hyperlink 2 5 3" xfId="11536"/>
    <cellStyle name="Hyperlink 2 6" xfId="11537"/>
    <cellStyle name="Hyperlink 2 6 2" xfId="11538"/>
    <cellStyle name="Hyperlink 2 6 3" xfId="11539"/>
    <cellStyle name="Hyperlink 2 7" xfId="11540"/>
    <cellStyle name="Hyperlink 2 7 2" xfId="11541"/>
    <cellStyle name="Hyperlink 2 7 3" xfId="11542"/>
    <cellStyle name="Hyperlink 2 8" xfId="11543"/>
    <cellStyle name="Hyperlink 2 8 2" xfId="11544"/>
    <cellStyle name="Hyperlink 2 9" xfId="11545"/>
    <cellStyle name="Hyperlink 2 9 2" xfId="11546"/>
    <cellStyle name="Hyperlink 3" xfId="11547"/>
    <cellStyle name="Hyperlink 3 2" xfId="11548"/>
    <cellStyle name="Hyperlink 3 2 2" xfId="11549"/>
    <cellStyle name="Hyperlink 3 3" xfId="11550"/>
    <cellStyle name="Hyperlink 3 3 2" xfId="11551"/>
    <cellStyle name="Hyperlink 3 4" xfId="11552"/>
    <cellStyle name="Hyperlink 3 4 2" xfId="11553"/>
    <cellStyle name="Hyperlink 3 5" xfId="11554"/>
    <cellStyle name="Hyperlink 3 5 2" xfId="11555"/>
    <cellStyle name="Hyperlink 3 6" xfId="11556"/>
    <cellStyle name="Hyperlink 3 7" xfId="11557"/>
    <cellStyle name="Hyperlink 4" xfId="11558"/>
    <cellStyle name="Hyperlink 4 2" xfId="11559"/>
    <cellStyle name="Hyperlink 4 2 2" xfId="11560"/>
    <cellStyle name="Hyperlink 4 3" xfId="11561"/>
    <cellStyle name="Hyperlink 4 4" xfId="11562"/>
    <cellStyle name="Hyperlink 5" xfId="11563"/>
    <cellStyle name="Hyperlink 5 2" xfId="11564"/>
    <cellStyle name="Import" xfId="11565"/>
    <cellStyle name="Import 2" xfId="11566"/>
    <cellStyle name="Import 2 2" xfId="11567"/>
    <cellStyle name="Import 3" xfId="11568"/>
    <cellStyle name="Import 3 2" xfId="11569"/>
    <cellStyle name="Import 3 2 2" xfId="11570"/>
    <cellStyle name="Import 3 3" xfId="11571"/>
    <cellStyle name="Import 4" xfId="11572"/>
    <cellStyle name="Import 4 2" xfId="11573"/>
    <cellStyle name="Import 4 2 2" xfId="11574"/>
    <cellStyle name="Import 4 3" xfId="11575"/>
    <cellStyle name="Import 5" xfId="11576"/>
    <cellStyle name="Import 5 2" xfId="11577"/>
    <cellStyle name="Import 5 2 2" xfId="11578"/>
    <cellStyle name="Import 5 3" xfId="11579"/>
    <cellStyle name="Import 6" xfId="11580"/>
    <cellStyle name="Input [yello" xfId="11581"/>
    <cellStyle name="Input [yello 2" xfId="11582"/>
    <cellStyle name="Input [yellow]" xfId="11583"/>
    <cellStyle name="Input [yellow] 2" xfId="11584"/>
    <cellStyle name="Input [yellow] 2 2" xfId="11585"/>
    <cellStyle name="Input [yellow] 2 2 2" xfId="11586"/>
    <cellStyle name="Input [yellow] 2 3" xfId="11587"/>
    <cellStyle name="Input [yellow] 3" xfId="11588"/>
    <cellStyle name="Input [yellow] 3 2" xfId="11589"/>
    <cellStyle name="Input [yellow] 3 2 2" xfId="11590"/>
    <cellStyle name="Input [yellow] 3 3" xfId="11591"/>
    <cellStyle name="Input [yellow] 4" xfId="11592"/>
    <cellStyle name="Input [yellow] 4 2" xfId="11593"/>
    <cellStyle name="Input [yellow] 4 2 2" xfId="11594"/>
    <cellStyle name="Input [yellow] 4 3" xfId="11595"/>
    <cellStyle name="Input [yellow] 5" xfId="11596"/>
    <cellStyle name="Input [yellow] 5 2" xfId="11597"/>
    <cellStyle name="Input [yellow] 6" xfId="11598"/>
    <cellStyle name="Input [yellow] 7" xfId="11599"/>
    <cellStyle name="Input 10" xfId="11600"/>
    <cellStyle name="Input 10 2" xfId="11601"/>
    <cellStyle name="Input 10 3" xfId="11602"/>
    <cellStyle name="Input 11" xfId="11603"/>
    <cellStyle name="Input 11 2" xfId="11604"/>
    <cellStyle name="Input 11 3" xfId="11605"/>
    <cellStyle name="Input 12" xfId="11606"/>
    <cellStyle name="Input 12 2" xfId="11607"/>
    <cellStyle name="Input 12 3" xfId="11608"/>
    <cellStyle name="Input 13" xfId="11609"/>
    <cellStyle name="Input 13 2" xfId="11610"/>
    <cellStyle name="Input 13 3" xfId="11611"/>
    <cellStyle name="Input 14" xfId="11612"/>
    <cellStyle name="Input 14 2" xfId="11613"/>
    <cellStyle name="Input 14 3" xfId="11614"/>
    <cellStyle name="Input 15" xfId="11615"/>
    <cellStyle name="Input 15 2" xfId="11616"/>
    <cellStyle name="Input 15 3" xfId="11617"/>
    <cellStyle name="Input 16" xfId="11618"/>
    <cellStyle name="Input 16 2" xfId="11619"/>
    <cellStyle name="Input 16 3" xfId="11620"/>
    <cellStyle name="Input 17" xfId="11621"/>
    <cellStyle name="Input 17 2" xfId="11622"/>
    <cellStyle name="Input 17 3" xfId="11623"/>
    <cellStyle name="Input 18" xfId="11624"/>
    <cellStyle name="Input 18 2" xfId="11625"/>
    <cellStyle name="Input 18 3" xfId="11626"/>
    <cellStyle name="Input 19" xfId="11627"/>
    <cellStyle name="Input 19 2" xfId="11628"/>
    <cellStyle name="Input 19 3" xfId="11629"/>
    <cellStyle name="Input 2" xfId="11630"/>
    <cellStyle name="Input 2 2" xfId="11631"/>
    <cellStyle name="Input 2 2 2" xfId="11632"/>
    <cellStyle name="Input 2 2 2 2" xfId="11633"/>
    <cellStyle name="Input 2 2 3" xfId="11634"/>
    <cellStyle name="Input 2 2 3 2" xfId="11635"/>
    <cellStyle name="Input 2 2 4" xfId="11636"/>
    <cellStyle name="Input 2 3" xfId="11637"/>
    <cellStyle name="Input 2 3 2" xfId="11638"/>
    <cellStyle name="Input 2 4" xfId="11639"/>
    <cellStyle name="Input 2 4 2" xfId="11640"/>
    <cellStyle name="Input 2 5" xfId="11641"/>
    <cellStyle name="Input 2 5 2" xfId="11642"/>
    <cellStyle name="Input 2 6" xfId="11643"/>
    <cellStyle name="Input 2 7" xfId="11644"/>
    <cellStyle name="Input 20" xfId="11645"/>
    <cellStyle name="Input 20 2" xfId="11646"/>
    <cellStyle name="Input 20 3" xfId="11647"/>
    <cellStyle name="Input 21" xfId="11648"/>
    <cellStyle name="Input 21 2" xfId="11649"/>
    <cellStyle name="Input 22" xfId="11650"/>
    <cellStyle name="Input 22 2" xfId="11651"/>
    <cellStyle name="Input 23" xfId="11652"/>
    <cellStyle name="Input 23 2" xfId="11653"/>
    <cellStyle name="Input 24" xfId="11654"/>
    <cellStyle name="Input 24 2" xfId="11655"/>
    <cellStyle name="Input 25" xfId="11656"/>
    <cellStyle name="Input 26" xfId="11657"/>
    <cellStyle name="Input 27" xfId="11658"/>
    <cellStyle name="Input 28" xfId="11659"/>
    <cellStyle name="Input 29" xfId="11660"/>
    <cellStyle name="Input 3" xfId="11661"/>
    <cellStyle name="Input 3 2" xfId="11662"/>
    <cellStyle name="Input 3 2 2" xfId="11663"/>
    <cellStyle name="Input 3 2 2 2" xfId="11664"/>
    <cellStyle name="Input 3 2 3" xfId="11665"/>
    <cellStyle name="Input 3 3" xfId="11666"/>
    <cellStyle name="Input 3 4" xfId="11667"/>
    <cellStyle name="Input 4" xfId="11668"/>
    <cellStyle name="Input 4 2" xfId="11669"/>
    <cellStyle name="Input 4 2 2" xfId="11670"/>
    <cellStyle name="Input 4 2 2 2" xfId="11671"/>
    <cellStyle name="Input 4 2 3" xfId="11672"/>
    <cellStyle name="Input 4 3" xfId="11673"/>
    <cellStyle name="Input 4 4" xfId="11674"/>
    <cellStyle name="Input 5" xfId="11675"/>
    <cellStyle name="Input 5 2" xfId="11676"/>
    <cellStyle name="Input 5 2 2" xfId="11677"/>
    <cellStyle name="Input 5 3" xfId="11678"/>
    <cellStyle name="Input 5 4" xfId="11679"/>
    <cellStyle name="Input 6" xfId="11680"/>
    <cellStyle name="Input 6 2" xfId="11681"/>
    <cellStyle name="Input 6 2 2" xfId="11682"/>
    <cellStyle name="Input 6 3" xfId="11683"/>
    <cellStyle name="Input 6 4" xfId="11684"/>
    <cellStyle name="Input 7" xfId="11685"/>
    <cellStyle name="Input 7 2" xfId="11686"/>
    <cellStyle name="Input 7 2 2" xfId="11687"/>
    <cellStyle name="Input 7 3" xfId="11688"/>
    <cellStyle name="Input 7 4" xfId="11689"/>
    <cellStyle name="Input 7 5" xfId="11690"/>
    <cellStyle name="Input 8" xfId="11691"/>
    <cellStyle name="Input 8 2" xfId="11692"/>
    <cellStyle name="Input 8 2 2" xfId="11693"/>
    <cellStyle name="Input 8 3" xfId="11694"/>
    <cellStyle name="Input 8 4" xfId="11695"/>
    <cellStyle name="Input 9" xfId="11696"/>
    <cellStyle name="Input 9 2" xfId="11697"/>
    <cellStyle name="Input 9 2 2" xfId="11698"/>
    <cellStyle name="Input 9 3" xfId="11699"/>
    <cellStyle name="Input 9 4" xfId="11700"/>
    <cellStyle name="Item" xfId="11701"/>
    <cellStyle name="Item (boxed)" xfId="11702"/>
    <cellStyle name="Item (boxed) 2" xfId="11703"/>
    <cellStyle name="Item (boxed) 2 2" xfId="11704"/>
    <cellStyle name="Item (boxed) 3" xfId="11705"/>
    <cellStyle name="Item (boxed) 3 2" xfId="11706"/>
    <cellStyle name="Item (boxed) 3 2 2" xfId="11707"/>
    <cellStyle name="Item (boxed) 3 3" xfId="11708"/>
    <cellStyle name="Item (boxed) 4" xfId="11709"/>
    <cellStyle name="Item (boxed) 4 2" xfId="11710"/>
    <cellStyle name="Item (boxed) 4 2 2" xfId="11711"/>
    <cellStyle name="Item (boxed) 4 3" xfId="11712"/>
    <cellStyle name="Item (boxed) 5" xfId="11713"/>
    <cellStyle name="Item (boxed) 5 2" xfId="11714"/>
    <cellStyle name="Item (boxed) 5 2 2" xfId="11715"/>
    <cellStyle name="Item (boxed) 5 3" xfId="11716"/>
    <cellStyle name="Item (boxed) 6" xfId="11717"/>
    <cellStyle name="Item 2" xfId="11718"/>
    <cellStyle name="Item 2 2" xfId="11719"/>
    <cellStyle name="Item 3" xfId="11720"/>
    <cellStyle name="Item 3 2" xfId="11721"/>
    <cellStyle name="Item 3 2 2" xfId="11722"/>
    <cellStyle name="Item 3 3" xfId="11723"/>
    <cellStyle name="Item 4" xfId="11724"/>
    <cellStyle name="Item 4 2" xfId="11725"/>
    <cellStyle name="Item 4 2 2" xfId="11726"/>
    <cellStyle name="Item 4 3" xfId="11727"/>
    <cellStyle name="Item 5" xfId="11728"/>
    <cellStyle name="Item 5 2" xfId="11729"/>
    <cellStyle name="Item 5 2 2" xfId="11730"/>
    <cellStyle name="Item 5 3" xfId="11731"/>
    <cellStyle name="Item 6" xfId="11732"/>
    <cellStyle name="Item 6 2" xfId="11733"/>
    <cellStyle name="Item 6 2 2" xfId="11734"/>
    <cellStyle name="Item 6 3" xfId="11735"/>
    <cellStyle name="Item 7" xfId="11736"/>
    <cellStyle name="Item 7 2" xfId="11737"/>
    <cellStyle name="Item 7 2 2" xfId="11738"/>
    <cellStyle name="Item 7 3" xfId="11739"/>
    <cellStyle name="Item 8" xfId="11740"/>
    <cellStyle name="Item 8 2" xfId="11741"/>
    <cellStyle name="Item 9" xfId="11742"/>
    <cellStyle name="Item_PnL Summary" xfId="11743"/>
    <cellStyle name="ItemLast" xfId="11744"/>
    <cellStyle name="ItemLast 2" xfId="11745"/>
    <cellStyle name="ItemLast 2 2" xfId="11746"/>
    <cellStyle name="ItemLast 3" xfId="11747"/>
    <cellStyle name="ItemLast 3 2" xfId="11748"/>
    <cellStyle name="ItemLast 3 2 2" xfId="11749"/>
    <cellStyle name="ItemLast 3 3" xfId="11750"/>
    <cellStyle name="ItemLast 4" xfId="11751"/>
    <cellStyle name="ItemLast 4 2" xfId="11752"/>
    <cellStyle name="ItemLast 4 2 2" xfId="11753"/>
    <cellStyle name="ItemLast 4 3" xfId="11754"/>
    <cellStyle name="ItemLast 5" xfId="11755"/>
    <cellStyle name="ItemLast 5 2" xfId="11756"/>
    <cellStyle name="ItemLast 5 2 2" xfId="11757"/>
    <cellStyle name="ItemLast 5 3" xfId="11758"/>
    <cellStyle name="ItemLast 6" xfId="11759"/>
    <cellStyle name="ItemLastRO" xfId="11760"/>
    <cellStyle name="ItemLastRO 2" xfId="11761"/>
    <cellStyle name="ItemLastRO 2 2" xfId="11762"/>
    <cellStyle name="ItemLastRO 3" xfId="11763"/>
    <cellStyle name="ItemLastRO 3 2" xfId="11764"/>
    <cellStyle name="ItemLastRO 3 2 2" xfId="11765"/>
    <cellStyle name="ItemLastRO 3 3" xfId="11766"/>
    <cellStyle name="ItemLastRO 4" xfId="11767"/>
    <cellStyle name="ItemLastRO 4 2" xfId="11768"/>
    <cellStyle name="ItemLastRO 4 2 2" xfId="11769"/>
    <cellStyle name="ItemLastRO 4 3" xfId="11770"/>
    <cellStyle name="ItemLastRO 5" xfId="11771"/>
    <cellStyle name="ItemLastRO 5 2" xfId="11772"/>
    <cellStyle name="ItemLastRO 5 2 2" xfId="11773"/>
    <cellStyle name="ItemLastRO 5 3" xfId="11774"/>
    <cellStyle name="ItemLastRO 6" xfId="11775"/>
    <cellStyle name="ItemRO" xfId="11776"/>
    <cellStyle name="ItemRO 2" xfId="11777"/>
    <cellStyle name="Itemtomorrow" xfId="11778"/>
    <cellStyle name="Itemtomorrow 2" xfId="11779"/>
    <cellStyle name="ItemtomorrowLast" xfId="11780"/>
    <cellStyle name="ItemtomorrowLast 2" xfId="11781"/>
    <cellStyle name="ItemtomorrowLastRO" xfId="11782"/>
    <cellStyle name="ItemtomorrowLastRO 2" xfId="11783"/>
    <cellStyle name="ItemtomorrowRO" xfId="11784"/>
    <cellStyle name="ItemtomorrowRO 2" xfId="11785"/>
    <cellStyle name="Itemyesterday" xfId="11786"/>
    <cellStyle name="Itemyesterday 2" xfId="11787"/>
    <cellStyle name="ItemyesterdayLast" xfId="11788"/>
    <cellStyle name="ItemyesterdayLast 2" xfId="11789"/>
    <cellStyle name="LeapYears" xfId="11790"/>
    <cellStyle name="Link" xfId="11791"/>
    <cellStyle name="Link 2" xfId="11792"/>
    <cellStyle name="Linked Cell 10" xfId="11793"/>
    <cellStyle name="Linked Cell 11" xfId="11794"/>
    <cellStyle name="Linked Cell 12" xfId="11795"/>
    <cellStyle name="Linked Cell 2" xfId="11796"/>
    <cellStyle name="Linked Cell 2 2" xfId="11797"/>
    <cellStyle name="Linked Cell 2 2 2" xfId="11798"/>
    <cellStyle name="Linked Cell 2 2 2 2" xfId="11799"/>
    <cellStyle name="Linked Cell 2 2 3" xfId="11800"/>
    <cellStyle name="Linked Cell 2 2 3 2" xfId="11801"/>
    <cellStyle name="Linked Cell 2 2 4" xfId="11802"/>
    <cellStyle name="Linked Cell 2 3" xfId="11803"/>
    <cellStyle name="Linked Cell 2 3 2" xfId="11804"/>
    <cellStyle name="Linked Cell 2 4" xfId="11805"/>
    <cellStyle name="Linked Cell 2 4 2" xfId="11806"/>
    <cellStyle name="Linked Cell 2 5" xfId="11807"/>
    <cellStyle name="Linked Cell 2 6" xfId="11808"/>
    <cellStyle name="Linked Cell 3" xfId="11809"/>
    <cellStyle name="Linked Cell 3 2" xfId="11810"/>
    <cellStyle name="Linked Cell 3 2 2" xfId="11811"/>
    <cellStyle name="Linked Cell 3 2 2 2" xfId="11812"/>
    <cellStyle name="Linked Cell 3 2 3" xfId="11813"/>
    <cellStyle name="Linked Cell 3 3" xfId="11814"/>
    <cellStyle name="Linked Cell 3 4" xfId="11815"/>
    <cellStyle name="Linked Cell 4" xfId="11816"/>
    <cellStyle name="Linked Cell 4 2" xfId="11817"/>
    <cellStyle name="Linked Cell 4 2 2" xfId="11818"/>
    <cellStyle name="Linked Cell 4 3" xfId="11819"/>
    <cellStyle name="Linked Cell 4 3 2" xfId="11820"/>
    <cellStyle name="Linked Cell 4 4" xfId="11821"/>
    <cellStyle name="Linked Cell 4 5" xfId="11822"/>
    <cellStyle name="Linked Cell 5" xfId="11823"/>
    <cellStyle name="Linked Cell 5 2" xfId="11824"/>
    <cellStyle name="Linked Cell 5 3" xfId="11825"/>
    <cellStyle name="Linked Cell 6" xfId="11826"/>
    <cellStyle name="Linked Cell 6 2" xfId="11827"/>
    <cellStyle name="Linked Cell 7" xfId="11828"/>
    <cellStyle name="Linked Cell 7 2" xfId="11829"/>
    <cellStyle name="Linked Cell 8" xfId="11830"/>
    <cellStyle name="Linked Cell 8 2" xfId="11831"/>
    <cellStyle name="Linked Cell 9" xfId="11832"/>
    <cellStyle name="Linked Cell 9 2" xfId="11833"/>
    <cellStyle name="Maintenance" xfId="11834"/>
    <cellStyle name="Milliers [0]_Open&amp;Close" xfId="11835"/>
    <cellStyle name="Milliers_Open&amp;Close" xfId="11836"/>
    <cellStyle name="Moneda [0]_Mex-Braz-Arg" xfId="11837"/>
    <cellStyle name="Moneda_Mex-Braz-Arg" xfId="11838"/>
    <cellStyle name="Monétaire [0]_Open&amp;Close" xfId="11839"/>
    <cellStyle name="Monétaire_Open&amp;Close" xfId="11840"/>
    <cellStyle name="Month" xfId="11841"/>
    <cellStyle name="Month 2" xfId="11842"/>
    <cellStyle name="Month 2 2" xfId="11843"/>
    <cellStyle name="Month 3" xfId="11844"/>
    <cellStyle name="Neutral 10" xfId="11845"/>
    <cellStyle name="Neutral 11" xfId="11846"/>
    <cellStyle name="Neutral 12" xfId="11847"/>
    <cellStyle name="Neutral 2" xfId="11848"/>
    <cellStyle name="Neutral 2 2" xfId="11849"/>
    <cellStyle name="Neutral 2 2 2" xfId="11850"/>
    <cellStyle name="Neutral 2 2 2 2" xfId="11851"/>
    <cellStyle name="Neutral 2 2 3" xfId="11852"/>
    <cellStyle name="Neutral 2 2 3 2" xfId="11853"/>
    <cellStyle name="Neutral 2 2 4" xfId="11854"/>
    <cellStyle name="Neutral 2 3" xfId="11855"/>
    <cellStyle name="Neutral 2 3 2" xfId="11856"/>
    <cellStyle name="Neutral 2 4" xfId="11857"/>
    <cellStyle name="Neutral 2 4 2" xfId="11858"/>
    <cellStyle name="Neutral 2 5" xfId="11859"/>
    <cellStyle name="Neutral 2 5 2" xfId="11860"/>
    <cellStyle name="Neutral 2 6" xfId="11861"/>
    <cellStyle name="Neutral 2 7" xfId="11862"/>
    <cellStyle name="Neutral 3" xfId="11863"/>
    <cellStyle name="Neutral 3 2" xfId="11864"/>
    <cellStyle name="Neutral 3 2 2" xfId="11865"/>
    <cellStyle name="Neutral 3 2 2 2" xfId="11866"/>
    <cellStyle name="Neutral 3 2 3" xfId="11867"/>
    <cellStyle name="Neutral 3 3" xfId="11868"/>
    <cellStyle name="Neutral 3 4" xfId="11869"/>
    <cellStyle name="Neutral 4" xfId="11870"/>
    <cellStyle name="Neutral 4 2" xfId="11871"/>
    <cellStyle name="Neutral 4 2 2" xfId="11872"/>
    <cellStyle name="Neutral 4 2 2 2" xfId="11873"/>
    <cellStyle name="Neutral 4 2 3" xfId="11874"/>
    <cellStyle name="Neutral 4 3" xfId="11875"/>
    <cellStyle name="Neutral 4 4" xfId="11876"/>
    <cellStyle name="Neutral 5" xfId="11877"/>
    <cellStyle name="Neutral 5 2" xfId="11878"/>
    <cellStyle name="Neutral 5 3" xfId="11879"/>
    <cellStyle name="Neutral 6" xfId="11880"/>
    <cellStyle name="Neutral 6 2" xfId="11881"/>
    <cellStyle name="Neutral 7" xfId="11882"/>
    <cellStyle name="Neutral 7 2" xfId="11883"/>
    <cellStyle name="Neutral 8" xfId="11884"/>
    <cellStyle name="Neutral 8 2" xfId="11885"/>
    <cellStyle name="Neutral 9" xfId="11886"/>
    <cellStyle name="Neutral 9 2" xfId="11887"/>
    <cellStyle name="NIS" xfId="11888"/>
    <cellStyle name="no dec" xfId="11889"/>
    <cellStyle name="no dec 2" xfId="11890"/>
    <cellStyle name="no dec 2 2" xfId="11891"/>
    <cellStyle name="no dec 2 2 2" xfId="11892"/>
    <cellStyle name="no dec 2 3" xfId="11893"/>
    <cellStyle name="no dec 3" xfId="11894"/>
    <cellStyle name="no dec 3 2" xfId="11895"/>
    <cellStyle name="no dec 4" xfId="11896"/>
    <cellStyle name="no dec 4 2" xfId="11897"/>
    <cellStyle name="no dec 5" xfId="11898"/>
    <cellStyle name="no dec 5 2" xfId="11899"/>
    <cellStyle name="no dec 6" xfId="11900"/>
    <cellStyle name="no dec 6 2" xfId="11901"/>
    <cellStyle name="no dec 6 2 2" xfId="11902"/>
    <cellStyle name="no dec 6 3" xfId="11903"/>
    <cellStyle name="no dec 6 3 2" xfId="11904"/>
    <cellStyle name="no dec 6 4" xfId="11905"/>
    <cellStyle name="no dec 7" xfId="11906"/>
    <cellStyle name="no dec 8" xfId="11907"/>
    <cellStyle name="no dst" xfId="11908"/>
    <cellStyle name="no dst 2" xfId="11909"/>
    <cellStyle name="NoPattern" xfId="11910"/>
    <cellStyle name="NoPattern 2" xfId="11911"/>
    <cellStyle name="Normal" xfId="0" builtinId="0"/>
    <cellStyle name="Normal - Styl_CCR" xfId="11912"/>
    <cellStyle name="Normal - Style1" xfId="11913"/>
    <cellStyle name="Normal - Style1 2" xfId="11914"/>
    <cellStyle name="Normal - Style1 2 2" xfId="11915"/>
    <cellStyle name="Normal - Style1 2 2 2" xfId="20460"/>
    <cellStyle name="Normal - Style1 2 3" xfId="11916"/>
    <cellStyle name="Normal - Style1 2 3 2" xfId="20461"/>
    <cellStyle name="Normal - Style1 2 4" xfId="11917"/>
    <cellStyle name="Normal - Style1 2 4 2" xfId="20462"/>
    <cellStyle name="Normal - Style1 2 5" xfId="11918"/>
    <cellStyle name="Normal - Style1 2 5 2" xfId="20463"/>
    <cellStyle name="Normal - Style1 2 6" xfId="11919"/>
    <cellStyle name="Normal - Style1 2 6 2" xfId="20464"/>
    <cellStyle name="Normal - Style1 2 7" xfId="11920"/>
    <cellStyle name="Normal - Style1 2 7 2" xfId="20465"/>
    <cellStyle name="Normal - Style1 3" xfId="11921"/>
    <cellStyle name="Normal - Style1 3 2" xfId="11922"/>
    <cellStyle name="Normal - Style1 3 2 2" xfId="20466"/>
    <cellStyle name="Normal - Style1 3 3" xfId="11923"/>
    <cellStyle name="Normal - Style1 3 3 2" xfId="20467"/>
    <cellStyle name="Normal - Style1 4" xfId="11924"/>
    <cellStyle name="Normal - Style1 4 2" xfId="20468"/>
    <cellStyle name="Normal - Style1 5" xfId="11925"/>
    <cellStyle name="Normal - Style1 5 2" xfId="20469"/>
    <cellStyle name="Normal - Style1 6" xfId="11926"/>
    <cellStyle name="Normal - Style1 6 2" xfId="20470"/>
    <cellStyle name="Normal - Style1 7" xfId="11927"/>
    <cellStyle name="Normal - Style1 7 2" xfId="20471"/>
    <cellStyle name="Normal - Style1 8" xfId="11928"/>
    <cellStyle name="Normal - Style1 8 2" xfId="20472"/>
    <cellStyle name="Normal - Style1 9" xfId="11929"/>
    <cellStyle name="Normal - Style2" xfId="11930"/>
    <cellStyle name="Normal - Style2 2" xfId="11931"/>
    <cellStyle name="Normal - Style2 2 2" xfId="11932"/>
    <cellStyle name="Normal - Style2 2 3" xfId="20473"/>
    <cellStyle name="Normal - Style2 3" xfId="11933"/>
    <cellStyle name="Normal - Style2 3 2" xfId="11934"/>
    <cellStyle name="Normal - Style2 3 3" xfId="20474"/>
    <cellStyle name="Normal - Style2 4" xfId="11935"/>
    <cellStyle name="Normal - Style3" xfId="11936"/>
    <cellStyle name="Normal - Style3 2" xfId="11937"/>
    <cellStyle name="Normal - Style3 2 2" xfId="11938"/>
    <cellStyle name="Normal - Style3 2 3" xfId="20475"/>
    <cellStyle name="Normal - Style3 3" xfId="11939"/>
    <cellStyle name="Normal - Style3 3 2" xfId="11940"/>
    <cellStyle name="Normal - Style3 3 3" xfId="20476"/>
    <cellStyle name="Normal - Style3 4" xfId="11941"/>
    <cellStyle name="Normal - Style4" xfId="11942"/>
    <cellStyle name="Normal - Style4 2" xfId="11943"/>
    <cellStyle name="Normal - Style4 2 2" xfId="11944"/>
    <cellStyle name="Normal - Style4 2 3" xfId="20477"/>
    <cellStyle name="Normal - Style4 3" xfId="11945"/>
    <cellStyle name="Normal - Style4 3 2" xfId="11946"/>
    <cellStyle name="Normal - Style4 3 3" xfId="20478"/>
    <cellStyle name="Normal - Style4 4" xfId="11947"/>
    <cellStyle name="Normal - Style5" xfId="11948"/>
    <cellStyle name="Normal - Style5 2" xfId="11949"/>
    <cellStyle name="Normal - Style5 2 2" xfId="11950"/>
    <cellStyle name="Normal - Style5 2 3" xfId="20479"/>
    <cellStyle name="Normal - Style5 3" xfId="11951"/>
    <cellStyle name="Normal - Style5 3 2" xfId="11952"/>
    <cellStyle name="Normal - Style5 3 3" xfId="20480"/>
    <cellStyle name="Normal - Style5 4" xfId="11953"/>
    <cellStyle name="Normal - Style6" xfId="11954"/>
    <cellStyle name="Normal - Style6 2" xfId="11955"/>
    <cellStyle name="Normal - Style6 2 2" xfId="11956"/>
    <cellStyle name="Normal - Style6 2 3" xfId="20481"/>
    <cellStyle name="Normal - Style6 3" xfId="11957"/>
    <cellStyle name="Normal - Style6 3 2" xfId="11958"/>
    <cellStyle name="Normal - Style6 3 3" xfId="20482"/>
    <cellStyle name="Normal - Style6 4" xfId="11959"/>
    <cellStyle name="Normal - Style7" xfId="11960"/>
    <cellStyle name="Normal - Style7 2" xfId="11961"/>
    <cellStyle name="Normal - Style7 2 2" xfId="11962"/>
    <cellStyle name="Normal - Style7 2 3" xfId="20483"/>
    <cellStyle name="Normal - Style7 3" xfId="11963"/>
    <cellStyle name="Normal - Style7 3 2" xfId="11964"/>
    <cellStyle name="Normal - Style7 3 3" xfId="20484"/>
    <cellStyle name="Normal - Style7 4" xfId="11965"/>
    <cellStyle name="Normal - Style8" xfId="11966"/>
    <cellStyle name="Normal - Style8 2" xfId="11967"/>
    <cellStyle name="Normal - Style8 2 2" xfId="11968"/>
    <cellStyle name="Normal - Style8 2 3" xfId="20485"/>
    <cellStyle name="Normal - Style8 3" xfId="11969"/>
    <cellStyle name="Normal - Style8 3 2" xfId="11970"/>
    <cellStyle name="Normal - Style8 3 3" xfId="20486"/>
    <cellStyle name="Normal - Style8 4" xfId="11971"/>
    <cellStyle name="Normal - Styln" xfId="11972"/>
    <cellStyle name="Normal - Styln 2" xfId="20487"/>
    <cellStyle name="Normal (bottom)" xfId="11973"/>
    <cellStyle name="Normal (bottom) 2" xfId="11974"/>
    <cellStyle name="Normal (bottom) 2 2" xfId="20489"/>
    <cellStyle name="Normal (bottom) 3" xfId="11975"/>
    <cellStyle name="Normal (bottom) 3 2" xfId="11976"/>
    <cellStyle name="Normal (bottom) 3 2 2" xfId="20491"/>
    <cellStyle name="Normal (bottom) 3 3" xfId="20490"/>
    <cellStyle name="Normal (bottom) 4" xfId="11977"/>
    <cellStyle name="Normal (bottom) 4 2" xfId="11978"/>
    <cellStyle name="Normal (bottom) 4 2 2" xfId="20493"/>
    <cellStyle name="Normal (bottom) 4 3" xfId="20492"/>
    <cellStyle name="Normal (bottom) 5" xfId="11979"/>
    <cellStyle name="Normal (bottom) 5 2" xfId="11980"/>
    <cellStyle name="Normal (bottom) 5 2 2" xfId="20495"/>
    <cellStyle name="Normal (bottom) 5 3" xfId="20494"/>
    <cellStyle name="Normal (bottom) 6" xfId="20488"/>
    <cellStyle name="Normal (grey)" xfId="11981"/>
    <cellStyle name="Normal (grey) 2" xfId="20496"/>
    <cellStyle name="Normal (left)" xfId="11982"/>
    <cellStyle name="Normal (left) 2" xfId="11983"/>
    <cellStyle name="Normal (left) 2 2" xfId="20498"/>
    <cellStyle name="Normal (left) 3" xfId="11984"/>
    <cellStyle name="Normal (left) 3 2" xfId="11985"/>
    <cellStyle name="Normal (left) 3 2 2" xfId="20500"/>
    <cellStyle name="Normal (left) 3 3" xfId="20499"/>
    <cellStyle name="Normal (left) 4" xfId="11986"/>
    <cellStyle name="Normal (left) 4 2" xfId="11987"/>
    <cellStyle name="Normal (left) 4 2 2" xfId="20502"/>
    <cellStyle name="Normal (left) 4 3" xfId="20501"/>
    <cellStyle name="Normal (left) 5" xfId="11988"/>
    <cellStyle name="Normal (left) 5 2" xfId="11989"/>
    <cellStyle name="Normal (left) 5 2 2" xfId="20504"/>
    <cellStyle name="Normal (left) 5 3" xfId="20503"/>
    <cellStyle name="Normal (left) 6" xfId="20497"/>
    <cellStyle name="Normal (middle)" xfId="11990"/>
    <cellStyle name="Normal (middle) 2" xfId="11991"/>
    <cellStyle name="Normal (middle) 2 2" xfId="20506"/>
    <cellStyle name="Normal (middle) 3" xfId="11992"/>
    <cellStyle name="Normal (middle) 3 2" xfId="11993"/>
    <cellStyle name="Normal (middle) 3 2 2" xfId="20508"/>
    <cellStyle name="Normal (middle) 3 3" xfId="20507"/>
    <cellStyle name="Normal (middle) 4" xfId="11994"/>
    <cellStyle name="Normal (middle) 4 2" xfId="11995"/>
    <cellStyle name="Normal (middle) 4 2 2" xfId="20510"/>
    <cellStyle name="Normal (middle) 4 3" xfId="20509"/>
    <cellStyle name="Normal (middle) 5" xfId="11996"/>
    <cellStyle name="Normal (middle) 5 2" xfId="11997"/>
    <cellStyle name="Normal (middle) 5 2 2" xfId="20512"/>
    <cellStyle name="Normal (middle) 5 3" xfId="20511"/>
    <cellStyle name="Normal (middle) 6" xfId="20505"/>
    <cellStyle name="Normal (right)" xfId="11998"/>
    <cellStyle name="Normal (right) 2" xfId="11999"/>
    <cellStyle name="Normal (right) 2 2" xfId="20514"/>
    <cellStyle name="Normal (right) 3" xfId="12000"/>
    <cellStyle name="Normal (right) 3 2" xfId="12001"/>
    <cellStyle name="Normal (right) 3 2 2" xfId="20516"/>
    <cellStyle name="Normal (right) 3 3" xfId="20515"/>
    <cellStyle name="Normal (right) 4" xfId="12002"/>
    <cellStyle name="Normal (right) 4 2" xfId="12003"/>
    <cellStyle name="Normal (right) 4 2 2" xfId="20518"/>
    <cellStyle name="Normal (right) 4 3" xfId="20517"/>
    <cellStyle name="Normal (right) 5" xfId="12004"/>
    <cellStyle name="Normal (right) 5 2" xfId="12005"/>
    <cellStyle name="Normal (right) 5 2 2" xfId="20520"/>
    <cellStyle name="Normal (right) 5 3" xfId="20519"/>
    <cellStyle name="Normal (right) 6" xfId="20513"/>
    <cellStyle name="Normal (top)" xfId="12006"/>
    <cellStyle name="Normal (top) 2" xfId="20521"/>
    <cellStyle name="Normal (white)" xfId="12007"/>
    <cellStyle name="Normal (white) 2" xfId="12008"/>
    <cellStyle name="Normal (white) 2 2" xfId="20523"/>
    <cellStyle name="Normal (white) 3" xfId="12009"/>
    <cellStyle name="Normal (white) 3 2" xfId="12010"/>
    <cellStyle name="Normal (white) 3 2 2" xfId="20525"/>
    <cellStyle name="Normal (white) 3 3" xfId="20524"/>
    <cellStyle name="Normal (white) 4" xfId="12011"/>
    <cellStyle name="Normal (white) 4 2" xfId="12012"/>
    <cellStyle name="Normal (white) 4 2 2" xfId="20527"/>
    <cellStyle name="Normal (white) 4 3" xfId="20526"/>
    <cellStyle name="Normal (white) 5" xfId="12013"/>
    <cellStyle name="Normal (white) 5 2" xfId="12014"/>
    <cellStyle name="Normal (white) 5 2 2" xfId="20529"/>
    <cellStyle name="Normal (white) 5 3" xfId="20528"/>
    <cellStyle name="Normal (white) 6" xfId="20522"/>
    <cellStyle name="Normal 10" xfId="12015"/>
    <cellStyle name="Normal 10 10" xfId="12016"/>
    <cellStyle name="Normal 10 10 2" xfId="12017"/>
    <cellStyle name="Normal 10 10 2 2" xfId="20531"/>
    <cellStyle name="Normal 10 10 3" xfId="12018"/>
    <cellStyle name="Normal 10 10 3 2" xfId="20532"/>
    <cellStyle name="Normal 10 10 4" xfId="12019"/>
    <cellStyle name="Normal 10 10 4 2" xfId="20533"/>
    <cellStyle name="Normal 10 10 5" xfId="12020"/>
    <cellStyle name="Normal 10 10 5 2" xfId="20534"/>
    <cellStyle name="Normal 10 10 6" xfId="20530"/>
    <cellStyle name="Normal 10 11" xfId="12021"/>
    <cellStyle name="Normal 10 11 2" xfId="12022"/>
    <cellStyle name="Normal 10 11 2 2" xfId="20536"/>
    <cellStyle name="Normal 10 11 3" xfId="12023"/>
    <cellStyle name="Normal 10 11 3 2" xfId="20537"/>
    <cellStyle name="Normal 10 11 4" xfId="12024"/>
    <cellStyle name="Normal 10 11 4 2" xfId="20538"/>
    <cellStyle name="Normal 10 11 5" xfId="12025"/>
    <cellStyle name="Normal 10 11 5 2" xfId="20539"/>
    <cellStyle name="Normal 10 11 6" xfId="20535"/>
    <cellStyle name="Normal 10 12" xfId="12026"/>
    <cellStyle name="Normal 10 12 2" xfId="12027"/>
    <cellStyle name="Normal 10 12 2 2" xfId="20541"/>
    <cellStyle name="Normal 10 12 3" xfId="12028"/>
    <cellStyle name="Normal 10 12 3 2" xfId="20542"/>
    <cellStyle name="Normal 10 12 4" xfId="12029"/>
    <cellStyle name="Normal 10 12 4 2" xfId="20543"/>
    <cellStyle name="Normal 10 12 5" xfId="20540"/>
    <cellStyle name="Normal 10 13" xfId="12030"/>
    <cellStyle name="Normal 10 13 2" xfId="12031"/>
    <cellStyle name="Normal 10 13 2 2" xfId="20545"/>
    <cellStyle name="Normal 10 13 3" xfId="12032"/>
    <cellStyle name="Normal 10 13 3 2" xfId="20546"/>
    <cellStyle name="Normal 10 13 4" xfId="12033"/>
    <cellStyle name="Normal 10 13 4 2" xfId="20547"/>
    <cellStyle name="Normal 10 13 5" xfId="20544"/>
    <cellStyle name="Normal 10 14" xfId="12034"/>
    <cellStyle name="Normal 10 14 2" xfId="12035"/>
    <cellStyle name="Normal 10 14 2 2" xfId="20549"/>
    <cellStyle name="Normal 10 14 3" xfId="12036"/>
    <cellStyle name="Normal 10 14 3 2" xfId="20550"/>
    <cellStyle name="Normal 10 14 4" xfId="12037"/>
    <cellStyle name="Normal 10 14 4 2" xfId="20551"/>
    <cellStyle name="Normal 10 14 5" xfId="20548"/>
    <cellStyle name="Normal 10 15" xfId="12038"/>
    <cellStyle name="Normal 10 15 2" xfId="12039"/>
    <cellStyle name="Normal 10 15 2 2" xfId="20553"/>
    <cellStyle name="Normal 10 15 3" xfId="12040"/>
    <cellStyle name="Normal 10 15 3 2" xfId="20554"/>
    <cellStyle name="Normal 10 15 4" xfId="12041"/>
    <cellStyle name="Normal 10 15 4 2" xfId="20555"/>
    <cellStyle name="Normal 10 15 5" xfId="20552"/>
    <cellStyle name="Normal 10 16" xfId="12042"/>
    <cellStyle name="Normal 10 16 2" xfId="12043"/>
    <cellStyle name="Normal 10 16 2 2" xfId="20557"/>
    <cellStyle name="Normal 10 16 3" xfId="12044"/>
    <cellStyle name="Normal 10 16 3 2" xfId="20558"/>
    <cellStyle name="Normal 10 16 4" xfId="12045"/>
    <cellStyle name="Normal 10 16 4 2" xfId="20559"/>
    <cellStyle name="Normal 10 16 5" xfId="20556"/>
    <cellStyle name="Normal 10 17" xfId="12046"/>
    <cellStyle name="Normal 10 17 2" xfId="12047"/>
    <cellStyle name="Normal 10 17 2 2" xfId="20561"/>
    <cellStyle name="Normal 10 17 3" xfId="12048"/>
    <cellStyle name="Normal 10 17 3 2" xfId="20562"/>
    <cellStyle name="Normal 10 17 4" xfId="12049"/>
    <cellStyle name="Normal 10 17 4 2" xfId="20563"/>
    <cellStyle name="Normal 10 17 5" xfId="20560"/>
    <cellStyle name="Normal 10 18" xfId="12050"/>
    <cellStyle name="Normal 10 18 2" xfId="12051"/>
    <cellStyle name="Normal 10 18 2 2" xfId="12052"/>
    <cellStyle name="Normal 10 18 2 2 2" xfId="12053"/>
    <cellStyle name="Normal 10 18 2 2 2 2" xfId="20567"/>
    <cellStyle name="Normal 10 18 2 2 3" xfId="20566"/>
    <cellStyle name="Normal 10 18 2 3" xfId="12054"/>
    <cellStyle name="Normal 10 18 2 3 2" xfId="20568"/>
    <cellStyle name="Normal 10 18 2 4" xfId="20565"/>
    <cellStyle name="Normal 10 18 3" xfId="12055"/>
    <cellStyle name="Normal 10 18 3 2" xfId="12056"/>
    <cellStyle name="Normal 10 18 3 2 2" xfId="20570"/>
    <cellStyle name="Normal 10 18 3 3" xfId="20569"/>
    <cellStyle name="Normal 10 18 4" xfId="12057"/>
    <cellStyle name="Normal 10 18 4 2" xfId="20571"/>
    <cellStyle name="Normal 10 18 5" xfId="20564"/>
    <cellStyle name="Normal 10 19" xfId="12058"/>
    <cellStyle name="Normal 10 19 2" xfId="20572"/>
    <cellStyle name="Normal 10 2" xfId="12059"/>
    <cellStyle name="Normal 10 2 10" xfId="12060"/>
    <cellStyle name="Normal 10 2 11" xfId="20573"/>
    <cellStyle name="Normal 10 2 2" xfId="12061"/>
    <cellStyle name="Normal 10 2 2 2" xfId="12062"/>
    <cellStyle name="Normal 10 2 2 2 2" xfId="12063"/>
    <cellStyle name="Normal 10 2 2 2 2 2" xfId="12064"/>
    <cellStyle name="Normal 10 2 2 2 2 2 2" xfId="20577"/>
    <cellStyle name="Normal 10 2 2 2 2 3" xfId="12065"/>
    <cellStyle name="Normal 10 2 2 2 2 3 2" xfId="20578"/>
    <cellStyle name="Normal 10 2 2 2 2 4" xfId="20576"/>
    <cellStyle name="Normal 10 2 2 2 3" xfId="12066"/>
    <cellStyle name="Normal 10 2 2 2 3 2" xfId="12067"/>
    <cellStyle name="Normal 10 2 2 2 3 2 2" xfId="20580"/>
    <cellStyle name="Normal 10 2 2 2 3 3" xfId="20579"/>
    <cellStyle name="Normal 10 2 2 2 4" xfId="12068"/>
    <cellStyle name="Normal 10 2 2 2 4 2" xfId="20581"/>
    <cellStyle name="Normal 10 2 2 2 5" xfId="20575"/>
    <cellStyle name="Normal 10 2 2 3" xfId="12069"/>
    <cellStyle name="Normal 10 2 2 3 2" xfId="12070"/>
    <cellStyle name="Normal 10 2 2 3 2 2" xfId="12071"/>
    <cellStyle name="Normal 10 2 2 3 2 2 2" xfId="20584"/>
    <cellStyle name="Normal 10 2 2 3 2 3" xfId="20583"/>
    <cellStyle name="Normal 10 2 2 3 3" xfId="12072"/>
    <cellStyle name="Normal 10 2 2 3 3 2" xfId="20585"/>
    <cellStyle name="Normal 10 2 2 3 4" xfId="20582"/>
    <cellStyle name="Normal 10 2 2 4" xfId="12073"/>
    <cellStyle name="Normal 10 2 2 4 2" xfId="12074"/>
    <cellStyle name="Normal 10 2 2 4 2 2" xfId="20587"/>
    <cellStyle name="Normal 10 2 2 4 3" xfId="20586"/>
    <cellStyle name="Normal 10 2 2 5" xfId="12075"/>
    <cellStyle name="Normal 10 2 2 5 2" xfId="20588"/>
    <cellStyle name="Normal 10 2 2 6" xfId="12076"/>
    <cellStyle name="Normal 10 2 2 6 2" xfId="20589"/>
    <cellStyle name="Normal 10 2 2 7" xfId="12077"/>
    <cellStyle name="Normal 10 2 2 7 2" xfId="20590"/>
    <cellStyle name="Normal 10 2 2 8" xfId="12078"/>
    <cellStyle name="Normal 10 2 2 8 2" xfId="20591"/>
    <cellStyle name="Normal 10 2 2 9" xfId="20574"/>
    <cellStyle name="Normal 10 2 3" xfId="12079"/>
    <cellStyle name="Normal 10 2 3 2" xfId="12080"/>
    <cellStyle name="Normal 10 2 3 2 2" xfId="12081"/>
    <cellStyle name="Normal 10 2 3 2 2 2" xfId="20594"/>
    <cellStyle name="Normal 10 2 3 2 3" xfId="12082"/>
    <cellStyle name="Normal 10 2 3 2 3 2" xfId="20595"/>
    <cellStyle name="Normal 10 2 3 2 4" xfId="20593"/>
    <cellStyle name="Normal 10 2 3 3" xfId="12083"/>
    <cellStyle name="Normal 10 2 3 3 2" xfId="12084"/>
    <cellStyle name="Normal 10 2 3 3 2 2" xfId="20597"/>
    <cellStyle name="Normal 10 2 3 3 3" xfId="20596"/>
    <cellStyle name="Normal 10 2 3 4" xfId="12085"/>
    <cellStyle name="Normal 10 2 3 4 2" xfId="20598"/>
    <cellStyle name="Normal 10 2 3 5" xfId="12086"/>
    <cellStyle name="Normal 10 2 3 5 2" xfId="20599"/>
    <cellStyle name="Normal 10 2 3 6" xfId="20592"/>
    <cellStyle name="Normal 10 2 4" xfId="12087"/>
    <cellStyle name="Normal 10 2 4 2" xfId="12088"/>
    <cellStyle name="Normal 10 2 4 2 2" xfId="12089"/>
    <cellStyle name="Normal 10 2 4 2 2 2" xfId="20602"/>
    <cellStyle name="Normal 10 2 4 2 3" xfId="20601"/>
    <cellStyle name="Normal 10 2 4 3" xfId="12090"/>
    <cellStyle name="Normal 10 2 4 3 2" xfId="20603"/>
    <cellStyle name="Normal 10 2 4 4" xfId="12091"/>
    <cellStyle name="Normal 10 2 4 4 2" xfId="20604"/>
    <cellStyle name="Normal 10 2 4 5" xfId="20600"/>
    <cellStyle name="Normal 10 2 5" xfId="12092"/>
    <cellStyle name="Normal 10 2 5 2" xfId="12093"/>
    <cellStyle name="Normal 10 2 5 2 2" xfId="20606"/>
    <cellStyle name="Normal 10 2 5 3" xfId="20605"/>
    <cellStyle name="Normal 10 2 6" xfId="12094"/>
    <cellStyle name="Normal 10 2 6 2" xfId="20607"/>
    <cellStyle name="Normal 10 2 7" xfId="12095"/>
    <cellStyle name="Normal 10 2 7 2" xfId="20608"/>
    <cellStyle name="Normal 10 2 8" xfId="12096"/>
    <cellStyle name="Normal 10 2 8 2" xfId="20609"/>
    <cellStyle name="Normal 10 2 9" xfId="12097"/>
    <cellStyle name="Normal 10 2 9 2" xfId="20610"/>
    <cellStyle name="Normal 10 20" xfId="12098"/>
    <cellStyle name="Normal 10 20 2" xfId="20611"/>
    <cellStyle name="Normal 10 21" xfId="12099"/>
    <cellStyle name="Normal 10 21 2" xfId="20612"/>
    <cellStyle name="Normal 10 22" xfId="12100"/>
    <cellStyle name="Normal 10 3" xfId="12101"/>
    <cellStyle name="Normal 10 3 10" xfId="20613"/>
    <cellStyle name="Normal 10 3 2" xfId="12102"/>
    <cellStyle name="Normal 10 3 2 2" xfId="12103"/>
    <cellStyle name="Normal 10 3 2 2 2" xfId="12104"/>
    <cellStyle name="Normal 10 3 2 2 2 2" xfId="20616"/>
    <cellStyle name="Normal 10 3 2 2 3" xfId="12105"/>
    <cellStyle name="Normal 10 3 2 2 3 2" xfId="20617"/>
    <cellStyle name="Normal 10 3 2 2 4" xfId="20615"/>
    <cellStyle name="Normal 10 3 2 3" xfId="12106"/>
    <cellStyle name="Normal 10 3 2 3 2" xfId="12107"/>
    <cellStyle name="Normal 10 3 2 3 2 2" xfId="20619"/>
    <cellStyle name="Normal 10 3 2 3 3" xfId="20618"/>
    <cellStyle name="Normal 10 3 2 4" xfId="12108"/>
    <cellStyle name="Normal 10 3 2 4 2" xfId="20620"/>
    <cellStyle name="Normal 10 3 2 5" xfId="12109"/>
    <cellStyle name="Normal 10 3 2 5 2" xfId="20621"/>
    <cellStyle name="Normal 10 3 2 6" xfId="12110"/>
    <cellStyle name="Normal 10 3 2 6 2" xfId="20622"/>
    <cellStyle name="Normal 10 3 2 7" xfId="12111"/>
    <cellStyle name="Normal 10 3 2 7 2" xfId="20623"/>
    <cellStyle name="Normal 10 3 2 8" xfId="20614"/>
    <cellStyle name="Normal 10 3 3" xfId="12112"/>
    <cellStyle name="Normal 10 3 3 2" xfId="12113"/>
    <cellStyle name="Normal 10 3 3 2 2" xfId="12114"/>
    <cellStyle name="Normal 10 3 3 2 2 2" xfId="20626"/>
    <cellStyle name="Normal 10 3 3 2 3" xfId="20625"/>
    <cellStyle name="Normal 10 3 3 3" xfId="12115"/>
    <cellStyle name="Normal 10 3 3 3 2" xfId="20627"/>
    <cellStyle name="Normal 10 3 3 4" xfId="12116"/>
    <cellStyle name="Normal 10 3 3 4 2" xfId="20628"/>
    <cellStyle name="Normal 10 3 3 5" xfId="20624"/>
    <cellStyle name="Normal 10 3 4" xfId="12117"/>
    <cellStyle name="Normal 10 3 4 2" xfId="12118"/>
    <cellStyle name="Normal 10 3 4 2 2" xfId="20630"/>
    <cellStyle name="Normal 10 3 4 3" xfId="12119"/>
    <cellStyle name="Normal 10 3 4 3 2" xfId="20631"/>
    <cellStyle name="Normal 10 3 4 4" xfId="20629"/>
    <cellStyle name="Normal 10 3 5" xfId="12120"/>
    <cellStyle name="Normal 10 3 5 2" xfId="20632"/>
    <cellStyle name="Normal 10 3 6" xfId="12121"/>
    <cellStyle name="Normal 10 3 6 2" xfId="20633"/>
    <cellStyle name="Normal 10 3 7" xfId="12122"/>
    <cellStyle name="Normal 10 3 7 2" xfId="20634"/>
    <cellStyle name="Normal 10 3 8" xfId="12123"/>
    <cellStyle name="Normal 10 3 8 2" xfId="20635"/>
    <cellStyle name="Normal 10 3 9" xfId="12124"/>
    <cellStyle name="Normal 10 4" xfId="12125"/>
    <cellStyle name="Normal 10 4 10" xfId="20636"/>
    <cellStyle name="Normal 10 4 2" xfId="12126"/>
    <cellStyle name="Normal 10 4 2 2" xfId="12127"/>
    <cellStyle name="Normal 10 4 2 2 2" xfId="12128"/>
    <cellStyle name="Normal 10 4 2 2 2 2" xfId="20639"/>
    <cellStyle name="Normal 10 4 2 2 3" xfId="12129"/>
    <cellStyle name="Normal 10 4 2 2 3 2" xfId="20640"/>
    <cellStyle name="Normal 10 4 2 2 4" xfId="20638"/>
    <cellStyle name="Normal 10 4 2 3" xfId="12130"/>
    <cellStyle name="Normal 10 4 2 3 2" xfId="20641"/>
    <cellStyle name="Normal 10 4 2 4" xfId="12131"/>
    <cellStyle name="Normal 10 4 2 4 2" xfId="20642"/>
    <cellStyle name="Normal 10 4 2 5" xfId="12132"/>
    <cellStyle name="Normal 10 4 2 5 2" xfId="20643"/>
    <cellStyle name="Normal 10 4 2 6" xfId="12133"/>
    <cellStyle name="Normal 10 4 2 6 2" xfId="20644"/>
    <cellStyle name="Normal 10 4 2 7" xfId="12134"/>
    <cellStyle name="Normal 10 4 2 7 2" xfId="20645"/>
    <cellStyle name="Normal 10 4 2 8" xfId="20637"/>
    <cellStyle name="Normal 10 4 3" xfId="12135"/>
    <cellStyle name="Normal 10 4 3 2" xfId="12136"/>
    <cellStyle name="Normal 10 4 3 2 2" xfId="20647"/>
    <cellStyle name="Normal 10 4 3 3" xfId="12137"/>
    <cellStyle name="Normal 10 4 3 3 2" xfId="20648"/>
    <cellStyle name="Normal 10 4 3 4" xfId="12138"/>
    <cellStyle name="Normal 10 4 3 4 2" xfId="20649"/>
    <cellStyle name="Normal 10 4 3 5" xfId="20646"/>
    <cellStyle name="Normal 10 4 4" xfId="12139"/>
    <cellStyle name="Normal 10 4 4 2" xfId="12140"/>
    <cellStyle name="Normal 10 4 4 2 2" xfId="20651"/>
    <cellStyle name="Normal 10 4 4 3" xfId="12141"/>
    <cellStyle name="Normal 10 4 4 3 2" xfId="20652"/>
    <cellStyle name="Normal 10 4 4 4" xfId="20650"/>
    <cellStyle name="Normal 10 4 5" xfId="12142"/>
    <cellStyle name="Normal 10 4 5 2" xfId="20653"/>
    <cellStyle name="Normal 10 4 6" xfId="12143"/>
    <cellStyle name="Normal 10 4 6 2" xfId="20654"/>
    <cellStyle name="Normal 10 4 7" xfId="12144"/>
    <cellStyle name="Normal 10 4 7 2" xfId="20655"/>
    <cellStyle name="Normal 10 4 8" xfId="12145"/>
    <cellStyle name="Normal 10 4 8 2" xfId="20656"/>
    <cellStyle name="Normal 10 4 9" xfId="12146"/>
    <cellStyle name="Normal 10 5" xfId="12147"/>
    <cellStyle name="Normal 10 5 2" xfId="12148"/>
    <cellStyle name="Normal 10 5 2 2" xfId="12149"/>
    <cellStyle name="Normal 10 5 2 2 2" xfId="20659"/>
    <cellStyle name="Normal 10 5 2 3" xfId="12150"/>
    <cellStyle name="Normal 10 5 2 3 2" xfId="20660"/>
    <cellStyle name="Normal 10 5 2 4" xfId="12151"/>
    <cellStyle name="Normal 10 5 2 4 2" xfId="20661"/>
    <cellStyle name="Normal 10 5 2 5" xfId="12152"/>
    <cellStyle name="Normal 10 5 2 5 2" xfId="20662"/>
    <cellStyle name="Normal 10 5 2 6" xfId="20658"/>
    <cellStyle name="Normal 10 5 3" xfId="12153"/>
    <cellStyle name="Normal 10 5 3 2" xfId="12154"/>
    <cellStyle name="Normal 10 5 3 2 2" xfId="20664"/>
    <cellStyle name="Normal 10 5 3 3" xfId="12155"/>
    <cellStyle name="Normal 10 5 3 3 2" xfId="20665"/>
    <cellStyle name="Normal 10 5 3 4" xfId="12156"/>
    <cellStyle name="Normal 10 5 3 4 2" xfId="20666"/>
    <cellStyle name="Normal 10 5 3 5" xfId="20663"/>
    <cellStyle name="Normal 10 5 4" xfId="12157"/>
    <cellStyle name="Normal 10 5 4 2" xfId="12158"/>
    <cellStyle name="Normal 10 5 4 2 2" xfId="20668"/>
    <cellStyle name="Normal 10 5 4 3" xfId="12159"/>
    <cellStyle name="Normal 10 5 4 3 2" xfId="20669"/>
    <cellStyle name="Normal 10 5 4 4" xfId="20667"/>
    <cellStyle name="Normal 10 5 5" xfId="12160"/>
    <cellStyle name="Normal 10 5 5 2" xfId="20670"/>
    <cellStyle name="Normal 10 5 6" xfId="12161"/>
    <cellStyle name="Normal 10 5 6 2" xfId="20671"/>
    <cellStyle name="Normal 10 5 7" xfId="12162"/>
    <cellStyle name="Normal 10 5 8" xfId="20657"/>
    <cellStyle name="Normal 10 6" xfId="12163"/>
    <cellStyle name="Normal 10 6 2" xfId="12164"/>
    <cellStyle name="Normal 10 6 2 2" xfId="12165"/>
    <cellStyle name="Normal 10 6 2 2 2" xfId="20674"/>
    <cellStyle name="Normal 10 6 2 3" xfId="12166"/>
    <cellStyle name="Normal 10 6 2 3 2" xfId="20675"/>
    <cellStyle name="Normal 10 6 2 4" xfId="12167"/>
    <cellStyle name="Normal 10 6 2 4 2" xfId="20676"/>
    <cellStyle name="Normal 10 6 2 5" xfId="20673"/>
    <cellStyle name="Normal 10 6 3" xfId="12168"/>
    <cellStyle name="Normal 10 6 3 2" xfId="12169"/>
    <cellStyle name="Normal 10 6 3 2 2" xfId="20678"/>
    <cellStyle name="Normal 10 6 3 3" xfId="20677"/>
    <cellStyle name="Normal 10 6 4" xfId="12170"/>
    <cellStyle name="Normal 10 6 4 2" xfId="12171"/>
    <cellStyle name="Normal 10 6 4 2 2" xfId="20680"/>
    <cellStyle name="Normal 10 6 4 3" xfId="20679"/>
    <cellStyle name="Normal 10 6 5" xfId="12172"/>
    <cellStyle name="Normal 10 6 5 2" xfId="20681"/>
    <cellStyle name="Normal 10 6 6" xfId="20672"/>
    <cellStyle name="Normal 10 7" xfId="12173"/>
    <cellStyle name="Normal 10 7 2" xfId="12174"/>
    <cellStyle name="Normal 10 7 2 2" xfId="12175"/>
    <cellStyle name="Normal 10 7 2 2 2" xfId="20684"/>
    <cellStyle name="Normal 10 7 2 3" xfId="20683"/>
    <cellStyle name="Normal 10 7 3" xfId="12176"/>
    <cellStyle name="Normal 10 7 3 2" xfId="20685"/>
    <cellStyle name="Normal 10 7 4" xfId="12177"/>
    <cellStyle name="Normal 10 7 4 2" xfId="20686"/>
    <cellStyle name="Normal 10 7 5" xfId="12178"/>
    <cellStyle name="Normal 10 7 5 2" xfId="20687"/>
    <cellStyle name="Normal 10 7 6" xfId="20682"/>
    <cellStyle name="Normal 10 8" xfId="12179"/>
    <cellStyle name="Normal 10 8 2" xfId="12180"/>
    <cellStyle name="Normal 10 8 2 2" xfId="20689"/>
    <cellStyle name="Normal 10 8 3" xfId="12181"/>
    <cellStyle name="Normal 10 8 3 2" xfId="20690"/>
    <cellStyle name="Normal 10 8 4" xfId="12182"/>
    <cellStyle name="Normal 10 8 4 2" xfId="20691"/>
    <cellStyle name="Normal 10 8 5" xfId="12183"/>
    <cellStyle name="Normal 10 8 5 2" xfId="20692"/>
    <cellStyle name="Normal 10 8 6" xfId="20688"/>
    <cellStyle name="Normal 10 9" xfId="12184"/>
    <cellStyle name="Normal 10 9 2" xfId="12185"/>
    <cellStyle name="Normal 10 9 2 2" xfId="20694"/>
    <cellStyle name="Normal 10 9 3" xfId="12186"/>
    <cellStyle name="Normal 10 9 3 2" xfId="20695"/>
    <cellStyle name="Normal 10 9 4" xfId="12187"/>
    <cellStyle name="Normal 10 9 4 2" xfId="20696"/>
    <cellStyle name="Normal 10 9 5" xfId="12188"/>
    <cellStyle name="Normal 10 9 5 2" xfId="20697"/>
    <cellStyle name="Normal 10 9 6" xfId="20693"/>
    <cellStyle name="Normal 100" xfId="12189"/>
    <cellStyle name="Normal 100 2" xfId="12190"/>
    <cellStyle name="Normal 100 2 2" xfId="12191"/>
    <cellStyle name="Normal 100 3" xfId="12192"/>
    <cellStyle name="Normal 100 3 2" xfId="20698"/>
    <cellStyle name="Normal 100 4" xfId="12193"/>
    <cellStyle name="Normal 100 4 2" xfId="20699"/>
    <cellStyle name="Normal 100 5" xfId="12194"/>
    <cellStyle name="Normal 101" xfId="12195"/>
    <cellStyle name="Normal 101 2" xfId="12196"/>
    <cellStyle name="Normal 101 2 2" xfId="12197"/>
    <cellStyle name="Normal 101 2 3" xfId="20700"/>
    <cellStyle name="Normal 101 3" xfId="12198"/>
    <cellStyle name="Normal 101 3 2" xfId="20701"/>
    <cellStyle name="Normal 101 4" xfId="12199"/>
    <cellStyle name="Normal 102" xfId="12200"/>
    <cellStyle name="Normal 102 2" xfId="12201"/>
    <cellStyle name="Normal 102 3" xfId="12202"/>
    <cellStyle name="Normal 102 4" xfId="20702"/>
    <cellStyle name="Normal 103" xfId="12203"/>
    <cellStyle name="Normal 103 2" xfId="12204"/>
    <cellStyle name="Normal 103 3" xfId="12205"/>
    <cellStyle name="Normal 103 4" xfId="20703"/>
    <cellStyle name="Normal 104" xfId="12206"/>
    <cellStyle name="Normal 104 2" xfId="12207"/>
    <cellStyle name="Normal 104 3" xfId="12208"/>
    <cellStyle name="Normal 104 4" xfId="20704"/>
    <cellStyle name="Normal 105" xfId="12209"/>
    <cellStyle name="Normal 105 2" xfId="12210"/>
    <cellStyle name="Normal 105 3" xfId="12211"/>
    <cellStyle name="Normal 105 4" xfId="20705"/>
    <cellStyle name="Normal 106" xfId="12212"/>
    <cellStyle name="Normal 106 2" xfId="12213"/>
    <cellStyle name="Normal 106 3" xfId="12214"/>
    <cellStyle name="Normal 106 4" xfId="20706"/>
    <cellStyle name="Normal 107" xfId="12215"/>
    <cellStyle name="Normal 107 2" xfId="12216"/>
    <cellStyle name="Normal 107 3" xfId="12217"/>
    <cellStyle name="Normal 107 4" xfId="20707"/>
    <cellStyle name="Normal 108" xfId="12218"/>
    <cellStyle name="Normal 108 2" xfId="12219"/>
    <cellStyle name="Normal 108 3" xfId="12220"/>
    <cellStyle name="Normal 108 4" xfId="20708"/>
    <cellStyle name="Normal 109" xfId="12221"/>
    <cellStyle name="Normal 109 2" xfId="12222"/>
    <cellStyle name="Normal 109 3" xfId="12223"/>
    <cellStyle name="Normal 109 4" xfId="20709"/>
    <cellStyle name="Normal 11" xfId="12224"/>
    <cellStyle name="Normal 11 10" xfId="12225"/>
    <cellStyle name="Normal 11 10 2" xfId="12226"/>
    <cellStyle name="Normal 11 10 2 2" xfId="20711"/>
    <cellStyle name="Normal 11 10 3" xfId="12227"/>
    <cellStyle name="Normal 11 10 3 2" xfId="20712"/>
    <cellStyle name="Normal 11 10 4" xfId="12228"/>
    <cellStyle name="Normal 11 10 4 2" xfId="20713"/>
    <cellStyle name="Normal 11 10 5" xfId="12229"/>
    <cellStyle name="Normal 11 10 5 2" xfId="20714"/>
    <cellStyle name="Normal 11 10 6" xfId="20710"/>
    <cellStyle name="Normal 11 11" xfId="12230"/>
    <cellStyle name="Normal 11 11 2" xfId="12231"/>
    <cellStyle name="Normal 11 11 2 2" xfId="20716"/>
    <cellStyle name="Normal 11 11 3" xfId="12232"/>
    <cellStyle name="Normal 11 11 3 2" xfId="20717"/>
    <cellStyle name="Normal 11 11 4" xfId="12233"/>
    <cellStyle name="Normal 11 11 4 2" xfId="20718"/>
    <cellStyle name="Normal 11 11 5" xfId="20715"/>
    <cellStyle name="Normal 11 12" xfId="12234"/>
    <cellStyle name="Normal 11 12 2" xfId="12235"/>
    <cellStyle name="Normal 11 12 2 2" xfId="20720"/>
    <cellStyle name="Normal 11 12 3" xfId="12236"/>
    <cellStyle name="Normal 11 12 3 2" xfId="20721"/>
    <cellStyle name="Normal 11 12 4" xfId="12237"/>
    <cellStyle name="Normal 11 12 4 2" xfId="20722"/>
    <cellStyle name="Normal 11 12 5" xfId="20719"/>
    <cellStyle name="Normal 11 13" xfId="12238"/>
    <cellStyle name="Normal 11 13 2" xfId="12239"/>
    <cellStyle name="Normal 11 13 2 2" xfId="20724"/>
    <cellStyle name="Normal 11 13 3" xfId="12240"/>
    <cellStyle name="Normal 11 13 3 2" xfId="20725"/>
    <cellStyle name="Normal 11 13 4" xfId="12241"/>
    <cellStyle name="Normal 11 13 4 2" xfId="20726"/>
    <cellStyle name="Normal 11 13 5" xfId="20723"/>
    <cellStyle name="Normal 11 14" xfId="12242"/>
    <cellStyle name="Normal 11 14 2" xfId="12243"/>
    <cellStyle name="Normal 11 14 2 2" xfId="20728"/>
    <cellStyle name="Normal 11 14 3" xfId="12244"/>
    <cellStyle name="Normal 11 14 3 2" xfId="20729"/>
    <cellStyle name="Normal 11 14 4" xfId="12245"/>
    <cellStyle name="Normal 11 14 4 2" xfId="20730"/>
    <cellStyle name="Normal 11 14 5" xfId="20727"/>
    <cellStyle name="Normal 11 15" xfId="12246"/>
    <cellStyle name="Normal 11 15 2" xfId="12247"/>
    <cellStyle name="Normal 11 15 2 2" xfId="20732"/>
    <cellStyle name="Normal 11 15 3" xfId="12248"/>
    <cellStyle name="Normal 11 15 3 2" xfId="20733"/>
    <cellStyle name="Normal 11 15 4" xfId="12249"/>
    <cellStyle name="Normal 11 15 4 2" xfId="20734"/>
    <cellStyle name="Normal 11 15 5" xfId="20731"/>
    <cellStyle name="Normal 11 16" xfId="12250"/>
    <cellStyle name="Normal 11 16 2" xfId="12251"/>
    <cellStyle name="Normal 11 16 2 2" xfId="20736"/>
    <cellStyle name="Normal 11 16 3" xfId="12252"/>
    <cellStyle name="Normal 11 16 3 2" xfId="20737"/>
    <cellStyle name="Normal 11 16 4" xfId="12253"/>
    <cellStyle name="Normal 11 16 4 2" xfId="20738"/>
    <cellStyle name="Normal 11 16 5" xfId="20735"/>
    <cellStyle name="Normal 11 17" xfId="12254"/>
    <cellStyle name="Normal 11 17 2" xfId="12255"/>
    <cellStyle name="Normal 11 17 2 2" xfId="20740"/>
    <cellStyle name="Normal 11 17 3" xfId="12256"/>
    <cellStyle name="Normal 11 17 3 2" xfId="20741"/>
    <cellStyle name="Normal 11 17 4" xfId="12257"/>
    <cellStyle name="Normal 11 17 4 2" xfId="20742"/>
    <cellStyle name="Normal 11 17 5" xfId="20739"/>
    <cellStyle name="Normal 11 18" xfId="12258"/>
    <cellStyle name="Normal 11 18 2" xfId="12259"/>
    <cellStyle name="Normal 11 18 2 2" xfId="12260"/>
    <cellStyle name="Normal 11 18 2 2 2" xfId="12261"/>
    <cellStyle name="Normal 11 18 2 2 2 2" xfId="20746"/>
    <cellStyle name="Normal 11 18 2 2 3" xfId="20745"/>
    <cellStyle name="Normal 11 18 2 3" xfId="12262"/>
    <cellStyle name="Normal 11 18 2 3 2" xfId="20747"/>
    <cellStyle name="Normal 11 18 2 4" xfId="20744"/>
    <cellStyle name="Normal 11 18 3" xfId="12263"/>
    <cellStyle name="Normal 11 18 3 2" xfId="12264"/>
    <cellStyle name="Normal 11 18 3 2 2" xfId="20749"/>
    <cellStyle name="Normal 11 18 3 3" xfId="20748"/>
    <cellStyle name="Normal 11 18 4" xfId="12265"/>
    <cellStyle name="Normal 11 18 4 2" xfId="20750"/>
    <cellStyle name="Normal 11 18 5" xfId="20743"/>
    <cellStyle name="Normal 11 19" xfId="12266"/>
    <cellStyle name="Normal 11 19 2" xfId="20751"/>
    <cellStyle name="Normal 11 2" xfId="12267"/>
    <cellStyle name="Normal 11 2 10" xfId="20752"/>
    <cellStyle name="Normal 11 2 2" xfId="12268"/>
    <cellStyle name="Normal 11 2 2 2" xfId="12269"/>
    <cellStyle name="Normal 11 2 2 2 2" xfId="12270"/>
    <cellStyle name="Normal 11 2 2 2 2 2" xfId="20755"/>
    <cellStyle name="Normal 11 2 2 2 3" xfId="12271"/>
    <cellStyle name="Normal 11 2 2 2 3 2" xfId="20756"/>
    <cellStyle name="Normal 11 2 2 2 4" xfId="12272"/>
    <cellStyle name="Normal 11 2 2 2 5" xfId="20754"/>
    <cellStyle name="Normal 11 2 2 3" xfId="12273"/>
    <cellStyle name="Normal 11 2 2 3 2" xfId="12274"/>
    <cellStyle name="Normal 11 2 2 3 2 2" xfId="20758"/>
    <cellStyle name="Normal 11 2 2 3 3" xfId="12275"/>
    <cellStyle name="Normal 11 2 2 3 4" xfId="20757"/>
    <cellStyle name="Normal 11 2 2 4" xfId="12276"/>
    <cellStyle name="Normal 11 2 2 4 2" xfId="20759"/>
    <cellStyle name="Normal 11 2 2 5" xfId="12277"/>
    <cellStyle name="Normal 11 2 2 5 2" xfId="20760"/>
    <cellStyle name="Normal 11 2 2 6" xfId="12278"/>
    <cellStyle name="Normal 11 2 2 6 2" xfId="20761"/>
    <cellStyle name="Normal 11 2 2 7" xfId="12279"/>
    <cellStyle name="Normal 11 2 2 7 2" xfId="20762"/>
    <cellStyle name="Normal 11 2 2 8" xfId="12280"/>
    <cellStyle name="Normal 11 2 2 9" xfId="20753"/>
    <cellStyle name="Normal 11 2 3" xfId="12281"/>
    <cellStyle name="Normal 11 2 3 2" xfId="12282"/>
    <cellStyle name="Normal 11 2 3 2 2" xfId="12283"/>
    <cellStyle name="Normal 11 2 3 2 2 2" xfId="20765"/>
    <cellStyle name="Normal 11 2 3 2 3" xfId="20764"/>
    <cellStyle name="Normal 11 2 3 3" xfId="12284"/>
    <cellStyle name="Normal 11 2 3 3 2" xfId="20766"/>
    <cellStyle name="Normal 11 2 3 4" xfId="12285"/>
    <cellStyle name="Normal 11 2 3 4 2" xfId="20767"/>
    <cellStyle name="Normal 11 2 3 5" xfId="12286"/>
    <cellStyle name="Normal 11 2 3 6" xfId="20763"/>
    <cellStyle name="Normal 11 2 4" xfId="12287"/>
    <cellStyle name="Normal 11 2 4 2" xfId="12288"/>
    <cellStyle name="Normal 11 2 4 2 2" xfId="20769"/>
    <cellStyle name="Normal 11 2 4 3" xfId="12289"/>
    <cellStyle name="Normal 11 2 4 3 2" xfId="20770"/>
    <cellStyle name="Normal 11 2 4 4" xfId="12290"/>
    <cellStyle name="Normal 11 2 4 5" xfId="20768"/>
    <cellStyle name="Normal 11 2 5" xfId="12291"/>
    <cellStyle name="Normal 11 2 5 2" xfId="20771"/>
    <cellStyle name="Normal 11 2 6" xfId="12292"/>
    <cellStyle name="Normal 11 2 6 2" xfId="20772"/>
    <cellStyle name="Normal 11 2 7" xfId="12293"/>
    <cellStyle name="Normal 11 2 7 2" xfId="20773"/>
    <cellStyle name="Normal 11 2 8" xfId="12294"/>
    <cellStyle name="Normal 11 2 8 2" xfId="20774"/>
    <cellStyle name="Normal 11 2 9" xfId="12295"/>
    <cellStyle name="Normal 11 20" xfId="12296"/>
    <cellStyle name="Normal 11 20 2" xfId="20775"/>
    <cellStyle name="Normal 11 21" xfId="12297"/>
    <cellStyle name="Normal 11 21 2" xfId="20776"/>
    <cellStyle name="Normal 11 22" xfId="12298"/>
    <cellStyle name="Normal 11 3" xfId="12299"/>
    <cellStyle name="Normal 11 3 2" xfId="12300"/>
    <cellStyle name="Normal 11 3 2 2" xfId="12301"/>
    <cellStyle name="Normal 11 3 2 2 2" xfId="12302"/>
    <cellStyle name="Normal 11 3 2 2 3" xfId="20779"/>
    <cellStyle name="Normal 11 3 2 3" xfId="12303"/>
    <cellStyle name="Normal 11 3 2 3 2" xfId="12304"/>
    <cellStyle name="Normal 11 3 2 3 3" xfId="20780"/>
    <cellStyle name="Normal 11 3 2 4" xfId="12305"/>
    <cellStyle name="Normal 11 3 2 4 2" xfId="20781"/>
    <cellStyle name="Normal 11 3 2 5" xfId="12306"/>
    <cellStyle name="Normal 11 3 2 5 2" xfId="20782"/>
    <cellStyle name="Normal 11 3 2 6" xfId="12307"/>
    <cellStyle name="Normal 11 3 2 7" xfId="20778"/>
    <cellStyle name="Normal 11 3 3" xfId="12308"/>
    <cellStyle name="Normal 11 3 3 2" xfId="12309"/>
    <cellStyle name="Normal 11 3 3 3" xfId="20783"/>
    <cellStyle name="Normal 11 3 4" xfId="12310"/>
    <cellStyle name="Normal 11 3 4 2" xfId="12311"/>
    <cellStyle name="Normal 11 3 4 3" xfId="20784"/>
    <cellStyle name="Normal 11 3 5" xfId="12312"/>
    <cellStyle name="Normal 11 3 5 2" xfId="20785"/>
    <cellStyle name="Normal 11 3 6" xfId="12313"/>
    <cellStyle name="Normal 11 3 7" xfId="20777"/>
    <cellStyle name="Normal 11 4" xfId="12314"/>
    <cellStyle name="Normal 11 4 2" xfId="12315"/>
    <cellStyle name="Normal 11 4 2 2" xfId="12316"/>
    <cellStyle name="Normal 11 4 2 2 2" xfId="20788"/>
    <cellStyle name="Normal 11 4 2 3" xfId="12317"/>
    <cellStyle name="Normal 11 4 2 3 2" xfId="20789"/>
    <cellStyle name="Normal 11 4 2 4" xfId="12318"/>
    <cellStyle name="Normal 11 4 2 4 2" xfId="20790"/>
    <cellStyle name="Normal 11 4 2 5" xfId="12319"/>
    <cellStyle name="Normal 11 4 2 5 2" xfId="20791"/>
    <cellStyle name="Normal 11 4 2 6" xfId="12320"/>
    <cellStyle name="Normal 11 4 2 6 2" xfId="20792"/>
    <cellStyle name="Normal 11 4 2 7" xfId="20787"/>
    <cellStyle name="Normal 11 4 3" xfId="12321"/>
    <cellStyle name="Normal 11 4 3 2" xfId="12322"/>
    <cellStyle name="Normal 11 4 3 2 2" xfId="20794"/>
    <cellStyle name="Normal 11 4 3 3" xfId="12323"/>
    <cellStyle name="Normal 11 4 3 3 2" xfId="20795"/>
    <cellStyle name="Normal 11 4 3 4" xfId="20793"/>
    <cellStyle name="Normal 11 4 4" xfId="12324"/>
    <cellStyle name="Normal 11 4 4 2" xfId="12325"/>
    <cellStyle name="Normal 11 4 4 2 2" xfId="20797"/>
    <cellStyle name="Normal 11 4 4 3" xfId="20796"/>
    <cellStyle name="Normal 11 4 5" xfId="12326"/>
    <cellStyle name="Normal 11 4 5 2" xfId="20798"/>
    <cellStyle name="Normal 11 4 6" xfId="12327"/>
    <cellStyle name="Normal 11 4 6 2" xfId="20799"/>
    <cellStyle name="Normal 11 4 7" xfId="12328"/>
    <cellStyle name="Normal 11 4 7 2" xfId="20800"/>
    <cellStyle name="Normal 11 4 8" xfId="12329"/>
    <cellStyle name="Normal 11 4 9" xfId="20786"/>
    <cellStyle name="Normal 11 5" xfId="12330"/>
    <cellStyle name="Normal 11 5 2" xfId="12331"/>
    <cellStyle name="Normal 11 5 2 2" xfId="12332"/>
    <cellStyle name="Normal 11 5 2 2 2" xfId="20803"/>
    <cellStyle name="Normal 11 5 2 3" xfId="12333"/>
    <cellStyle name="Normal 11 5 2 3 2" xfId="20804"/>
    <cellStyle name="Normal 11 5 2 4" xfId="12334"/>
    <cellStyle name="Normal 11 5 2 4 2" xfId="20805"/>
    <cellStyle name="Normal 11 5 2 5" xfId="12335"/>
    <cellStyle name="Normal 11 5 2 5 2" xfId="20806"/>
    <cellStyle name="Normal 11 5 2 6" xfId="12336"/>
    <cellStyle name="Normal 11 5 2 6 2" xfId="20807"/>
    <cellStyle name="Normal 11 5 2 7" xfId="20802"/>
    <cellStyle name="Normal 11 5 3" xfId="12337"/>
    <cellStyle name="Normal 11 5 3 2" xfId="12338"/>
    <cellStyle name="Normal 11 5 3 2 2" xfId="20809"/>
    <cellStyle name="Normal 11 5 3 3" xfId="20808"/>
    <cellStyle name="Normal 11 5 4" xfId="12339"/>
    <cellStyle name="Normal 11 5 4 2" xfId="12340"/>
    <cellStyle name="Normal 11 5 4 2 2" xfId="20811"/>
    <cellStyle name="Normal 11 5 4 3" xfId="20810"/>
    <cellStyle name="Normal 11 5 5" xfId="12341"/>
    <cellStyle name="Normal 11 5 5 2" xfId="20812"/>
    <cellStyle name="Normal 11 5 6" xfId="12342"/>
    <cellStyle name="Normal 11 5 6 2" xfId="20813"/>
    <cellStyle name="Normal 11 5 7" xfId="12343"/>
    <cellStyle name="Normal 11 5 8" xfId="20801"/>
    <cellStyle name="Normal 11 6" xfId="12344"/>
    <cellStyle name="Normal 11 6 2" xfId="12345"/>
    <cellStyle name="Normal 11 6 2 2" xfId="12346"/>
    <cellStyle name="Normal 11 6 2 2 2" xfId="20816"/>
    <cellStyle name="Normal 11 6 2 3" xfId="20815"/>
    <cellStyle name="Normal 11 6 3" xfId="12347"/>
    <cellStyle name="Normal 11 6 3 2" xfId="20817"/>
    <cellStyle name="Normal 11 6 4" xfId="12348"/>
    <cellStyle name="Normal 11 6 4 2" xfId="20818"/>
    <cellStyle name="Normal 11 6 5" xfId="12349"/>
    <cellStyle name="Normal 11 6 5 2" xfId="20819"/>
    <cellStyle name="Normal 11 6 6" xfId="12350"/>
    <cellStyle name="Normal 11 6 7" xfId="20814"/>
    <cellStyle name="Normal 11 7" xfId="12351"/>
    <cellStyle name="Normal 11 7 2" xfId="12352"/>
    <cellStyle name="Normal 11 7 2 2" xfId="20821"/>
    <cellStyle name="Normal 11 7 3" xfId="12353"/>
    <cellStyle name="Normal 11 7 3 2" xfId="20822"/>
    <cellStyle name="Normal 11 7 4" xfId="12354"/>
    <cellStyle name="Normal 11 7 4 2" xfId="20823"/>
    <cellStyle name="Normal 11 7 5" xfId="12355"/>
    <cellStyle name="Normal 11 7 5 2" xfId="20824"/>
    <cellStyle name="Normal 11 7 6" xfId="20820"/>
    <cellStyle name="Normal 11 8" xfId="12356"/>
    <cellStyle name="Normal 11 8 2" xfId="12357"/>
    <cellStyle name="Normal 11 8 2 2" xfId="20826"/>
    <cellStyle name="Normal 11 8 3" xfId="12358"/>
    <cellStyle name="Normal 11 8 3 2" xfId="20827"/>
    <cellStyle name="Normal 11 8 4" xfId="12359"/>
    <cellStyle name="Normal 11 8 4 2" xfId="20828"/>
    <cellStyle name="Normal 11 8 5" xfId="12360"/>
    <cellStyle name="Normal 11 8 5 2" xfId="20829"/>
    <cellStyle name="Normal 11 8 6" xfId="20825"/>
    <cellStyle name="Normal 11 9" xfId="12361"/>
    <cellStyle name="Normal 11 9 2" xfId="12362"/>
    <cellStyle name="Normal 11 9 2 2" xfId="20831"/>
    <cellStyle name="Normal 11 9 3" xfId="12363"/>
    <cellStyle name="Normal 11 9 3 2" xfId="20832"/>
    <cellStyle name="Normal 11 9 4" xfId="12364"/>
    <cellStyle name="Normal 11 9 4 2" xfId="20833"/>
    <cellStyle name="Normal 11 9 5" xfId="12365"/>
    <cellStyle name="Normal 11 9 5 2" xfId="20834"/>
    <cellStyle name="Normal 11 9 6" xfId="20830"/>
    <cellStyle name="Normal 110" xfId="12366"/>
    <cellStyle name="Normal 110 2" xfId="12367"/>
    <cellStyle name="Normal 110 3" xfId="12368"/>
    <cellStyle name="Normal 110 4" xfId="20835"/>
    <cellStyle name="Normal 111" xfId="12369"/>
    <cellStyle name="Normal 111 2" xfId="12370"/>
    <cellStyle name="Normal 111 3" xfId="12371"/>
    <cellStyle name="Normal 111 4" xfId="20836"/>
    <cellStyle name="Normal 112" xfId="12372"/>
    <cellStyle name="Normal 112 2" xfId="12373"/>
    <cellStyle name="Normal 112 3" xfId="12374"/>
    <cellStyle name="Normal 112 4" xfId="20837"/>
    <cellStyle name="Normal 113" xfId="12375"/>
    <cellStyle name="Normal 113 2" xfId="12376"/>
    <cellStyle name="Normal 113 3" xfId="12377"/>
    <cellStyle name="Normal 113 4" xfId="20838"/>
    <cellStyle name="Normal 114" xfId="12378"/>
    <cellStyle name="Normal 114 2" xfId="12379"/>
    <cellStyle name="Normal 114 3" xfId="12380"/>
    <cellStyle name="Normal 114 4" xfId="20839"/>
    <cellStyle name="Normal 115" xfId="12381"/>
    <cellStyle name="Normal 115 2" xfId="12382"/>
    <cellStyle name="Normal 115 3" xfId="12383"/>
    <cellStyle name="Normal 115 4" xfId="20840"/>
    <cellStyle name="Normal 116" xfId="12384"/>
    <cellStyle name="Normal 116 2" xfId="12385"/>
    <cellStyle name="Normal 116 3" xfId="12386"/>
    <cellStyle name="Normal 116 4" xfId="20841"/>
    <cellStyle name="Normal 117" xfId="12387"/>
    <cellStyle name="Normal 117 2" xfId="12388"/>
    <cellStyle name="Normal 117 3" xfId="12389"/>
    <cellStyle name="Normal 117 4" xfId="20842"/>
    <cellStyle name="Normal 118" xfId="12390"/>
    <cellStyle name="Normal 118 2" xfId="12391"/>
    <cellStyle name="Normal 118 3" xfId="12392"/>
    <cellStyle name="Normal 118 4" xfId="20843"/>
    <cellStyle name="Normal 119" xfId="12393"/>
    <cellStyle name="Normal 119 2" xfId="12394"/>
    <cellStyle name="Normal 119 3" xfId="12395"/>
    <cellStyle name="Normal 119 4" xfId="20844"/>
    <cellStyle name="Normal 12" xfId="12396"/>
    <cellStyle name="Normal 12 10" xfId="12397"/>
    <cellStyle name="Normal 12 10 2" xfId="12398"/>
    <cellStyle name="Normal 12 10 2 2" xfId="20846"/>
    <cellStyle name="Normal 12 10 3" xfId="12399"/>
    <cellStyle name="Normal 12 10 3 2" xfId="20847"/>
    <cellStyle name="Normal 12 10 4" xfId="12400"/>
    <cellStyle name="Normal 12 10 4 2" xfId="20848"/>
    <cellStyle name="Normal 12 10 5" xfId="20845"/>
    <cellStyle name="Normal 12 11" xfId="12401"/>
    <cellStyle name="Normal 12 11 2" xfId="12402"/>
    <cellStyle name="Normal 12 11 2 2" xfId="20850"/>
    <cellStyle name="Normal 12 11 3" xfId="12403"/>
    <cellStyle name="Normal 12 11 3 2" xfId="20851"/>
    <cellStyle name="Normal 12 11 4" xfId="12404"/>
    <cellStyle name="Normal 12 11 4 2" xfId="20852"/>
    <cellStyle name="Normal 12 11 5" xfId="20849"/>
    <cellStyle name="Normal 12 12" xfId="12405"/>
    <cellStyle name="Normal 12 12 2" xfId="12406"/>
    <cellStyle name="Normal 12 12 2 2" xfId="20854"/>
    <cellStyle name="Normal 12 12 3" xfId="12407"/>
    <cellStyle name="Normal 12 12 3 2" xfId="20855"/>
    <cellStyle name="Normal 12 12 4" xfId="12408"/>
    <cellStyle name="Normal 12 12 4 2" xfId="20856"/>
    <cellStyle name="Normal 12 12 5" xfId="20853"/>
    <cellStyle name="Normal 12 13" xfId="12409"/>
    <cellStyle name="Normal 12 13 2" xfId="12410"/>
    <cellStyle name="Normal 12 13 2 2" xfId="20858"/>
    <cellStyle name="Normal 12 13 3" xfId="12411"/>
    <cellStyle name="Normal 12 13 3 2" xfId="20859"/>
    <cellStyle name="Normal 12 13 4" xfId="12412"/>
    <cellStyle name="Normal 12 13 4 2" xfId="20860"/>
    <cellStyle name="Normal 12 13 5" xfId="20857"/>
    <cellStyle name="Normal 12 14" xfId="12413"/>
    <cellStyle name="Normal 12 14 2" xfId="12414"/>
    <cellStyle name="Normal 12 14 2 2" xfId="20862"/>
    <cellStyle name="Normal 12 14 3" xfId="12415"/>
    <cellStyle name="Normal 12 14 3 2" xfId="20863"/>
    <cellStyle name="Normal 12 14 4" xfId="12416"/>
    <cellStyle name="Normal 12 14 4 2" xfId="20864"/>
    <cellStyle name="Normal 12 14 5" xfId="20861"/>
    <cellStyle name="Normal 12 15" xfId="12417"/>
    <cellStyle name="Normal 12 15 2" xfId="12418"/>
    <cellStyle name="Normal 12 15 2 2" xfId="20866"/>
    <cellStyle name="Normal 12 15 3" xfId="12419"/>
    <cellStyle name="Normal 12 15 3 2" xfId="20867"/>
    <cellStyle name="Normal 12 15 4" xfId="12420"/>
    <cellStyle name="Normal 12 15 4 2" xfId="20868"/>
    <cellStyle name="Normal 12 15 5" xfId="20865"/>
    <cellStyle name="Normal 12 16" xfId="12421"/>
    <cellStyle name="Normal 12 16 2" xfId="12422"/>
    <cellStyle name="Normal 12 16 2 2" xfId="20870"/>
    <cellStyle name="Normal 12 16 3" xfId="12423"/>
    <cellStyle name="Normal 12 16 3 2" xfId="20871"/>
    <cellStyle name="Normal 12 16 4" xfId="12424"/>
    <cellStyle name="Normal 12 16 4 2" xfId="20872"/>
    <cellStyle name="Normal 12 16 5" xfId="20869"/>
    <cellStyle name="Normal 12 17" xfId="12425"/>
    <cellStyle name="Normal 12 17 2" xfId="12426"/>
    <cellStyle name="Normal 12 17 2 2" xfId="20874"/>
    <cellStyle name="Normal 12 17 3" xfId="12427"/>
    <cellStyle name="Normal 12 17 3 2" xfId="20875"/>
    <cellStyle name="Normal 12 17 4" xfId="12428"/>
    <cellStyle name="Normal 12 17 4 2" xfId="20876"/>
    <cellStyle name="Normal 12 17 5" xfId="20873"/>
    <cellStyle name="Normal 12 18" xfId="12429"/>
    <cellStyle name="Normal 12 18 2" xfId="12430"/>
    <cellStyle name="Normal 12 18 2 2" xfId="12431"/>
    <cellStyle name="Normal 12 18 2 2 2" xfId="12432"/>
    <cellStyle name="Normal 12 18 2 2 2 2" xfId="20880"/>
    <cellStyle name="Normal 12 18 2 2 3" xfId="20879"/>
    <cellStyle name="Normal 12 18 2 3" xfId="12433"/>
    <cellStyle name="Normal 12 18 2 3 2" xfId="20881"/>
    <cellStyle name="Normal 12 18 2 4" xfId="20878"/>
    <cellStyle name="Normal 12 18 3" xfId="12434"/>
    <cellStyle name="Normal 12 18 3 2" xfId="12435"/>
    <cellStyle name="Normal 12 18 3 2 2" xfId="20883"/>
    <cellStyle name="Normal 12 18 3 3" xfId="20882"/>
    <cellStyle name="Normal 12 18 4" xfId="12436"/>
    <cellStyle name="Normal 12 18 4 2" xfId="20884"/>
    <cellStyle name="Normal 12 18 5" xfId="20877"/>
    <cellStyle name="Normal 12 19" xfId="12437"/>
    <cellStyle name="Normal 12 19 2" xfId="20885"/>
    <cellStyle name="Normal 12 2" xfId="12438"/>
    <cellStyle name="Normal 12 2 2" xfId="12439"/>
    <cellStyle name="Normal 12 2 2 2" xfId="12440"/>
    <cellStyle name="Normal 12 2 2 2 2" xfId="12441"/>
    <cellStyle name="Normal 12 2 2 2 2 2" xfId="20889"/>
    <cellStyle name="Normal 12 2 2 2 3" xfId="12442"/>
    <cellStyle name="Normal 12 2 2 2 3 2" xfId="20890"/>
    <cellStyle name="Normal 12 2 2 2 4" xfId="20888"/>
    <cellStyle name="Normal 12 2 2 3" xfId="12443"/>
    <cellStyle name="Normal 12 2 2 3 2" xfId="12444"/>
    <cellStyle name="Normal 12 2 2 3 2 2" xfId="20892"/>
    <cellStyle name="Normal 12 2 2 3 3" xfId="20891"/>
    <cellStyle name="Normal 12 2 2 4" xfId="12445"/>
    <cellStyle name="Normal 12 2 2 4 2" xfId="20893"/>
    <cellStyle name="Normal 12 2 2 5" xfId="12446"/>
    <cellStyle name="Normal 12 2 2 5 2" xfId="20894"/>
    <cellStyle name="Normal 12 2 2 6" xfId="12447"/>
    <cellStyle name="Normal 12 2 2 6 2" xfId="20895"/>
    <cellStyle name="Normal 12 2 2 7" xfId="12448"/>
    <cellStyle name="Normal 12 2 2 7 2" xfId="20896"/>
    <cellStyle name="Normal 12 2 2 8" xfId="20887"/>
    <cellStyle name="Normal 12 2 3" xfId="12449"/>
    <cellStyle name="Normal 12 2 3 2" xfId="12450"/>
    <cellStyle name="Normal 12 2 3 2 2" xfId="12451"/>
    <cellStyle name="Normal 12 2 3 2 2 2" xfId="12452"/>
    <cellStyle name="Normal 12 2 3 2 2 3" xfId="20899"/>
    <cellStyle name="Normal 12 2 3 2 3" xfId="12453"/>
    <cellStyle name="Normal 12 2 3 2 4" xfId="12454"/>
    <cellStyle name="Normal 12 2 3 2 5" xfId="20898"/>
    <cellStyle name="Normal 12 2 3 3" xfId="12455"/>
    <cellStyle name="Normal 12 2 3 3 2" xfId="12456"/>
    <cellStyle name="Normal 12 2 3 3 3" xfId="20900"/>
    <cellStyle name="Normal 12 2 3 4" xfId="12457"/>
    <cellStyle name="Normal 12 2 3 4 2" xfId="12458"/>
    <cellStyle name="Normal 12 2 3 4 3" xfId="20901"/>
    <cellStyle name="Normal 12 2 3 5" xfId="12459"/>
    <cellStyle name="Normal 12 2 3 6" xfId="20897"/>
    <cellStyle name="Normal 12 2 4" xfId="12460"/>
    <cellStyle name="Normal 12 2 4 2" xfId="12461"/>
    <cellStyle name="Normal 12 2 4 2 2" xfId="20903"/>
    <cellStyle name="Normal 12 2 4 3" xfId="12462"/>
    <cellStyle name="Normal 12 2 4 3 2" xfId="20904"/>
    <cellStyle name="Normal 12 2 4 4" xfId="20902"/>
    <cellStyle name="Normal 12 2 5" xfId="12463"/>
    <cellStyle name="Normal 12 2 5 2" xfId="12464"/>
    <cellStyle name="Normal 12 2 5 3" xfId="20905"/>
    <cellStyle name="Normal 12 2 6" xfId="12465"/>
    <cellStyle name="Normal 12 2 6 2" xfId="12466"/>
    <cellStyle name="Normal 12 2 6 3" xfId="20906"/>
    <cellStyle name="Normal 12 2 7" xfId="12467"/>
    <cellStyle name="Normal 12 2 7 2" xfId="20907"/>
    <cellStyle name="Normal 12 2 8" xfId="12468"/>
    <cellStyle name="Normal 12 2 8 2" xfId="20908"/>
    <cellStyle name="Normal 12 2 9" xfId="20886"/>
    <cellStyle name="Normal 12 20" xfId="12469"/>
    <cellStyle name="Normal 12 20 2" xfId="20909"/>
    <cellStyle name="Normal 12 21" xfId="12470"/>
    <cellStyle name="Normal 12 21 2" xfId="20910"/>
    <cellStyle name="Normal 12 3" xfId="12471"/>
    <cellStyle name="Normal 12 3 2" xfId="12472"/>
    <cellStyle name="Normal 12 3 2 2" xfId="12473"/>
    <cellStyle name="Normal 12 3 2 2 2" xfId="20913"/>
    <cellStyle name="Normal 12 3 2 3" xfId="12474"/>
    <cellStyle name="Normal 12 3 2 3 2" xfId="20914"/>
    <cellStyle name="Normal 12 3 2 4" xfId="12475"/>
    <cellStyle name="Normal 12 3 2 4 2" xfId="20915"/>
    <cellStyle name="Normal 12 3 2 5" xfId="12476"/>
    <cellStyle name="Normal 12 3 2 5 2" xfId="20916"/>
    <cellStyle name="Normal 12 3 2 6" xfId="12477"/>
    <cellStyle name="Normal 12 3 2 6 2" xfId="20917"/>
    <cellStyle name="Normal 12 3 2 7" xfId="20912"/>
    <cellStyle name="Normal 12 3 3" xfId="12478"/>
    <cellStyle name="Normal 12 3 3 2" xfId="12479"/>
    <cellStyle name="Normal 12 3 3 2 2" xfId="20919"/>
    <cellStyle name="Normal 12 3 3 3" xfId="12480"/>
    <cellStyle name="Normal 12 3 3 3 2" xfId="20920"/>
    <cellStyle name="Normal 12 3 3 4" xfId="20918"/>
    <cellStyle name="Normal 12 3 4" xfId="12481"/>
    <cellStyle name="Normal 12 3 4 2" xfId="12482"/>
    <cellStyle name="Normal 12 3 4 2 2" xfId="20922"/>
    <cellStyle name="Normal 12 3 4 3" xfId="20921"/>
    <cellStyle name="Normal 12 3 5" xfId="12483"/>
    <cellStyle name="Normal 12 3 5 2" xfId="20923"/>
    <cellStyle name="Normal 12 3 6" xfId="12484"/>
    <cellStyle name="Normal 12 3 6 2" xfId="20924"/>
    <cellStyle name="Normal 12 3 7" xfId="12485"/>
    <cellStyle name="Normal 12 3 7 2" xfId="20925"/>
    <cellStyle name="Normal 12 3 8" xfId="20911"/>
    <cellStyle name="Normal 12 4" xfId="12486"/>
    <cellStyle name="Normal 12 4 2" xfId="12487"/>
    <cellStyle name="Normal 12 4 2 2" xfId="12488"/>
    <cellStyle name="Normal 12 4 2 2 2" xfId="12489"/>
    <cellStyle name="Normal 12 4 2 2 3" xfId="20928"/>
    <cellStyle name="Normal 12 4 2 3" xfId="12490"/>
    <cellStyle name="Normal 12 4 2 3 2" xfId="12491"/>
    <cellStyle name="Normal 12 4 2 3 3" xfId="20929"/>
    <cellStyle name="Normal 12 4 2 4" xfId="12492"/>
    <cellStyle name="Normal 12 4 2 4 2" xfId="20930"/>
    <cellStyle name="Normal 12 4 2 5" xfId="12493"/>
    <cellStyle name="Normal 12 4 2 5 2" xfId="20931"/>
    <cellStyle name="Normal 12 4 2 6" xfId="12494"/>
    <cellStyle name="Normal 12 4 2 6 2" xfId="20932"/>
    <cellStyle name="Normal 12 4 2 7" xfId="12495"/>
    <cellStyle name="Normal 12 4 2 8" xfId="20927"/>
    <cellStyle name="Normal 12 4 3" xfId="12496"/>
    <cellStyle name="Normal 12 4 3 2" xfId="12497"/>
    <cellStyle name="Normal 12 4 3 2 2" xfId="20934"/>
    <cellStyle name="Normal 12 4 3 3" xfId="12498"/>
    <cellStyle name="Normal 12 4 3 4" xfId="20933"/>
    <cellStyle name="Normal 12 4 4" xfId="12499"/>
    <cellStyle name="Normal 12 4 4 2" xfId="12500"/>
    <cellStyle name="Normal 12 4 4 2 2" xfId="20936"/>
    <cellStyle name="Normal 12 4 4 3" xfId="12501"/>
    <cellStyle name="Normal 12 4 4 4" xfId="20935"/>
    <cellStyle name="Normal 12 4 5" xfId="12502"/>
    <cellStyle name="Normal 12 4 5 2" xfId="20937"/>
    <cellStyle name="Normal 12 4 6" xfId="12503"/>
    <cellStyle name="Normal 12 4 6 2" xfId="20938"/>
    <cellStyle name="Normal 12 4 7" xfId="12504"/>
    <cellStyle name="Normal 12 4 8" xfId="20926"/>
    <cellStyle name="Normal 12 5" xfId="12505"/>
    <cellStyle name="Normal 12 5 2" xfId="12506"/>
    <cellStyle name="Normal 12 5 2 2" xfId="12507"/>
    <cellStyle name="Normal 12 5 2 2 2" xfId="20941"/>
    <cellStyle name="Normal 12 5 2 3" xfId="12508"/>
    <cellStyle name="Normal 12 5 2 3 2" xfId="20942"/>
    <cellStyle name="Normal 12 5 2 4" xfId="12509"/>
    <cellStyle name="Normal 12 5 2 4 2" xfId="20943"/>
    <cellStyle name="Normal 12 5 2 5" xfId="12510"/>
    <cellStyle name="Normal 12 5 2 5 2" xfId="20944"/>
    <cellStyle name="Normal 12 5 2 6" xfId="20940"/>
    <cellStyle name="Normal 12 5 3" xfId="12511"/>
    <cellStyle name="Normal 12 5 3 2" xfId="12512"/>
    <cellStyle name="Normal 12 5 3 2 2" xfId="20946"/>
    <cellStyle name="Normal 12 5 3 3" xfId="20945"/>
    <cellStyle name="Normal 12 5 4" xfId="12513"/>
    <cellStyle name="Normal 12 5 4 2" xfId="12514"/>
    <cellStyle name="Normal 12 5 4 2 2" xfId="20948"/>
    <cellStyle name="Normal 12 5 4 3" xfId="20947"/>
    <cellStyle name="Normal 12 5 5" xfId="12515"/>
    <cellStyle name="Normal 12 5 5 2" xfId="20949"/>
    <cellStyle name="Normal 12 5 6" xfId="12516"/>
    <cellStyle name="Normal 12 5 6 2" xfId="20950"/>
    <cellStyle name="Normal 12 5 7" xfId="20939"/>
    <cellStyle name="Normal 12 6" xfId="12517"/>
    <cellStyle name="Normal 12 6 2" xfId="12518"/>
    <cellStyle name="Normal 12 6 2 2" xfId="20952"/>
    <cellStyle name="Normal 12 6 3" xfId="12519"/>
    <cellStyle name="Normal 12 6 3 2" xfId="20953"/>
    <cellStyle name="Normal 12 6 4" xfId="12520"/>
    <cellStyle name="Normal 12 6 4 2" xfId="20954"/>
    <cellStyle name="Normal 12 6 5" xfId="12521"/>
    <cellStyle name="Normal 12 6 5 2" xfId="20955"/>
    <cellStyle name="Normal 12 6 6" xfId="12522"/>
    <cellStyle name="Normal 12 6 7" xfId="20951"/>
    <cellStyle name="Normal 12 7" xfId="12523"/>
    <cellStyle name="Normal 12 7 2" xfId="12524"/>
    <cellStyle name="Normal 12 7 2 2" xfId="20957"/>
    <cellStyle name="Normal 12 7 3" xfId="12525"/>
    <cellStyle name="Normal 12 7 3 2" xfId="20958"/>
    <cellStyle name="Normal 12 7 4" xfId="12526"/>
    <cellStyle name="Normal 12 7 4 2" xfId="20959"/>
    <cellStyle name="Normal 12 7 5" xfId="12527"/>
    <cellStyle name="Normal 12 7 5 2" xfId="20960"/>
    <cellStyle name="Normal 12 7 6" xfId="12528"/>
    <cellStyle name="Normal 12 7 7" xfId="20956"/>
    <cellStyle name="Normal 12 8" xfId="12529"/>
    <cellStyle name="Normal 12 8 2" xfId="12530"/>
    <cellStyle name="Normal 12 8 2 2" xfId="20962"/>
    <cellStyle name="Normal 12 8 3" xfId="12531"/>
    <cellStyle name="Normal 12 8 3 2" xfId="20963"/>
    <cellStyle name="Normal 12 8 4" xfId="12532"/>
    <cellStyle name="Normal 12 8 4 2" xfId="20964"/>
    <cellStyle name="Normal 12 8 5" xfId="20961"/>
    <cellStyle name="Normal 12 9" xfId="12533"/>
    <cellStyle name="Normal 12 9 2" xfId="12534"/>
    <cellStyle name="Normal 12 9 2 2" xfId="20966"/>
    <cellStyle name="Normal 12 9 3" xfId="12535"/>
    <cellStyle name="Normal 12 9 3 2" xfId="20967"/>
    <cellStyle name="Normal 12 9 4" xfId="12536"/>
    <cellStyle name="Normal 12 9 4 2" xfId="20968"/>
    <cellStyle name="Normal 12 9 5" xfId="20965"/>
    <cellStyle name="Normal 120" xfId="12537"/>
    <cellStyle name="Normal 120 2" xfId="12538"/>
    <cellStyle name="Normal 120 3" xfId="12539"/>
    <cellStyle name="Normal 120 4" xfId="20969"/>
    <cellStyle name="Normal 121" xfId="12540"/>
    <cellStyle name="Normal 121 2" xfId="12541"/>
    <cellStyle name="Normal 121 3" xfId="12542"/>
    <cellStyle name="Normal 121 4" xfId="20970"/>
    <cellStyle name="Normal 122" xfId="12543"/>
    <cellStyle name="Normal 122 2" xfId="12544"/>
    <cellStyle name="Normal 122 3" xfId="12545"/>
    <cellStyle name="Normal 122 4" xfId="20971"/>
    <cellStyle name="Normal 123" xfId="12546"/>
    <cellStyle name="Normal 123 2" xfId="12547"/>
    <cellStyle name="Normal 123 3" xfId="12548"/>
    <cellStyle name="Normal 123 4" xfId="20972"/>
    <cellStyle name="Normal 124" xfId="12549"/>
    <cellStyle name="Normal 124 2" xfId="12550"/>
    <cellStyle name="Normal 124 3" xfId="12551"/>
    <cellStyle name="Normal 124 4" xfId="20973"/>
    <cellStyle name="Normal 125" xfId="12552"/>
    <cellStyle name="Normal 125 2" xfId="12553"/>
    <cellStyle name="Normal 125 3" xfId="12554"/>
    <cellStyle name="Normal 125 4" xfId="20974"/>
    <cellStyle name="Normal 126" xfId="12555"/>
    <cellStyle name="Normal 126 2" xfId="12556"/>
    <cellStyle name="Normal 126 3" xfId="12557"/>
    <cellStyle name="Normal 126 4" xfId="20975"/>
    <cellStyle name="Normal 127" xfId="12558"/>
    <cellStyle name="Normal 127 2" xfId="12559"/>
    <cellStyle name="Normal 127 3" xfId="12560"/>
    <cellStyle name="Normal 127 4" xfId="20976"/>
    <cellStyle name="Normal 128" xfId="12561"/>
    <cellStyle name="Normal 128 2" xfId="12562"/>
    <cellStyle name="Normal 128 3" xfId="12563"/>
    <cellStyle name="Normal 128 4" xfId="20977"/>
    <cellStyle name="Normal 129" xfId="12564"/>
    <cellStyle name="Normal 129 2" xfId="12565"/>
    <cellStyle name="Normal 129 3" xfId="12566"/>
    <cellStyle name="Normal 129 4" xfId="20978"/>
    <cellStyle name="Normal 13" xfId="12567"/>
    <cellStyle name="Normal 13 10" xfId="12568"/>
    <cellStyle name="Normal 13 10 2" xfId="12569"/>
    <cellStyle name="Normal 13 10 2 2" xfId="20980"/>
    <cellStyle name="Normal 13 10 3" xfId="12570"/>
    <cellStyle name="Normal 13 10 3 2" xfId="20981"/>
    <cellStyle name="Normal 13 10 4" xfId="12571"/>
    <cellStyle name="Normal 13 10 4 2" xfId="20982"/>
    <cellStyle name="Normal 13 10 5" xfId="20979"/>
    <cellStyle name="Normal 13 11" xfId="12572"/>
    <cellStyle name="Normal 13 11 2" xfId="12573"/>
    <cellStyle name="Normal 13 11 2 2" xfId="20984"/>
    <cellStyle name="Normal 13 11 3" xfId="12574"/>
    <cellStyle name="Normal 13 11 3 2" xfId="20985"/>
    <cellStyle name="Normal 13 11 4" xfId="12575"/>
    <cellStyle name="Normal 13 11 4 2" xfId="20986"/>
    <cellStyle name="Normal 13 11 5" xfId="20983"/>
    <cellStyle name="Normal 13 12" xfId="12576"/>
    <cellStyle name="Normal 13 12 2" xfId="12577"/>
    <cellStyle name="Normal 13 12 2 2" xfId="20988"/>
    <cellStyle name="Normal 13 12 3" xfId="12578"/>
    <cellStyle name="Normal 13 12 3 2" xfId="20989"/>
    <cellStyle name="Normal 13 12 4" xfId="12579"/>
    <cellStyle name="Normal 13 12 4 2" xfId="20990"/>
    <cellStyle name="Normal 13 12 5" xfId="20987"/>
    <cellStyle name="Normal 13 13" xfId="12580"/>
    <cellStyle name="Normal 13 13 2" xfId="12581"/>
    <cellStyle name="Normal 13 13 2 2" xfId="20992"/>
    <cellStyle name="Normal 13 13 3" xfId="12582"/>
    <cellStyle name="Normal 13 13 3 2" xfId="20993"/>
    <cellStyle name="Normal 13 13 4" xfId="12583"/>
    <cellStyle name="Normal 13 13 4 2" xfId="20994"/>
    <cellStyle name="Normal 13 13 5" xfId="20991"/>
    <cellStyle name="Normal 13 14" xfId="12584"/>
    <cellStyle name="Normal 13 14 2" xfId="12585"/>
    <cellStyle name="Normal 13 14 2 2" xfId="20996"/>
    <cellStyle name="Normal 13 14 3" xfId="12586"/>
    <cellStyle name="Normal 13 14 3 2" xfId="20997"/>
    <cellStyle name="Normal 13 14 4" xfId="12587"/>
    <cellStyle name="Normal 13 14 4 2" xfId="20998"/>
    <cellStyle name="Normal 13 14 5" xfId="20995"/>
    <cellStyle name="Normal 13 15" xfId="12588"/>
    <cellStyle name="Normal 13 15 2" xfId="12589"/>
    <cellStyle name="Normal 13 15 2 2" xfId="21000"/>
    <cellStyle name="Normal 13 15 3" xfId="12590"/>
    <cellStyle name="Normal 13 15 3 2" xfId="21001"/>
    <cellStyle name="Normal 13 15 4" xfId="12591"/>
    <cellStyle name="Normal 13 15 4 2" xfId="21002"/>
    <cellStyle name="Normal 13 15 5" xfId="20999"/>
    <cellStyle name="Normal 13 16" xfId="12592"/>
    <cellStyle name="Normal 13 16 2" xfId="12593"/>
    <cellStyle name="Normal 13 16 2 2" xfId="21004"/>
    <cellStyle name="Normal 13 16 3" xfId="12594"/>
    <cellStyle name="Normal 13 16 3 2" xfId="21005"/>
    <cellStyle name="Normal 13 16 4" xfId="12595"/>
    <cellStyle name="Normal 13 16 4 2" xfId="21006"/>
    <cellStyle name="Normal 13 16 5" xfId="21003"/>
    <cellStyle name="Normal 13 17" xfId="12596"/>
    <cellStyle name="Normal 13 17 2" xfId="12597"/>
    <cellStyle name="Normal 13 17 2 2" xfId="21008"/>
    <cellStyle name="Normal 13 17 3" xfId="12598"/>
    <cellStyle name="Normal 13 17 3 2" xfId="21009"/>
    <cellStyle name="Normal 13 17 4" xfId="12599"/>
    <cellStyle name="Normal 13 17 4 2" xfId="21010"/>
    <cellStyle name="Normal 13 17 5" xfId="21007"/>
    <cellStyle name="Normal 13 18" xfId="12600"/>
    <cellStyle name="Normal 13 18 2" xfId="12601"/>
    <cellStyle name="Normal 13 18 2 2" xfId="12602"/>
    <cellStyle name="Normal 13 18 2 2 2" xfId="12603"/>
    <cellStyle name="Normal 13 18 2 2 2 2" xfId="21014"/>
    <cellStyle name="Normal 13 18 2 2 3" xfId="21013"/>
    <cellStyle name="Normal 13 18 2 3" xfId="12604"/>
    <cellStyle name="Normal 13 18 2 3 2" xfId="21015"/>
    <cellStyle name="Normal 13 18 2 4" xfId="21012"/>
    <cellStyle name="Normal 13 18 3" xfId="12605"/>
    <cellStyle name="Normal 13 18 3 2" xfId="12606"/>
    <cellStyle name="Normal 13 18 3 2 2" xfId="21017"/>
    <cellStyle name="Normal 13 18 3 3" xfId="21016"/>
    <cellStyle name="Normal 13 18 4" xfId="12607"/>
    <cellStyle name="Normal 13 18 4 2" xfId="21018"/>
    <cellStyle name="Normal 13 18 5" xfId="21011"/>
    <cellStyle name="Normal 13 19" xfId="12608"/>
    <cellStyle name="Normal 13 19 2" xfId="21019"/>
    <cellStyle name="Normal 13 2" xfId="12609"/>
    <cellStyle name="Normal 13 2 2" xfId="12610"/>
    <cellStyle name="Normal 13 2 2 2" xfId="12611"/>
    <cellStyle name="Normal 13 2 2 2 2" xfId="12612"/>
    <cellStyle name="Normal 13 2 2 2 2 2" xfId="21023"/>
    <cellStyle name="Normal 13 2 2 2 3" xfId="12613"/>
    <cellStyle name="Normal 13 2 2 2 3 2" xfId="21024"/>
    <cellStyle name="Normal 13 2 2 2 4" xfId="21022"/>
    <cellStyle name="Normal 13 2 2 3" xfId="12614"/>
    <cellStyle name="Normal 13 2 2 3 2" xfId="12615"/>
    <cellStyle name="Normal 13 2 2 3 2 2" xfId="21026"/>
    <cellStyle name="Normal 13 2 2 3 3" xfId="21025"/>
    <cellStyle name="Normal 13 2 2 4" xfId="12616"/>
    <cellStyle name="Normal 13 2 2 4 2" xfId="21027"/>
    <cellStyle name="Normal 13 2 2 5" xfId="12617"/>
    <cellStyle name="Normal 13 2 2 5 2" xfId="21028"/>
    <cellStyle name="Normal 13 2 2 6" xfId="21021"/>
    <cellStyle name="Normal 13 2 3" xfId="12618"/>
    <cellStyle name="Normal 13 2 3 2" xfId="12619"/>
    <cellStyle name="Normal 13 2 3 2 2" xfId="12620"/>
    <cellStyle name="Normal 13 2 3 2 2 2" xfId="21031"/>
    <cellStyle name="Normal 13 2 3 2 3" xfId="21030"/>
    <cellStyle name="Normal 13 2 3 3" xfId="12621"/>
    <cellStyle name="Normal 13 2 3 3 2" xfId="21032"/>
    <cellStyle name="Normal 13 2 3 4" xfId="12622"/>
    <cellStyle name="Normal 13 2 3 4 2" xfId="21033"/>
    <cellStyle name="Normal 13 2 3 5" xfId="21029"/>
    <cellStyle name="Normal 13 2 4" xfId="12623"/>
    <cellStyle name="Normal 13 2 4 2" xfId="12624"/>
    <cellStyle name="Normal 13 2 4 2 2" xfId="21035"/>
    <cellStyle name="Normal 13 2 4 3" xfId="12625"/>
    <cellStyle name="Normal 13 2 4 3 2" xfId="21036"/>
    <cellStyle name="Normal 13 2 4 4" xfId="21034"/>
    <cellStyle name="Normal 13 2 5" xfId="12626"/>
    <cellStyle name="Normal 13 2 5 2" xfId="21037"/>
    <cellStyle name="Normal 13 2 6" xfId="12627"/>
    <cellStyle name="Normal 13 2 6 2" xfId="21038"/>
    <cellStyle name="Normal 13 2 7" xfId="12628"/>
    <cellStyle name="Normal 13 2 8" xfId="21020"/>
    <cellStyle name="Normal 13 20" xfId="12629"/>
    <cellStyle name="Normal 13 20 2" xfId="21039"/>
    <cellStyle name="Normal 13 21" xfId="12630"/>
    <cellStyle name="Normal 13 21 2" xfId="21040"/>
    <cellStyle name="Normal 13 3" xfId="12631"/>
    <cellStyle name="Normal 13 3 2" xfId="12632"/>
    <cellStyle name="Normal 13 3 2 2" xfId="12633"/>
    <cellStyle name="Normal 13 3 2 2 2" xfId="21043"/>
    <cellStyle name="Normal 13 3 2 3" xfId="12634"/>
    <cellStyle name="Normal 13 3 2 3 2" xfId="21044"/>
    <cellStyle name="Normal 13 3 2 4" xfId="12635"/>
    <cellStyle name="Normal 13 3 2 4 2" xfId="21045"/>
    <cellStyle name="Normal 13 3 2 5" xfId="12636"/>
    <cellStyle name="Normal 13 3 2 6" xfId="21042"/>
    <cellStyle name="Normal 13 3 3" xfId="12637"/>
    <cellStyle name="Normal 13 3 3 2" xfId="12638"/>
    <cellStyle name="Normal 13 3 3 2 2" xfId="12639"/>
    <cellStyle name="Normal 13 3 3 2 3" xfId="21047"/>
    <cellStyle name="Normal 13 3 3 3" xfId="12640"/>
    <cellStyle name="Normal 13 3 3 3 2" xfId="12641"/>
    <cellStyle name="Normal 13 3 3 3 3" xfId="21048"/>
    <cellStyle name="Normal 13 3 3 4" xfId="12642"/>
    <cellStyle name="Normal 13 3 3 5" xfId="21046"/>
    <cellStyle name="Normal 13 3 4" xfId="12643"/>
    <cellStyle name="Normal 13 3 4 2" xfId="12644"/>
    <cellStyle name="Normal 13 3 4 2 2" xfId="21050"/>
    <cellStyle name="Normal 13 3 4 3" xfId="12645"/>
    <cellStyle name="Normal 13 3 4 4" xfId="21049"/>
    <cellStyle name="Normal 13 3 5" xfId="12646"/>
    <cellStyle name="Normal 13 3 5 2" xfId="12647"/>
    <cellStyle name="Normal 13 3 5 3" xfId="21051"/>
    <cellStyle name="Normal 13 3 6" xfId="12648"/>
    <cellStyle name="Normal 13 3 7" xfId="12649"/>
    <cellStyle name="Normal 13 3 8" xfId="21041"/>
    <cellStyle name="Normal 13 4" xfId="12650"/>
    <cellStyle name="Normal 13 4 2" xfId="12651"/>
    <cellStyle name="Normal 13 4 2 2" xfId="12652"/>
    <cellStyle name="Normal 13 4 2 2 2" xfId="21054"/>
    <cellStyle name="Normal 13 4 2 3" xfId="12653"/>
    <cellStyle name="Normal 13 4 2 3 2" xfId="21055"/>
    <cellStyle name="Normal 13 4 2 4" xfId="21053"/>
    <cellStyle name="Normal 13 4 3" xfId="12654"/>
    <cellStyle name="Normal 13 4 3 2" xfId="12655"/>
    <cellStyle name="Normal 13 4 3 2 2" xfId="21057"/>
    <cellStyle name="Normal 13 4 3 3" xfId="21056"/>
    <cellStyle name="Normal 13 4 4" xfId="12656"/>
    <cellStyle name="Normal 13 4 4 2" xfId="21058"/>
    <cellStyle name="Normal 13 4 5" xfId="12657"/>
    <cellStyle name="Normal 13 4 5 2" xfId="21059"/>
    <cellStyle name="Normal 13 4 6" xfId="12658"/>
    <cellStyle name="Normal 13 4 7" xfId="21052"/>
    <cellStyle name="Normal 13 5" xfId="12659"/>
    <cellStyle name="Normal 13 5 2" xfId="12660"/>
    <cellStyle name="Normal 13 5 2 2" xfId="12661"/>
    <cellStyle name="Normal 13 5 2 2 2" xfId="21062"/>
    <cellStyle name="Normal 13 5 2 3" xfId="12662"/>
    <cellStyle name="Normal 13 5 2 4" xfId="21061"/>
    <cellStyle name="Normal 13 5 3" xfId="12663"/>
    <cellStyle name="Normal 13 5 3 2" xfId="21063"/>
    <cellStyle name="Normal 13 5 4" xfId="12664"/>
    <cellStyle name="Normal 13 5 4 2" xfId="21064"/>
    <cellStyle name="Normal 13 5 5" xfId="12665"/>
    <cellStyle name="Normal 13 5 5 2" xfId="21065"/>
    <cellStyle name="Normal 13 5 6" xfId="12666"/>
    <cellStyle name="Normal 13 5 7" xfId="21060"/>
    <cellStyle name="Normal 13 6" xfId="12667"/>
    <cellStyle name="Normal 13 6 2" xfId="12668"/>
    <cellStyle name="Normal 13 6 2 2" xfId="21067"/>
    <cellStyle name="Normal 13 6 3" xfId="12669"/>
    <cellStyle name="Normal 13 6 3 2" xfId="21068"/>
    <cellStyle name="Normal 13 6 4" xfId="12670"/>
    <cellStyle name="Normal 13 6 4 2" xfId="21069"/>
    <cellStyle name="Normal 13 6 5" xfId="12671"/>
    <cellStyle name="Normal 13 6 5 2" xfId="21070"/>
    <cellStyle name="Normal 13 6 6" xfId="12672"/>
    <cellStyle name="Normal 13 6 7" xfId="21066"/>
    <cellStyle name="Normal 13 7" xfId="12673"/>
    <cellStyle name="Normal 13 7 2" xfId="12674"/>
    <cellStyle name="Normal 13 7 2 2" xfId="21072"/>
    <cellStyle name="Normal 13 7 3" xfId="12675"/>
    <cellStyle name="Normal 13 7 3 2" xfId="21073"/>
    <cellStyle name="Normal 13 7 4" xfId="12676"/>
    <cellStyle name="Normal 13 7 4 2" xfId="21074"/>
    <cellStyle name="Normal 13 7 5" xfId="12677"/>
    <cellStyle name="Normal 13 7 5 2" xfId="21075"/>
    <cellStyle name="Normal 13 7 6" xfId="12678"/>
    <cellStyle name="Normal 13 7 7" xfId="21071"/>
    <cellStyle name="Normal 13 8" xfId="12679"/>
    <cellStyle name="Normal 13 8 2" xfId="12680"/>
    <cellStyle name="Normal 13 8 2 2" xfId="21077"/>
    <cellStyle name="Normal 13 8 3" xfId="12681"/>
    <cellStyle name="Normal 13 8 3 2" xfId="21078"/>
    <cellStyle name="Normal 13 8 4" xfId="12682"/>
    <cellStyle name="Normal 13 8 4 2" xfId="21079"/>
    <cellStyle name="Normal 13 8 5" xfId="12683"/>
    <cellStyle name="Normal 13 8 6" xfId="21076"/>
    <cellStyle name="Normal 13 9" xfId="12684"/>
    <cellStyle name="Normal 13 9 2" xfId="12685"/>
    <cellStyle name="Normal 13 9 2 2" xfId="21081"/>
    <cellStyle name="Normal 13 9 3" xfId="12686"/>
    <cellStyle name="Normal 13 9 3 2" xfId="21082"/>
    <cellStyle name="Normal 13 9 4" xfId="12687"/>
    <cellStyle name="Normal 13 9 4 2" xfId="21083"/>
    <cellStyle name="Normal 13 9 5" xfId="21080"/>
    <cellStyle name="Normal 130" xfId="12688"/>
    <cellStyle name="Normal 130 2" xfId="12689"/>
    <cellStyle name="Normal 130 3" xfId="12690"/>
    <cellStyle name="Normal 130 4" xfId="21084"/>
    <cellStyle name="Normal 131" xfId="12691"/>
    <cellStyle name="Normal 131 2" xfId="12692"/>
    <cellStyle name="Normal 131 3" xfId="12693"/>
    <cellStyle name="Normal 131 4" xfId="21085"/>
    <cellStyle name="Normal 132" xfId="12694"/>
    <cellStyle name="Normal 132 2" xfId="12695"/>
    <cellStyle name="Normal 132 3" xfId="12696"/>
    <cellStyle name="Normal 132 4" xfId="21086"/>
    <cellStyle name="Normal 133" xfId="12697"/>
    <cellStyle name="Normal 133 2" xfId="12698"/>
    <cellStyle name="Normal 133 3" xfId="12699"/>
    <cellStyle name="Normal 133 4" xfId="21087"/>
    <cellStyle name="Normal 134" xfId="12700"/>
    <cellStyle name="Normal 134 2" xfId="12701"/>
    <cellStyle name="Normal 134 3" xfId="12702"/>
    <cellStyle name="Normal 134 4" xfId="21088"/>
    <cellStyle name="Normal 135" xfId="12703"/>
    <cellStyle name="Normal 135 2" xfId="12704"/>
    <cellStyle name="Normal 135 3" xfId="12705"/>
    <cellStyle name="Normal 135 4" xfId="21089"/>
    <cellStyle name="Normal 136" xfId="12706"/>
    <cellStyle name="Normal 136 2" xfId="12707"/>
    <cellStyle name="Normal 136 3" xfId="12708"/>
    <cellStyle name="Normal 136 4" xfId="21090"/>
    <cellStyle name="Normal 137" xfId="12709"/>
    <cellStyle name="Normal 137 2" xfId="12710"/>
    <cellStyle name="Normal 137 3" xfId="12711"/>
    <cellStyle name="Normal 137 4" xfId="21091"/>
    <cellStyle name="Normal 138" xfId="12712"/>
    <cellStyle name="Normal 138 2" xfId="12713"/>
    <cellStyle name="Normal 138 3" xfId="12714"/>
    <cellStyle name="Normal 138 4" xfId="21092"/>
    <cellStyle name="Normal 139" xfId="12715"/>
    <cellStyle name="Normal 139 2" xfId="12716"/>
    <cellStyle name="Normal 139 3" xfId="12717"/>
    <cellStyle name="Normal 139 4" xfId="21093"/>
    <cellStyle name="Normal 14" xfId="12718"/>
    <cellStyle name="Normal 14 10" xfId="12719"/>
    <cellStyle name="Normal 14 10 2" xfId="12720"/>
    <cellStyle name="Normal 14 10 2 2" xfId="21095"/>
    <cellStyle name="Normal 14 10 3" xfId="12721"/>
    <cellStyle name="Normal 14 10 3 2" xfId="21096"/>
    <cellStyle name="Normal 14 10 4" xfId="12722"/>
    <cellStyle name="Normal 14 10 4 2" xfId="21097"/>
    <cellStyle name="Normal 14 10 5" xfId="21094"/>
    <cellStyle name="Normal 14 11" xfId="12723"/>
    <cellStyle name="Normal 14 11 2" xfId="12724"/>
    <cellStyle name="Normal 14 11 2 2" xfId="21099"/>
    <cellStyle name="Normal 14 11 3" xfId="12725"/>
    <cellStyle name="Normal 14 11 3 2" xfId="21100"/>
    <cellStyle name="Normal 14 11 4" xfId="12726"/>
    <cellStyle name="Normal 14 11 4 2" xfId="21101"/>
    <cellStyle name="Normal 14 11 5" xfId="21098"/>
    <cellStyle name="Normal 14 12" xfId="12727"/>
    <cellStyle name="Normal 14 12 2" xfId="12728"/>
    <cellStyle name="Normal 14 12 2 2" xfId="21103"/>
    <cellStyle name="Normal 14 12 3" xfId="12729"/>
    <cellStyle name="Normal 14 12 3 2" xfId="21104"/>
    <cellStyle name="Normal 14 12 4" xfId="12730"/>
    <cellStyle name="Normal 14 12 4 2" xfId="21105"/>
    <cellStyle name="Normal 14 12 5" xfId="21102"/>
    <cellStyle name="Normal 14 13" xfId="12731"/>
    <cellStyle name="Normal 14 13 2" xfId="12732"/>
    <cellStyle name="Normal 14 13 2 2" xfId="21107"/>
    <cellStyle name="Normal 14 13 3" xfId="12733"/>
    <cellStyle name="Normal 14 13 3 2" xfId="21108"/>
    <cellStyle name="Normal 14 13 4" xfId="12734"/>
    <cellStyle name="Normal 14 13 4 2" xfId="21109"/>
    <cellStyle name="Normal 14 13 5" xfId="21106"/>
    <cellStyle name="Normal 14 14" xfId="12735"/>
    <cellStyle name="Normal 14 14 2" xfId="12736"/>
    <cellStyle name="Normal 14 14 2 2" xfId="21111"/>
    <cellStyle name="Normal 14 14 3" xfId="12737"/>
    <cellStyle name="Normal 14 14 3 2" xfId="21112"/>
    <cellStyle name="Normal 14 14 4" xfId="12738"/>
    <cellStyle name="Normal 14 14 4 2" xfId="21113"/>
    <cellStyle name="Normal 14 14 5" xfId="21110"/>
    <cellStyle name="Normal 14 15" xfId="12739"/>
    <cellStyle name="Normal 14 15 2" xfId="12740"/>
    <cellStyle name="Normal 14 15 2 2" xfId="21115"/>
    <cellStyle name="Normal 14 15 3" xfId="12741"/>
    <cellStyle name="Normal 14 15 3 2" xfId="21116"/>
    <cellStyle name="Normal 14 15 4" xfId="12742"/>
    <cellStyle name="Normal 14 15 4 2" xfId="21117"/>
    <cellStyle name="Normal 14 15 5" xfId="21114"/>
    <cellStyle name="Normal 14 16" xfId="12743"/>
    <cellStyle name="Normal 14 16 2" xfId="12744"/>
    <cellStyle name="Normal 14 16 2 2" xfId="21119"/>
    <cellStyle name="Normal 14 16 3" xfId="12745"/>
    <cellStyle name="Normal 14 16 3 2" xfId="21120"/>
    <cellStyle name="Normal 14 16 4" xfId="12746"/>
    <cellStyle name="Normal 14 16 4 2" xfId="21121"/>
    <cellStyle name="Normal 14 16 5" xfId="21118"/>
    <cellStyle name="Normal 14 17" xfId="12747"/>
    <cellStyle name="Normal 14 17 2" xfId="12748"/>
    <cellStyle name="Normal 14 17 2 2" xfId="21123"/>
    <cellStyle name="Normal 14 17 3" xfId="12749"/>
    <cellStyle name="Normal 14 17 3 2" xfId="21124"/>
    <cellStyle name="Normal 14 17 4" xfId="12750"/>
    <cellStyle name="Normal 14 17 4 2" xfId="21125"/>
    <cellStyle name="Normal 14 17 5" xfId="21122"/>
    <cellStyle name="Normal 14 18" xfId="12751"/>
    <cellStyle name="Normal 14 18 2" xfId="12752"/>
    <cellStyle name="Normal 14 18 2 2" xfId="12753"/>
    <cellStyle name="Normal 14 18 2 2 2" xfId="12754"/>
    <cellStyle name="Normal 14 18 2 2 2 2" xfId="21129"/>
    <cellStyle name="Normal 14 18 2 2 3" xfId="21128"/>
    <cellStyle name="Normal 14 18 2 3" xfId="12755"/>
    <cellStyle name="Normal 14 18 2 3 2" xfId="21130"/>
    <cellStyle name="Normal 14 18 2 4" xfId="21127"/>
    <cellStyle name="Normal 14 18 3" xfId="12756"/>
    <cellStyle name="Normal 14 18 3 2" xfId="12757"/>
    <cellStyle name="Normal 14 18 3 2 2" xfId="21132"/>
    <cellStyle name="Normal 14 18 3 3" xfId="21131"/>
    <cellStyle name="Normal 14 18 4" xfId="12758"/>
    <cellStyle name="Normal 14 18 4 2" xfId="21133"/>
    <cellStyle name="Normal 14 18 5" xfId="21126"/>
    <cellStyle name="Normal 14 19" xfId="12759"/>
    <cellStyle name="Normal 14 19 2" xfId="21134"/>
    <cellStyle name="Normal 14 2" xfId="12760"/>
    <cellStyle name="Normal 14 2 2" xfId="12761"/>
    <cellStyle name="Normal 14 2 2 2" xfId="12762"/>
    <cellStyle name="Normal 14 2 2 2 2" xfId="12763"/>
    <cellStyle name="Normal 14 2 2 2 2 2" xfId="21138"/>
    <cellStyle name="Normal 14 2 2 2 3" xfId="12764"/>
    <cellStyle name="Normal 14 2 2 2 3 2" xfId="21139"/>
    <cellStyle name="Normal 14 2 2 2 4" xfId="21137"/>
    <cellStyle name="Normal 14 2 2 3" xfId="12765"/>
    <cellStyle name="Normal 14 2 2 3 2" xfId="12766"/>
    <cellStyle name="Normal 14 2 2 3 2 2" xfId="21141"/>
    <cellStyle name="Normal 14 2 2 3 3" xfId="21140"/>
    <cellStyle name="Normal 14 2 2 4" xfId="12767"/>
    <cellStyle name="Normal 14 2 2 4 2" xfId="21142"/>
    <cellStyle name="Normal 14 2 2 5" xfId="12768"/>
    <cellStyle name="Normal 14 2 2 5 2" xfId="21143"/>
    <cellStyle name="Normal 14 2 2 6" xfId="12769"/>
    <cellStyle name="Normal 14 2 2 6 2" xfId="21144"/>
    <cellStyle name="Normal 14 2 2 7" xfId="12770"/>
    <cellStyle name="Normal 14 2 2 7 2" xfId="21145"/>
    <cellStyle name="Normal 14 2 2 8" xfId="21136"/>
    <cellStyle name="Normal 14 2 3" xfId="12771"/>
    <cellStyle name="Normal 14 2 3 2" xfId="12772"/>
    <cellStyle name="Normal 14 2 3 2 2" xfId="12773"/>
    <cellStyle name="Normal 14 2 3 2 2 2" xfId="21148"/>
    <cellStyle name="Normal 14 2 3 2 3" xfId="21147"/>
    <cellStyle name="Normal 14 2 3 3" xfId="12774"/>
    <cellStyle name="Normal 14 2 3 3 2" xfId="21149"/>
    <cellStyle name="Normal 14 2 3 4" xfId="12775"/>
    <cellStyle name="Normal 14 2 3 4 2" xfId="21150"/>
    <cellStyle name="Normal 14 2 3 5" xfId="21146"/>
    <cellStyle name="Normal 14 2 4" xfId="12776"/>
    <cellStyle name="Normal 14 2 4 2" xfId="12777"/>
    <cellStyle name="Normal 14 2 4 2 2" xfId="21152"/>
    <cellStyle name="Normal 14 2 4 3" xfId="12778"/>
    <cellStyle name="Normal 14 2 4 3 2" xfId="21153"/>
    <cellStyle name="Normal 14 2 4 4" xfId="21151"/>
    <cellStyle name="Normal 14 2 5" xfId="12779"/>
    <cellStyle name="Normal 14 2 5 2" xfId="21154"/>
    <cellStyle name="Normal 14 2 6" xfId="12780"/>
    <cellStyle name="Normal 14 2 6 2" xfId="21155"/>
    <cellStyle name="Normal 14 2 7" xfId="12781"/>
    <cellStyle name="Normal 14 2 7 2" xfId="21156"/>
    <cellStyle name="Normal 14 2 8" xfId="12782"/>
    <cellStyle name="Normal 14 2 8 2" xfId="21157"/>
    <cellStyle name="Normal 14 2 9" xfId="21135"/>
    <cellStyle name="Normal 14 20" xfId="12783"/>
    <cellStyle name="Normal 14 20 2" xfId="21158"/>
    <cellStyle name="Normal 14 21" xfId="12784"/>
    <cellStyle name="Normal 14 21 2" xfId="21159"/>
    <cellStyle name="Normal 14 3" xfId="12785"/>
    <cellStyle name="Normal 14 3 2" xfId="12786"/>
    <cellStyle name="Normal 14 3 2 2" xfId="12787"/>
    <cellStyle name="Normal 14 3 2 2 2" xfId="21162"/>
    <cellStyle name="Normal 14 3 2 3" xfId="12788"/>
    <cellStyle name="Normal 14 3 2 3 2" xfId="21163"/>
    <cellStyle name="Normal 14 3 2 4" xfId="12789"/>
    <cellStyle name="Normal 14 3 2 4 2" xfId="21164"/>
    <cellStyle name="Normal 14 3 2 5" xfId="12790"/>
    <cellStyle name="Normal 14 3 2 5 2" xfId="21165"/>
    <cellStyle name="Normal 14 3 2 6" xfId="12791"/>
    <cellStyle name="Normal 14 3 2 6 2" xfId="21166"/>
    <cellStyle name="Normal 14 3 2 7" xfId="21161"/>
    <cellStyle name="Normal 14 3 3" xfId="12792"/>
    <cellStyle name="Normal 14 3 3 2" xfId="12793"/>
    <cellStyle name="Normal 14 3 3 2 2" xfId="21168"/>
    <cellStyle name="Normal 14 3 3 3" xfId="12794"/>
    <cellStyle name="Normal 14 3 3 3 2" xfId="21169"/>
    <cellStyle name="Normal 14 3 3 4" xfId="21167"/>
    <cellStyle name="Normal 14 3 4" xfId="12795"/>
    <cellStyle name="Normal 14 3 4 2" xfId="12796"/>
    <cellStyle name="Normal 14 3 4 2 2" xfId="21171"/>
    <cellStyle name="Normal 14 3 4 3" xfId="21170"/>
    <cellStyle name="Normal 14 3 5" xfId="12797"/>
    <cellStyle name="Normal 14 3 5 2" xfId="21172"/>
    <cellStyle name="Normal 14 3 6" xfId="12798"/>
    <cellStyle name="Normal 14 3 6 2" xfId="21173"/>
    <cellStyle name="Normal 14 3 7" xfId="12799"/>
    <cellStyle name="Normal 14 3 7 2" xfId="21174"/>
    <cellStyle name="Normal 14 3 8" xfId="21160"/>
    <cellStyle name="Normal 14 4" xfId="12800"/>
    <cellStyle name="Normal 14 4 2" xfId="12801"/>
    <cellStyle name="Normal 14 4 2 2" xfId="12802"/>
    <cellStyle name="Normal 14 4 2 2 2" xfId="21177"/>
    <cellStyle name="Normal 14 4 2 3" xfId="12803"/>
    <cellStyle name="Normal 14 4 2 3 2" xfId="21178"/>
    <cellStyle name="Normal 14 4 2 4" xfId="12804"/>
    <cellStyle name="Normal 14 4 2 4 2" xfId="21179"/>
    <cellStyle name="Normal 14 4 2 5" xfId="12805"/>
    <cellStyle name="Normal 14 4 2 5 2" xfId="21180"/>
    <cellStyle name="Normal 14 4 2 6" xfId="12806"/>
    <cellStyle name="Normal 14 4 2 6 2" xfId="21181"/>
    <cellStyle name="Normal 14 4 2 7" xfId="21176"/>
    <cellStyle name="Normal 14 4 3" xfId="12807"/>
    <cellStyle name="Normal 14 4 3 2" xfId="12808"/>
    <cellStyle name="Normal 14 4 3 2 2" xfId="21183"/>
    <cellStyle name="Normal 14 4 3 3" xfId="21182"/>
    <cellStyle name="Normal 14 4 4" xfId="12809"/>
    <cellStyle name="Normal 14 4 4 2" xfId="12810"/>
    <cellStyle name="Normal 14 4 4 2 2" xfId="21185"/>
    <cellStyle name="Normal 14 4 4 3" xfId="21184"/>
    <cellStyle name="Normal 14 4 5" xfId="12811"/>
    <cellStyle name="Normal 14 4 5 2" xfId="21186"/>
    <cellStyle name="Normal 14 4 6" xfId="12812"/>
    <cellStyle name="Normal 14 4 6 2" xfId="21187"/>
    <cellStyle name="Normal 14 4 7" xfId="12813"/>
    <cellStyle name="Normal 14 4 8" xfId="21175"/>
    <cellStyle name="Normal 14 5" xfId="12814"/>
    <cellStyle name="Normal 14 5 2" xfId="12815"/>
    <cellStyle name="Normal 14 5 2 2" xfId="12816"/>
    <cellStyle name="Normal 14 5 2 2 2" xfId="21190"/>
    <cellStyle name="Normal 14 5 2 3" xfId="12817"/>
    <cellStyle name="Normal 14 5 2 3 2" xfId="21191"/>
    <cellStyle name="Normal 14 5 2 4" xfId="12818"/>
    <cellStyle name="Normal 14 5 2 4 2" xfId="21192"/>
    <cellStyle name="Normal 14 5 2 5" xfId="12819"/>
    <cellStyle name="Normal 14 5 2 5 2" xfId="21193"/>
    <cellStyle name="Normal 14 5 2 6" xfId="21189"/>
    <cellStyle name="Normal 14 5 3" xfId="12820"/>
    <cellStyle name="Normal 14 5 3 2" xfId="12821"/>
    <cellStyle name="Normal 14 5 3 2 2" xfId="21195"/>
    <cellStyle name="Normal 14 5 3 3" xfId="21194"/>
    <cellStyle name="Normal 14 5 4" xfId="12822"/>
    <cellStyle name="Normal 14 5 4 2" xfId="12823"/>
    <cellStyle name="Normal 14 5 4 2 2" xfId="21197"/>
    <cellStyle name="Normal 14 5 4 3" xfId="21196"/>
    <cellStyle name="Normal 14 5 5" xfId="12824"/>
    <cellStyle name="Normal 14 5 5 2" xfId="21198"/>
    <cellStyle name="Normal 14 5 6" xfId="12825"/>
    <cellStyle name="Normal 14 5 6 2" xfId="21199"/>
    <cellStyle name="Normal 14 5 7" xfId="12826"/>
    <cellStyle name="Normal 14 5 8" xfId="21188"/>
    <cellStyle name="Normal 14 6" xfId="12827"/>
    <cellStyle name="Normal 14 6 2" xfId="12828"/>
    <cellStyle name="Normal 14 6 2 2" xfId="21201"/>
    <cellStyle name="Normal 14 6 3" xfId="12829"/>
    <cellStyle name="Normal 14 6 3 2" xfId="21202"/>
    <cellStyle name="Normal 14 6 4" xfId="12830"/>
    <cellStyle name="Normal 14 6 4 2" xfId="21203"/>
    <cellStyle name="Normal 14 6 5" xfId="12831"/>
    <cellStyle name="Normal 14 6 5 2" xfId="21204"/>
    <cellStyle name="Normal 14 6 6" xfId="21200"/>
    <cellStyle name="Normal 14 7" xfId="12832"/>
    <cellStyle name="Normal 14 7 2" xfId="12833"/>
    <cellStyle name="Normal 14 7 2 2" xfId="21206"/>
    <cellStyle name="Normal 14 7 3" xfId="12834"/>
    <cellStyle name="Normal 14 7 3 2" xfId="21207"/>
    <cellStyle name="Normal 14 7 4" xfId="12835"/>
    <cellStyle name="Normal 14 7 4 2" xfId="21208"/>
    <cellStyle name="Normal 14 7 5" xfId="21205"/>
    <cellStyle name="Normal 14 8" xfId="12836"/>
    <cellStyle name="Normal 14 8 2" xfId="12837"/>
    <cellStyle name="Normal 14 8 2 2" xfId="21210"/>
    <cellStyle name="Normal 14 8 3" xfId="12838"/>
    <cellStyle name="Normal 14 8 3 2" xfId="21211"/>
    <cellStyle name="Normal 14 8 4" xfId="12839"/>
    <cellStyle name="Normal 14 8 4 2" xfId="21212"/>
    <cellStyle name="Normal 14 8 5" xfId="21209"/>
    <cellStyle name="Normal 14 9" xfId="12840"/>
    <cellStyle name="Normal 14 9 2" xfId="12841"/>
    <cellStyle name="Normal 14 9 2 2" xfId="21214"/>
    <cellStyle name="Normal 14 9 3" xfId="12842"/>
    <cellStyle name="Normal 14 9 3 2" xfId="21215"/>
    <cellStyle name="Normal 14 9 4" xfId="12843"/>
    <cellStyle name="Normal 14 9 4 2" xfId="21216"/>
    <cellStyle name="Normal 14 9 5" xfId="21213"/>
    <cellStyle name="Normal 140" xfId="12844"/>
    <cellStyle name="Normal 140 2" xfId="12845"/>
    <cellStyle name="Normal 140 3" xfId="12846"/>
    <cellStyle name="Normal 140 4" xfId="21217"/>
    <cellStyle name="Normal 141" xfId="12847"/>
    <cellStyle name="Normal 141 2" xfId="12848"/>
    <cellStyle name="Normal 141 3" xfId="12849"/>
    <cellStyle name="Normal 141 4" xfId="21218"/>
    <cellStyle name="Normal 142" xfId="12850"/>
    <cellStyle name="Normal 142 2" xfId="12851"/>
    <cellStyle name="Normal 142 3" xfId="12852"/>
    <cellStyle name="Normal 142 4" xfId="21219"/>
    <cellStyle name="Normal 143" xfId="12853"/>
    <cellStyle name="Normal 143 2" xfId="12854"/>
    <cellStyle name="Normal 143 3" xfId="12855"/>
    <cellStyle name="Normal 143 4" xfId="21220"/>
    <cellStyle name="Normal 144" xfId="12856"/>
    <cellStyle name="Normal 144 2" xfId="12857"/>
    <cellStyle name="Normal 144 3" xfId="12858"/>
    <cellStyle name="Normal 144 4" xfId="21221"/>
    <cellStyle name="Normal 145" xfId="12859"/>
    <cellStyle name="Normal 145 2" xfId="12860"/>
    <cellStyle name="Normal 145 3" xfId="12861"/>
    <cellStyle name="Normal 145 4" xfId="21222"/>
    <cellStyle name="Normal 146" xfId="12862"/>
    <cellStyle name="Normal 146 2" xfId="12863"/>
    <cellStyle name="Normal 146 3" xfId="12864"/>
    <cellStyle name="Normal 146 4" xfId="21223"/>
    <cellStyle name="Normal 147" xfId="12865"/>
    <cellStyle name="Normal 147 2" xfId="12866"/>
    <cellStyle name="Normal 147 3" xfId="12867"/>
    <cellStyle name="Normal 147 4" xfId="21224"/>
    <cellStyle name="Normal 148" xfId="12868"/>
    <cellStyle name="Normal 148 2" xfId="12869"/>
    <cellStyle name="Normal 148 3" xfId="12870"/>
    <cellStyle name="Normal 148 4" xfId="21225"/>
    <cellStyle name="Normal 149" xfId="12871"/>
    <cellStyle name="Normal 149 2" xfId="12872"/>
    <cellStyle name="Normal 149 3" xfId="12873"/>
    <cellStyle name="Normal 149 4" xfId="21226"/>
    <cellStyle name="Normal 15" xfId="12874"/>
    <cellStyle name="Normal 15 10" xfId="12875"/>
    <cellStyle name="Normal 15 10 2" xfId="21227"/>
    <cellStyle name="Normal 15 2" xfId="12876"/>
    <cellStyle name="Normal 15 2 2" xfId="12877"/>
    <cellStyle name="Normal 15 2 2 2" xfId="12878"/>
    <cellStyle name="Normal 15 2 2 2 2" xfId="12879"/>
    <cellStyle name="Normal 15 2 2 2 2 2" xfId="21231"/>
    <cellStyle name="Normal 15 2 2 2 3" xfId="21230"/>
    <cellStyle name="Normal 15 2 2 3" xfId="12880"/>
    <cellStyle name="Normal 15 2 2 3 2" xfId="21232"/>
    <cellStyle name="Normal 15 2 2 4" xfId="12881"/>
    <cellStyle name="Normal 15 2 2 4 2" xfId="21233"/>
    <cellStyle name="Normal 15 2 2 5" xfId="21229"/>
    <cellStyle name="Normal 15 2 3" xfId="12882"/>
    <cellStyle name="Normal 15 2 3 2" xfId="12883"/>
    <cellStyle name="Normal 15 2 3 2 2" xfId="21235"/>
    <cellStyle name="Normal 15 2 3 3" xfId="21234"/>
    <cellStyle name="Normal 15 2 4" xfId="12884"/>
    <cellStyle name="Normal 15 2 4 2" xfId="21236"/>
    <cellStyle name="Normal 15 2 5" xfId="12885"/>
    <cellStyle name="Normal 15 2 5 2" xfId="21237"/>
    <cellStyle name="Normal 15 2 6" xfId="21228"/>
    <cellStyle name="Normal 15 3" xfId="12886"/>
    <cellStyle name="Normal 15 3 2" xfId="12887"/>
    <cellStyle name="Normal 15 3 2 2" xfId="12888"/>
    <cellStyle name="Normal 15 3 2 2 2" xfId="12889"/>
    <cellStyle name="Normal 15 3 2 2 2 2" xfId="21241"/>
    <cellStyle name="Normal 15 3 2 2 3" xfId="21240"/>
    <cellStyle name="Normal 15 3 2 3" xfId="12890"/>
    <cellStyle name="Normal 15 3 2 3 2" xfId="21242"/>
    <cellStyle name="Normal 15 3 2 4" xfId="12891"/>
    <cellStyle name="Normal 15 3 2 4 2" xfId="21243"/>
    <cellStyle name="Normal 15 3 2 5" xfId="21239"/>
    <cellStyle name="Normal 15 3 3" xfId="12892"/>
    <cellStyle name="Normal 15 3 3 2" xfId="12893"/>
    <cellStyle name="Normal 15 3 3 2 2" xfId="21245"/>
    <cellStyle name="Normal 15 3 3 3" xfId="21244"/>
    <cellStyle name="Normal 15 3 4" xfId="12894"/>
    <cellStyle name="Normal 15 3 4 2" xfId="21246"/>
    <cellStyle name="Normal 15 3 5" xfId="12895"/>
    <cellStyle name="Normal 15 3 5 2" xfId="21247"/>
    <cellStyle name="Normal 15 3 6" xfId="21238"/>
    <cellStyle name="Normal 15 4" xfId="12896"/>
    <cellStyle name="Normal 15 4 2" xfId="12897"/>
    <cellStyle name="Normal 15 4 2 2" xfId="12898"/>
    <cellStyle name="Normal 15 4 2 2 2" xfId="12899"/>
    <cellStyle name="Normal 15 4 2 2 2 2" xfId="21251"/>
    <cellStyle name="Normal 15 4 2 2 3" xfId="21250"/>
    <cellStyle name="Normal 15 4 2 3" xfId="12900"/>
    <cellStyle name="Normal 15 4 2 3 2" xfId="21252"/>
    <cellStyle name="Normal 15 4 2 4" xfId="12901"/>
    <cellStyle name="Normal 15 4 2 4 2" xfId="21253"/>
    <cellStyle name="Normal 15 4 2 5" xfId="21249"/>
    <cellStyle name="Normal 15 4 3" xfId="12902"/>
    <cellStyle name="Normal 15 4 3 2" xfId="12903"/>
    <cellStyle name="Normal 15 4 3 2 2" xfId="21255"/>
    <cellStyle name="Normal 15 4 3 3" xfId="21254"/>
    <cellStyle name="Normal 15 4 4" xfId="12904"/>
    <cellStyle name="Normal 15 4 4 2" xfId="21256"/>
    <cellStyle name="Normal 15 4 5" xfId="12905"/>
    <cellStyle name="Normal 15 4 5 2" xfId="21257"/>
    <cellStyle name="Normal 15 4 6" xfId="12906"/>
    <cellStyle name="Normal 15 4 7" xfId="21248"/>
    <cellStyle name="Normal 15 5" xfId="12907"/>
    <cellStyle name="Normal 15 5 2" xfId="12908"/>
    <cellStyle name="Normal 15 5 2 2" xfId="12909"/>
    <cellStyle name="Normal 15 5 2 2 2" xfId="21260"/>
    <cellStyle name="Normal 15 5 2 3" xfId="12910"/>
    <cellStyle name="Normal 15 5 2 3 2" xfId="21261"/>
    <cellStyle name="Normal 15 5 2 4" xfId="21259"/>
    <cellStyle name="Normal 15 5 3" xfId="12911"/>
    <cellStyle name="Normal 15 5 3 2" xfId="21262"/>
    <cellStyle name="Normal 15 5 4" xfId="12912"/>
    <cellStyle name="Normal 15 5 4 2" xfId="21263"/>
    <cellStyle name="Normal 15 5 5" xfId="12913"/>
    <cellStyle name="Normal 15 5 6" xfId="21258"/>
    <cellStyle name="Normal 15 6" xfId="12914"/>
    <cellStyle name="Normal 15 6 2" xfId="12915"/>
    <cellStyle name="Normal 15 6 2 2" xfId="21265"/>
    <cellStyle name="Normal 15 6 3" xfId="21264"/>
    <cellStyle name="Normal 15 7" xfId="12916"/>
    <cellStyle name="Normal 15 7 2" xfId="21266"/>
    <cellStyle name="Normal 15 8" xfId="12917"/>
    <cellStyle name="Normal 15 8 2" xfId="21267"/>
    <cellStyle name="Normal 15 9" xfId="12918"/>
    <cellStyle name="Normal 15 9 2" xfId="21268"/>
    <cellStyle name="Normal 150" xfId="12919"/>
    <cellStyle name="Normal 150 2" xfId="12920"/>
    <cellStyle name="Normal 150 3" xfId="12921"/>
    <cellStyle name="Normal 150 4" xfId="21269"/>
    <cellStyle name="Normal 151" xfId="12922"/>
    <cellStyle name="Normal 151 2" xfId="12923"/>
    <cellStyle name="Normal 151 3" xfId="12924"/>
    <cellStyle name="Normal 151 4" xfId="21270"/>
    <cellStyle name="Normal 152" xfId="12925"/>
    <cellStyle name="Normal 152 2" xfId="12926"/>
    <cellStyle name="Normal 152 3" xfId="12927"/>
    <cellStyle name="Normal 152 4" xfId="21271"/>
    <cellStyle name="Normal 153" xfId="12928"/>
    <cellStyle name="Normal 153 2" xfId="12929"/>
    <cellStyle name="Normal 153 3" xfId="12930"/>
    <cellStyle name="Normal 153 4" xfId="21272"/>
    <cellStyle name="Normal 154" xfId="12931"/>
    <cellStyle name="Normal 154 2" xfId="12932"/>
    <cellStyle name="Normal 154 3" xfId="12933"/>
    <cellStyle name="Normal 154 4" xfId="21273"/>
    <cellStyle name="Normal 155" xfId="12934"/>
    <cellStyle name="Normal 155 2" xfId="12935"/>
    <cellStyle name="Normal 155 3" xfId="12936"/>
    <cellStyle name="Normal 155 4" xfId="21274"/>
    <cellStyle name="Normal 156" xfId="12937"/>
    <cellStyle name="Normal 156 2" xfId="12938"/>
    <cellStyle name="Normal 156 3" xfId="12939"/>
    <cellStyle name="Normal 156 4" xfId="21275"/>
    <cellStyle name="Normal 157" xfId="12940"/>
    <cellStyle name="Normal 157 2" xfId="12941"/>
    <cellStyle name="Normal 157 3" xfId="12942"/>
    <cellStyle name="Normal 157 4" xfId="21276"/>
    <cellStyle name="Normal 158" xfId="12943"/>
    <cellStyle name="Normal 158 2" xfId="12944"/>
    <cellStyle name="Normal 158 3" xfId="12945"/>
    <cellStyle name="Normal 158 4" xfId="21277"/>
    <cellStyle name="Normal 159" xfId="12946"/>
    <cellStyle name="Normal 159 2" xfId="12947"/>
    <cellStyle name="Normal 159 3" xfId="12948"/>
    <cellStyle name="Normal 159 4" xfId="21278"/>
    <cellStyle name="Normal 16" xfId="12949"/>
    <cellStyle name="Normal 16 2" xfId="12950"/>
    <cellStyle name="Normal 16 2 2" xfId="12951"/>
    <cellStyle name="Normal 16 2 2 2" xfId="12952"/>
    <cellStyle name="Normal 16 2 2 2 2" xfId="12953"/>
    <cellStyle name="Normal 16 2 2 2 2 2" xfId="21282"/>
    <cellStyle name="Normal 16 2 2 2 3" xfId="21281"/>
    <cellStyle name="Normal 16 2 2 3" xfId="12954"/>
    <cellStyle name="Normal 16 2 2 3 2" xfId="21283"/>
    <cellStyle name="Normal 16 2 2 4" xfId="21280"/>
    <cellStyle name="Normal 16 2 3" xfId="12955"/>
    <cellStyle name="Normal 16 2 3 2" xfId="12956"/>
    <cellStyle name="Normal 16 2 3 2 2" xfId="21285"/>
    <cellStyle name="Normal 16 2 3 3" xfId="21284"/>
    <cellStyle name="Normal 16 2 4" xfId="12957"/>
    <cellStyle name="Normal 16 2 4 2" xfId="21286"/>
    <cellStyle name="Normal 16 2 5" xfId="12958"/>
    <cellStyle name="Normal 16 2 5 2" xfId="21287"/>
    <cellStyle name="Normal 16 2 6" xfId="21279"/>
    <cellStyle name="Normal 16 3" xfId="12959"/>
    <cellStyle name="Normal 16 3 2" xfId="21288"/>
    <cellStyle name="Normal 16 4" xfId="12960"/>
    <cellStyle name="Normal 16 4 2" xfId="21289"/>
    <cellStyle name="Normal 16 5" xfId="12961"/>
    <cellStyle name="Normal 16 5 2" xfId="21290"/>
    <cellStyle name="Normal 16 6" xfId="12962"/>
    <cellStyle name="Normal 16 6 2" xfId="21291"/>
    <cellStyle name="Normal 16 7" xfId="12963"/>
    <cellStyle name="Normal 16 7 2" xfId="21292"/>
    <cellStyle name="Normal 16 8" xfId="12964"/>
    <cellStyle name="Normal 16 8 2" xfId="21293"/>
    <cellStyle name="Normal 160" xfId="12965"/>
    <cellStyle name="Normal 160 2" xfId="12966"/>
    <cellStyle name="Normal 160 3" xfId="12967"/>
    <cellStyle name="Normal 161" xfId="12968"/>
    <cellStyle name="Normal 161 2" xfId="12969"/>
    <cellStyle name="Normal 161 3" xfId="12970"/>
    <cellStyle name="Normal 162" xfId="12971"/>
    <cellStyle name="Normal 162 2" xfId="12972"/>
    <cellStyle name="Normal 162 3" xfId="12973"/>
    <cellStyle name="Normal 163" xfId="12974"/>
    <cellStyle name="Normal 163 2" xfId="12975"/>
    <cellStyle name="Normal 163 3" xfId="12976"/>
    <cellStyle name="Normal 164" xfId="12977"/>
    <cellStyle name="Normal 164 2" xfId="12978"/>
    <cellStyle name="Normal 164 3" xfId="12979"/>
    <cellStyle name="Normal 164 4" xfId="12980"/>
    <cellStyle name="Normal 164 4 2" xfId="21294"/>
    <cellStyle name="Normal 165" xfId="12981"/>
    <cellStyle name="Normal 165 2" xfId="12982"/>
    <cellStyle name="Normal 165 3" xfId="12983"/>
    <cellStyle name="Normal 166" xfId="12984"/>
    <cellStyle name="Normal 166 2" xfId="12985"/>
    <cellStyle name="Normal 166 3" xfId="12986"/>
    <cellStyle name="Normal 167" xfId="12987"/>
    <cellStyle name="Normal 167 2" xfId="12988"/>
    <cellStyle name="Normal 167 3" xfId="12989"/>
    <cellStyle name="Normal 168" xfId="12990"/>
    <cellStyle name="Normal 168 2" xfId="12991"/>
    <cellStyle name="Normal 168 3" xfId="12992"/>
    <cellStyle name="Normal 169" xfId="12993"/>
    <cellStyle name="Normal 169 2" xfId="12994"/>
    <cellStyle name="Normal 169 3" xfId="12995"/>
    <cellStyle name="Normal 17" xfId="12996"/>
    <cellStyle name="Normal 17 2" xfId="12997"/>
    <cellStyle name="Normal 17 2 2" xfId="12998"/>
    <cellStyle name="Normal 17 2 2 2" xfId="12999"/>
    <cellStyle name="Normal 17 2 2 2 2" xfId="13000"/>
    <cellStyle name="Normal 17 2 2 2 2 2" xfId="21298"/>
    <cellStyle name="Normal 17 2 2 2 3" xfId="21297"/>
    <cellStyle name="Normal 17 2 2 3" xfId="13001"/>
    <cellStyle name="Normal 17 2 2 3 2" xfId="21299"/>
    <cellStyle name="Normal 17 2 2 4" xfId="21296"/>
    <cellStyle name="Normal 17 2 3" xfId="13002"/>
    <cellStyle name="Normal 17 2 3 2" xfId="13003"/>
    <cellStyle name="Normal 17 2 3 2 2" xfId="21301"/>
    <cellStyle name="Normal 17 2 3 3" xfId="21300"/>
    <cellStyle name="Normal 17 2 4" xfId="13004"/>
    <cellStyle name="Normal 17 2 4 2" xfId="21302"/>
    <cellStyle name="Normal 17 2 5" xfId="13005"/>
    <cellStyle name="Normal 17 2 5 2" xfId="21303"/>
    <cellStyle name="Normal 17 2 6" xfId="13006"/>
    <cellStyle name="Normal 17 2 7" xfId="21295"/>
    <cellStyle name="Normal 17 3" xfId="13007"/>
    <cellStyle name="Normal 17 3 2" xfId="21304"/>
    <cellStyle name="Normal 17 4" xfId="13008"/>
    <cellStyle name="Normal 17 4 2" xfId="21305"/>
    <cellStyle name="Normal 17 5" xfId="13009"/>
    <cellStyle name="Normal 17 5 2" xfId="21306"/>
    <cellStyle name="Normal 17 6" xfId="13010"/>
    <cellStyle name="Normal 17 6 2" xfId="21307"/>
    <cellStyle name="Normal 17 7" xfId="13011"/>
    <cellStyle name="Normal 17 7 2" xfId="21308"/>
    <cellStyle name="Normal 17 8" xfId="13012"/>
    <cellStyle name="Normal 17 8 2" xfId="21309"/>
    <cellStyle name="Normal 17 9" xfId="13013"/>
    <cellStyle name="Normal 17 9 2" xfId="21310"/>
    <cellStyle name="Normal 170" xfId="13014"/>
    <cellStyle name="Normal 170 2" xfId="13015"/>
    <cellStyle name="Normal 170 3" xfId="13016"/>
    <cellStyle name="Normal 171" xfId="13017"/>
    <cellStyle name="Normal 171 2" xfId="13018"/>
    <cellStyle name="Normal 171 3" xfId="13019"/>
    <cellStyle name="Normal 172" xfId="13020"/>
    <cellStyle name="Normal 172 2" xfId="13021"/>
    <cellStyle name="Normal 172 3" xfId="13022"/>
    <cellStyle name="Normal 173" xfId="13023"/>
    <cellStyle name="Normal 173 2" xfId="13024"/>
    <cellStyle name="Normal 173 2 2" xfId="21311"/>
    <cellStyle name="Normal 173 3" xfId="13025"/>
    <cellStyle name="Normal 173 4" xfId="13026"/>
    <cellStyle name="Normal 173 5" xfId="13027"/>
    <cellStyle name="Normal 174" xfId="13028"/>
    <cellStyle name="Normal 174 2" xfId="13029"/>
    <cellStyle name="Normal 174 3" xfId="13030"/>
    <cellStyle name="Normal 174 4" xfId="13031"/>
    <cellStyle name="Normal 174 5" xfId="13032"/>
    <cellStyle name="Normal 175" xfId="13033"/>
    <cellStyle name="Normal 175 2" xfId="13034"/>
    <cellStyle name="Normal 175 3" xfId="13035"/>
    <cellStyle name="Normal 175 4" xfId="13036"/>
    <cellStyle name="Normal 175 5" xfId="13037"/>
    <cellStyle name="Normal 176" xfId="13038"/>
    <cellStyle name="Normal 176 2" xfId="13039"/>
    <cellStyle name="Normal 176 3" xfId="13040"/>
    <cellStyle name="Normal 176 4" xfId="13041"/>
    <cellStyle name="Normal 176 5" xfId="13042"/>
    <cellStyle name="Normal 177" xfId="13043"/>
    <cellStyle name="Normal 177 2" xfId="13044"/>
    <cellStyle name="Normal 177 3" xfId="13045"/>
    <cellStyle name="Normal 177 4" xfId="13046"/>
    <cellStyle name="Normal 177 5" xfId="13047"/>
    <cellStyle name="Normal 178" xfId="13048"/>
    <cellStyle name="Normal 178 2" xfId="13049"/>
    <cellStyle name="Normal 178 3" xfId="13050"/>
    <cellStyle name="Normal 178 4" xfId="13051"/>
    <cellStyle name="Normal 179" xfId="13052"/>
    <cellStyle name="Normal 179 2" xfId="13053"/>
    <cellStyle name="Normal 179 3" xfId="13054"/>
    <cellStyle name="Normal 179 4" xfId="13055"/>
    <cellStyle name="Normal 18" xfId="13056"/>
    <cellStyle name="Normal 18 2" xfId="13057"/>
    <cellStyle name="Normal 18 2 2" xfId="21312"/>
    <cellStyle name="Normal 18 3" xfId="13058"/>
    <cellStyle name="Normal 18 3 2" xfId="21313"/>
    <cellStyle name="Normal 18 4" xfId="13059"/>
    <cellStyle name="Normal 18 4 2" xfId="21314"/>
    <cellStyle name="Normal 18 5" xfId="13060"/>
    <cellStyle name="Normal 18 5 2" xfId="21315"/>
    <cellStyle name="Normal 18 6" xfId="13061"/>
    <cellStyle name="Normal 18 6 2" xfId="21316"/>
    <cellStyle name="Normal 18 7" xfId="13062"/>
    <cellStyle name="Normal 18 7 2" xfId="21317"/>
    <cellStyle name="Normal 18 8" xfId="13063"/>
    <cellStyle name="Normal 18 8 2" xfId="21318"/>
    <cellStyle name="Normal 18 9" xfId="13064"/>
    <cellStyle name="Normal 18 9 2" xfId="21319"/>
    <cellStyle name="Normal 180" xfId="13065"/>
    <cellStyle name="Normal 180 2" xfId="13066"/>
    <cellStyle name="Normal 180 3" xfId="13067"/>
    <cellStyle name="Normal 180 4" xfId="13068"/>
    <cellStyle name="Normal 181" xfId="13069"/>
    <cellStyle name="Normal 181 2" xfId="13070"/>
    <cellStyle name="Normal 181 3" xfId="13071"/>
    <cellStyle name="Normal 181 4" xfId="13072"/>
    <cellStyle name="Normal 182" xfId="13073"/>
    <cellStyle name="Normal 182 2" xfId="13074"/>
    <cellStyle name="Normal 182 3" xfId="13075"/>
    <cellStyle name="Normal 182 4" xfId="13076"/>
    <cellStyle name="Normal 183" xfId="13077"/>
    <cellStyle name="Normal 183 2" xfId="13078"/>
    <cellStyle name="Normal 183 3" xfId="13079"/>
    <cellStyle name="Normal 183 4" xfId="13080"/>
    <cellStyle name="Normal 183 5" xfId="13081"/>
    <cellStyle name="Normal 184" xfId="13082"/>
    <cellStyle name="Normal 184 2" xfId="13083"/>
    <cellStyle name="Normal 184 3" xfId="13084"/>
    <cellStyle name="Normal 184 4" xfId="13085"/>
    <cellStyle name="Normal 184 5" xfId="13086"/>
    <cellStyle name="Normal 185" xfId="13087"/>
    <cellStyle name="Normal 185 2" xfId="13088"/>
    <cellStyle name="Normal 185 3" xfId="13089"/>
    <cellStyle name="Normal 185 4" xfId="13090"/>
    <cellStyle name="Normal 185 5" xfId="13091"/>
    <cellStyle name="Normal 186" xfId="13092"/>
    <cellStyle name="Normal 186 2" xfId="13093"/>
    <cellStyle name="Normal 186 3" xfId="13094"/>
    <cellStyle name="Normal 186 4" xfId="13095"/>
    <cellStyle name="Normal 186 5" xfId="13096"/>
    <cellStyle name="Normal 187" xfId="13097"/>
    <cellStyle name="Normal 187 2" xfId="13098"/>
    <cellStyle name="Normal 187 3" xfId="13099"/>
    <cellStyle name="Normal 187 4" xfId="13100"/>
    <cellStyle name="Normal 187 5" xfId="13101"/>
    <cellStyle name="Normal 188" xfId="13102"/>
    <cellStyle name="Normal 188 2" xfId="13103"/>
    <cellStyle name="Normal 188 3" xfId="13104"/>
    <cellStyle name="Normal 188 4" xfId="13105"/>
    <cellStyle name="Normal 188 5" xfId="13106"/>
    <cellStyle name="Normal 189" xfId="13107"/>
    <cellStyle name="Normal 189 2" xfId="13108"/>
    <cellStyle name="Normal 189 3" xfId="13109"/>
    <cellStyle name="Normal 189 4" xfId="13110"/>
    <cellStyle name="Normal 19" xfId="13111"/>
    <cellStyle name="Normal 19 10" xfId="13112"/>
    <cellStyle name="Normal 19 2" xfId="13113"/>
    <cellStyle name="Normal 19 2 2" xfId="13114"/>
    <cellStyle name="Normal 19 2 2 2" xfId="13115"/>
    <cellStyle name="Normal 19 2 2 2 2" xfId="13116"/>
    <cellStyle name="Normal 19 2 2 2 2 2" xfId="21323"/>
    <cellStyle name="Normal 19 2 2 2 3" xfId="13117"/>
    <cellStyle name="Normal 19 2 2 2 4" xfId="21322"/>
    <cellStyle name="Normal 19 2 2 3" xfId="13118"/>
    <cellStyle name="Normal 19 2 2 3 2" xfId="13119"/>
    <cellStyle name="Normal 19 2 2 3 3" xfId="21324"/>
    <cellStyle name="Normal 19 2 2 4" xfId="13120"/>
    <cellStyle name="Normal 19 2 2 5" xfId="21321"/>
    <cellStyle name="Normal 19 2 3" xfId="13121"/>
    <cellStyle name="Normal 19 2 3 2" xfId="13122"/>
    <cellStyle name="Normal 19 2 3 2 2" xfId="21326"/>
    <cellStyle name="Normal 19 2 3 3" xfId="13123"/>
    <cellStyle name="Normal 19 2 3 4" xfId="21325"/>
    <cellStyle name="Normal 19 2 4" xfId="13124"/>
    <cellStyle name="Normal 19 2 4 2" xfId="13125"/>
    <cellStyle name="Normal 19 2 4 3" xfId="21327"/>
    <cellStyle name="Normal 19 2 5" xfId="13126"/>
    <cellStyle name="Normal 19 2 5 2" xfId="13127"/>
    <cellStyle name="Normal 19 2 5 3" xfId="21328"/>
    <cellStyle name="Normal 19 2 6" xfId="13128"/>
    <cellStyle name="Normal 19 2 7" xfId="13129"/>
    <cellStyle name="Normal 19 2 8" xfId="21320"/>
    <cellStyle name="Normal 19 3" xfId="13130"/>
    <cellStyle name="Normal 19 3 2" xfId="13131"/>
    <cellStyle name="Normal 19 3 2 2" xfId="13132"/>
    <cellStyle name="Normal 19 3 2 2 2" xfId="13133"/>
    <cellStyle name="Normal 19 3 2 2 2 2" xfId="21332"/>
    <cellStyle name="Normal 19 3 2 2 3" xfId="13134"/>
    <cellStyle name="Normal 19 3 2 2 4" xfId="21331"/>
    <cellStyle name="Normal 19 3 2 3" xfId="13135"/>
    <cellStyle name="Normal 19 3 2 3 2" xfId="13136"/>
    <cellStyle name="Normal 19 3 2 3 3" xfId="21333"/>
    <cellStyle name="Normal 19 3 2 4" xfId="13137"/>
    <cellStyle name="Normal 19 3 2 5" xfId="21330"/>
    <cellStyle name="Normal 19 3 3" xfId="13138"/>
    <cellStyle name="Normal 19 3 3 2" xfId="13139"/>
    <cellStyle name="Normal 19 3 3 2 2" xfId="21335"/>
    <cellStyle name="Normal 19 3 3 3" xfId="13140"/>
    <cellStyle name="Normal 19 3 3 4" xfId="21334"/>
    <cellStyle name="Normal 19 3 4" xfId="13141"/>
    <cellStyle name="Normal 19 3 4 2" xfId="13142"/>
    <cellStyle name="Normal 19 3 4 3" xfId="21336"/>
    <cellStyle name="Normal 19 3 5" xfId="13143"/>
    <cellStyle name="Normal 19 3 5 2" xfId="21337"/>
    <cellStyle name="Normal 19 3 6" xfId="13144"/>
    <cellStyle name="Normal 19 3 7" xfId="21329"/>
    <cellStyle name="Normal 19 4" xfId="13145"/>
    <cellStyle name="Normal 19 4 2" xfId="13146"/>
    <cellStyle name="Normal 19 4 2 2" xfId="13147"/>
    <cellStyle name="Normal 19 4 2 2 2" xfId="13148"/>
    <cellStyle name="Normal 19 4 2 2 2 2" xfId="21341"/>
    <cellStyle name="Normal 19 4 2 2 3" xfId="21340"/>
    <cellStyle name="Normal 19 4 2 3" xfId="13149"/>
    <cellStyle name="Normal 19 4 2 3 2" xfId="21342"/>
    <cellStyle name="Normal 19 4 2 4" xfId="21339"/>
    <cellStyle name="Normal 19 4 3" xfId="13150"/>
    <cellStyle name="Normal 19 4 3 2" xfId="13151"/>
    <cellStyle name="Normal 19 4 3 2 2" xfId="21344"/>
    <cellStyle name="Normal 19 4 3 3" xfId="21343"/>
    <cellStyle name="Normal 19 4 4" xfId="13152"/>
    <cellStyle name="Normal 19 4 4 2" xfId="21345"/>
    <cellStyle name="Normal 19 4 5" xfId="13153"/>
    <cellStyle name="Normal 19 4 5 2" xfId="21346"/>
    <cellStyle name="Normal 19 4 6" xfId="13154"/>
    <cellStyle name="Normal 19 4 7" xfId="21338"/>
    <cellStyle name="Normal 19 5" xfId="13155"/>
    <cellStyle name="Normal 19 5 2" xfId="13156"/>
    <cellStyle name="Normal 19 5 2 2" xfId="13157"/>
    <cellStyle name="Normal 19 5 2 2 2" xfId="21349"/>
    <cellStyle name="Normal 19 5 2 3" xfId="21348"/>
    <cellStyle name="Normal 19 5 3" xfId="13158"/>
    <cellStyle name="Normal 19 5 3 2" xfId="21350"/>
    <cellStyle name="Normal 19 5 4" xfId="13159"/>
    <cellStyle name="Normal 19 5 4 2" xfId="21351"/>
    <cellStyle name="Normal 19 5 5" xfId="13160"/>
    <cellStyle name="Normal 19 5 6" xfId="21347"/>
    <cellStyle name="Normal 19 6" xfId="13161"/>
    <cellStyle name="Normal 19 6 2" xfId="13162"/>
    <cellStyle name="Normal 19 6 2 2" xfId="21353"/>
    <cellStyle name="Normal 19 6 3" xfId="13163"/>
    <cellStyle name="Normal 19 6 3 2" xfId="21354"/>
    <cellStyle name="Normal 19 6 4" xfId="13164"/>
    <cellStyle name="Normal 19 6 5" xfId="21352"/>
    <cellStyle name="Normal 19 7" xfId="13165"/>
    <cellStyle name="Normal 19 7 2" xfId="21355"/>
    <cellStyle name="Normal 19 8" xfId="13166"/>
    <cellStyle name="Normal 19 8 2" xfId="21356"/>
    <cellStyle name="Normal 19 9" xfId="13167"/>
    <cellStyle name="Normal 19 9 2" xfId="21357"/>
    <cellStyle name="Normal 190" xfId="13168"/>
    <cellStyle name="Normal 190 2" xfId="13169"/>
    <cellStyle name="Normal 190 3" xfId="13170"/>
    <cellStyle name="Normal 191" xfId="13171"/>
    <cellStyle name="Normal 191 2" xfId="13172"/>
    <cellStyle name="Normal 191 3" xfId="13173"/>
    <cellStyle name="Normal 192" xfId="13174"/>
    <cellStyle name="Normal 192 2" xfId="13175"/>
    <cellStyle name="Normal 192 3" xfId="13176"/>
    <cellStyle name="Normal 193" xfId="13177"/>
    <cellStyle name="Normal 193 2" xfId="13178"/>
    <cellStyle name="Normal 193 3" xfId="13179"/>
    <cellStyle name="Normal 194" xfId="13180"/>
    <cellStyle name="Normal 194 2" xfId="13181"/>
    <cellStyle name="Normal 194 3" xfId="13182"/>
    <cellStyle name="Normal 194 4" xfId="13183"/>
    <cellStyle name="Normal 195" xfId="13184"/>
    <cellStyle name="Normal 195 2" xfId="13185"/>
    <cellStyle name="Normal 195 3" xfId="13186"/>
    <cellStyle name="Normal 196" xfId="13187"/>
    <cellStyle name="Normal 196 2" xfId="13188"/>
    <cellStyle name="Normal 196 3" xfId="13189"/>
    <cellStyle name="Normal 197" xfId="13190"/>
    <cellStyle name="Normal 197 2" xfId="13191"/>
    <cellStyle name="Normal 197 3" xfId="13192"/>
    <cellStyle name="Normal 197 4" xfId="13193"/>
    <cellStyle name="Normal 198" xfId="13194"/>
    <cellStyle name="Normal 198 2" xfId="13195"/>
    <cellStyle name="Normal 198 3" xfId="13196"/>
    <cellStyle name="Normal 198 4" xfId="13197"/>
    <cellStyle name="Normal 199" xfId="13198"/>
    <cellStyle name="Normal 199 2" xfId="13199"/>
    <cellStyle name="Normal 199 3" xfId="13200"/>
    <cellStyle name="Normal 199 4" xfId="13201"/>
    <cellStyle name="Normal 2" xfId="1"/>
    <cellStyle name="Normal 2 10" xfId="13202"/>
    <cellStyle name="Normal 2 10 10" xfId="13203"/>
    <cellStyle name="Normal 2 10 10 2" xfId="21358"/>
    <cellStyle name="Normal 2 10 11" xfId="13204"/>
    <cellStyle name="Normal 2 10 11 2" xfId="21359"/>
    <cellStyle name="Normal 2 10 12" xfId="13205"/>
    <cellStyle name="Normal 2 10 2" xfId="13206"/>
    <cellStyle name="Normal 2 10 2 2" xfId="13207"/>
    <cellStyle name="Normal 2 10 2 2 2" xfId="13208"/>
    <cellStyle name="Normal 2 10 2 2 2 2" xfId="21362"/>
    <cellStyle name="Normal 2 10 2 2 3" xfId="21361"/>
    <cellStyle name="Normal 2 10 2 3" xfId="13209"/>
    <cellStyle name="Normal 2 10 2 3 2" xfId="21363"/>
    <cellStyle name="Normal 2 10 2 4" xfId="13210"/>
    <cellStyle name="Normal 2 10 2 4 2" xfId="21364"/>
    <cellStyle name="Normal 2 10 2 5" xfId="13211"/>
    <cellStyle name="Normal 2 10 2 5 2" xfId="21365"/>
    <cellStyle name="Normal 2 10 2 6" xfId="21360"/>
    <cellStyle name="Normal 2 10 3" xfId="13212"/>
    <cellStyle name="Normal 2 10 3 2" xfId="13213"/>
    <cellStyle name="Normal 2 10 3 2 2" xfId="21367"/>
    <cellStyle name="Normal 2 10 3 3" xfId="21366"/>
    <cellStyle name="Normal 2 10 4" xfId="13214"/>
    <cellStyle name="Normal 2 10 4 2" xfId="13215"/>
    <cellStyle name="Normal 2 10 4 2 2" xfId="21369"/>
    <cellStyle name="Normal 2 10 4 3" xfId="21368"/>
    <cellStyle name="Normal 2 10 5" xfId="13216"/>
    <cellStyle name="Normal 2 10 5 2" xfId="21370"/>
    <cellStyle name="Normal 2 10 6" xfId="13217"/>
    <cellStyle name="Normal 2 10 6 2" xfId="21371"/>
    <cellStyle name="Normal 2 10 7" xfId="13218"/>
    <cellStyle name="Normal 2 10 7 2" xfId="21372"/>
    <cellStyle name="Normal 2 10 8" xfId="13219"/>
    <cellStyle name="Normal 2 10 8 2" xfId="21373"/>
    <cellStyle name="Normal 2 10 9" xfId="13220"/>
    <cellStyle name="Normal 2 10 9 2" xfId="21374"/>
    <cellStyle name="Normal 2 11" xfId="13221"/>
    <cellStyle name="Normal 2 11 2" xfId="13222"/>
    <cellStyle name="Normal 2 11 2 2" xfId="13223"/>
    <cellStyle name="Normal 2 11 2 2 2" xfId="21376"/>
    <cellStyle name="Normal 2 11 2 3" xfId="13224"/>
    <cellStyle name="Normal 2 11 2 3 2" xfId="21377"/>
    <cellStyle name="Normal 2 11 2 4" xfId="21375"/>
    <cellStyle name="Normal 2 11 3" xfId="13225"/>
    <cellStyle name="Normal 2 11 3 2" xfId="13226"/>
    <cellStyle name="Normal 2 11 3 2 2" xfId="21379"/>
    <cellStyle name="Normal 2 11 3 3" xfId="21378"/>
    <cellStyle name="Normal 2 11 4" xfId="13227"/>
    <cellStyle name="Normal 2 11 4 2" xfId="13228"/>
    <cellStyle name="Normal 2 11 4 2 2" xfId="21381"/>
    <cellStyle name="Normal 2 11 4 3" xfId="21380"/>
    <cellStyle name="Normal 2 11 5" xfId="13229"/>
    <cellStyle name="Normal 2 11 5 2" xfId="21382"/>
    <cellStyle name="Normal 2 11 6" xfId="13230"/>
    <cellStyle name="Normal 2 11 6 2" xfId="21383"/>
    <cellStyle name="Normal 2 11 7" xfId="13231"/>
    <cellStyle name="Normal 2 11 7 2" xfId="21384"/>
    <cellStyle name="Normal 2 11 8" xfId="13232"/>
    <cellStyle name="Normal 2 12" xfId="13233"/>
    <cellStyle name="Normal 2 12 2" xfId="13234"/>
    <cellStyle name="Normal 2 12 2 2" xfId="13235"/>
    <cellStyle name="Normal 2 12 2 2 2" xfId="21386"/>
    <cellStyle name="Normal 2 12 2 3" xfId="21385"/>
    <cellStyle name="Normal 2 12 3" xfId="13236"/>
    <cellStyle name="Normal 2 12 3 2" xfId="13237"/>
    <cellStyle name="Normal 2 12 3 2 2" xfId="21388"/>
    <cellStyle name="Normal 2 12 3 3" xfId="21387"/>
    <cellStyle name="Normal 2 12 4" xfId="13238"/>
    <cellStyle name="Normal 2 12 4 2" xfId="13239"/>
    <cellStyle name="Normal 2 12 4 2 2" xfId="21390"/>
    <cellStyle name="Normal 2 12 4 3" xfId="21389"/>
    <cellStyle name="Normal 2 12 5" xfId="13240"/>
    <cellStyle name="Normal 2 12 5 2" xfId="21391"/>
    <cellStyle name="Normal 2 12 6" xfId="13241"/>
    <cellStyle name="Normal 2 12 6 2" xfId="21392"/>
    <cellStyle name="Normal 2 12 7" xfId="13242"/>
    <cellStyle name="Normal 2 12 7 2" xfId="21393"/>
    <cellStyle name="Normal 2 12 8" xfId="13243"/>
    <cellStyle name="Normal 2 12 8 2" xfId="21394"/>
    <cellStyle name="Normal 2 13" xfId="13244"/>
    <cellStyle name="Normal 2 13 2" xfId="13245"/>
    <cellStyle name="Normal 2 13 2 2" xfId="21395"/>
    <cellStyle name="Normal 2 13 3" xfId="13246"/>
    <cellStyle name="Normal 2 13 3 2" xfId="21396"/>
    <cellStyle name="Normal 2 13 4" xfId="13247"/>
    <cellStyle name="Normal 2 13 4 2" xfId="21397"/>
    <cellStyle name="Normal 2 13 5" xfId="13248"/>
    <cellStyle name="Normal 2 13 5 2" xfId="21398"/>
    <cellStyle name="Normal 2 13 6" xfId="13249"/>
    <cellStyle name="Normal 2 13 6 2" xfId="21399"/>
    <cellStyle name="Normal 2 13 7" xfId="13250"/>
    <cellStyle name="Normal 2 13 7 2" xfId="21400"/>
    <cellStyle name="Normal 2 14" xfId="13251"/>
    <cellStyle name="Normal 2 14 2" xfId="13252"/>
    <cellStyle name="Normal 2 14 2 2" xfId="21401"/>
    <cellStyle name="Normal 2 14 3" xfId="13253"/>
    <cellStyle name="Normal 2 14 3 2" xfId="21402"/>
    <cellStyle name="Normal 2 14 4" xfId="13254"/>
    <cellStyle name="Normal 2 14 4 2" xfId="21403"/>
    <cellStyle name="Normal 2 14 5" xfId="13255"/>
    <cellStyle name="Normal 2 14 5 2" xfId="21404"/>
    <cellStyle name="Normal 2 14 6" xfId="13256"/>
    <cellStyle name="Normal 2 14 6 2" xfId="21405"/>
    <cellStyle name="Normal 2 14 7" xfId="13257"/>
    <cellStyle name="Normal 2 14 7 2" xfId="21406"/>
    <cellStyle name="Normal 2 15" xfId="13258"/>
    <cellStyle name="Normal 2 15 2" xfId="13259"/>
    <cellStyle name="Normal 2 15 2 2" xfId="21407"/>
    <cellStyle name="Normal 2 15 3" xfId="13260"/>
    <cellStyle name="Normal 2 15 3 2" xfId="21408"/>
    <cellStyle name="Normal 2 15 4" xfId="13261"/>
    <cellStyle name="Normal 2 15 4 2" xfId="21409"/>
    <cellStyle name="Normal 2 15 5" xfId="13262"/>
    <cellStyle name="Normal 2 15 5 2" xfId="21410"/>
    <cellStyle name="Normal 2 15 6" xfId="13263"/>
    <cellStyle name="Normal 2 15 6 2" xfId="21411"/>
    <cellStyle name="Normal 2 15 7" xfId="13264"/>
    <cellStyle name="Normal 2 15 7 2" xfId="21412"/>
    <cellStyle name="Normal 2 16" xfId="13265"/>
    <cellStyle name="Normal 2 16 2" xfId="13266"/>
    <cellStyle name="Normal 2 16 2 2" xfId="21413"/>
    <cellStyle name="Normal 2 16 3" xfId="13267"/>
    <cellStyle name="Normal 2 16 3 2" xfId="21414"/>
    <cellStyle name="Normal 2 16 4" xfId="13268"/>
    <cellStyle name="Normal 2 16 4 2" xfId="21415"/>
    <cellStyle name="Normal 2 16 5" xfId="13269"/>
    <cellStyle name="Normal 2 16 5 2" xfId="21416"/>
    <cellStyle name="Normal 2 16 6" xfId="13270"/>
    <cellStyle name="Normal 2 16 6 2" xfId="21417"/>
    <cellStyle name="Normal 2 16 7" xfId="13271"/>
    <cellStyle name="Normal 2 16 7 2" xfId="21418"/>
    <cellStyle name="Normal 2 17" xfId="13272"/>
    <cellStyle name="Normal 2 17 2" xfId="13273"/>
    <cellStyle name="Normal 2 17 2 2" xfId="21419"/>
    <cellStyle name="Normal 2 17 3" xfId="13274"/>
    <cellStyle name="Normal 2 17 3 2" xfId="21420"/>
    <cellStyle name="Normal 2 17 4" xfId="13275"/>
    <cellStyle name="Normal 2 17 4 2" xfId="21421"/>
    <cellStyle name="Normal 2 17 5" xfId="13276"/>
    <cellStyle name="Normal 2 17 5 2" xfId="21422"/>
    <cellStyle name="Normal 2 17 6" xfId="13277"/>
    <cellStyle name="Normal 2 17 6 2" xfId="21423"/>
    <cellStyle name="Normal 2 17 7" xfId="13278"/>
    <cellStyle name="Normal 2 17 7 2" xfId="21424"/>
    <cellStyle name="Normal 2 18" xfId="13279"/>
    <cellStyle name="Normal 2 18 2" xfId="13280"/>
    <cellStyle name="Normal 2 18 2 2" xfId="13281"/>
    <cellStyle name="Normal 2 18 2 2 2" xfId="21426"/>
    <cellStyle name="Normal 2 18 2 3" xfId="21425"/>
    <cellStyle name="Normal 2 18 3" xfId="13282"/>
    <cellStyle name="Normal 2 18 3 2" xfId="21427"/>
    <cellStyle name="Normal 2 18 4" xfId="13283"/>
    <cellStyle name="Normal 2 18 4 2" xfId="21428"/>
    <cellStyle name="Normal 2 18 5" xfId="13284"/>
    <cellStyle name="Normal 2 18 5 2" xfId="21429"/>
    <cellStyle name="Normal 2 18 6" xfId="13285"/>
    <cellStyle name="Normal 2 18 6 2" xfId="21430"/>
    <cellStyle name="Normal 2 18 7" xfId="13286"/>
    <cellStyle name="Normal 2 18 7 2" xfId="21431"/>
    <cellStyle name="Normal 2 19" xfId="13287"/>
    <cellStyle name="Normal 2 19 2" xfId="13288"/>
    <cellStyle name="Normal 2 19 2 2" xfId="13289"/>
    <cellStyle name="Normal 2 19 2 2 2" xfId="21433"/>
    <cellStyle name="Normal 2 19 2 3" xfId="21432"/>
    <cellStyle name="Normal 2 19 3" xfId="13290"/>
    <cellStyle name="Normal 2 19 3 2" xfId="13291"/>
    <cellStyle name="Normal 2 19 3 2 2" xfId="21435"/>
    <cellStyle name="Normal 2 19 3 3" xfId="13292"/>
    <cellStyle name="Normal 2 19 3 3 2" xfId="21436"/>
    <cellStyle name="Normal 2 19 3 4" xfId="21434"/>
    <cellStyle name="Normal 2 19 4" xfId="13293"/>
    <cellStyle name="Normal 2 19 4 2" xfId="21437"/>
    <cellStyle name="Normal 2 19 5" xfId="13294"/>
    <cellStyle name="Normal 2 19 5 2" xfId="21438"/>
    <cellStyle name="Normal 2 19 6" xfId="13295"/>
    <cellStyle name="Normal 2 19 6 2" xfId="21439"/>
    <cellStyle name="Normal 2 19 7" xfId="13296"/>
    <cellStyle name="Normal 2 19 7 2" xfId="21440"/>
    <cellStyle name="Normal 2 2" xfId="13297"/>
    <cellStyle name="Normal 2 2 10" xfId="13298"/>
    <cellStyle name="Normal 2 2 10 2" xfId="21441"/>
    <cellStyle name="Normal 2 2 11" xfId="13299"/>
    <cellStyle name="Normal 2 2 11 2" xfId="21442"/>
    <cellStyle name="Normal 2 2 12" xfId="13300"/>
    <cellStyle name="Normal 2 2 12 2" xfId="21443"/>
    <cellStyle name="Normal 2 2 13" xfId="13301"/>
    <cellStyle name="Normal 2 2 13 2" xfId="21444"/>
    <cellStyle name="Normal 2 2 14" xfId="13302"/>
    <cellStyle name="Normal 2 2 14 2" xfId="21445"/>
    <cellStyle name="Normal 2 2 15" xfId="13303"/>
    <cellStyle name="Normal 2 2 15 2" xfId="21446"/>
    <cellStyle name="Normal 2 2 16" xfId="13304"/>
    <cellStyle name="Normal 2 2 16 2" xfId="21447"/>
    <cellStyle name="Normal 2 2 17" xfId="13305"/>
    <cellStyle name="Normal 2 2 17 2" xfId="21448"/>
    <cellStyle name="Normal 2 2 18" xfId="13306"/>
    <cellStyle name="Normal 2 2 2" xfId="13307"/>
    <cellStyle name="Normal 2 2 2 10" xfId="13308"/>
    <cellStyle name="Normal 2 2 2 10 2" xfId="21449"/>
    <cellStyle name="Normal 2 2 2 11" xfId="13309"/>
    <cellStyle name="Normal 2 2 2 2" xfId="13310"/>
    <cellStyle name="Normal 2 2 2 2 2" xfId="13311"/>
    <cellStyle name="Normal 2 2 2 2 2 2" xfId="13312"/>
    <cellStyle name="Normal 2 2 2 2 2 2 2" xfId="21451"/>
    <cellStyle name="Normal 2 2 2 2 2 3" xfId="13313"/>
    <cellStyle name="Normal 2 2 2 2 2 3 2" xfId="21452"/>
    <cellStyle name="Normal 2 2 2 2 2 4" xfId="21450"/>
    <cellStyle name="Normal 2 2 2 2 3" xfId="13314"/>
    <cellStyle name="Normal 2 2 2 2 3 2" xfId="13315"/>
    <cellStyle name="Normal 2 2 2 2 3 2 2" xfId="21454"/>
    <cellStyle name="Normal 2 2 2 2 3 3" xfId="21453"/>
    <cellStyle name="Normal 2 2 2 2 4" xfId="13316"/>
    <cellStyle name="Normal 2 2 2 2 4 2" xfId="21455"/>
    <cellStyle name="Normal 2 2 2 2 5" xfId="13317"/>
    <cellStyle name="Normal 2 2 2 2 5 2" xfId="21456"/>
    <cellStyle name="Normal 2 2 2 2 6" xfId="13318"/>
    <cellStyle name="Normal 2 2 2 2 6 2" xfId="21457"/>
    <cellStyle name="Normal 2 2 2 3" xfId="13319"/>
    <cellStyle name="Normal 2 2 2 3 2" xfId="13320"/>
    <cellStyle name="Normal 2 2 2 3 2 2" xfId="13321"/>
    <cellStyle name="Normal 2 2 2 3 2 2 2" xfId="21460"/>
    <cellStyle name="Normal 2 2 2 3 2 3" xfId="21459"/>
    <cellStyle name="Normal 2 2 2 3 3" xfId="13322"/>
    <cellStyle name="Normal 2 2 2 3 3 2" xfId="21461"/>
    <cellStyle name="Normal 2 2 2 3 4" xfId="13323"/>
    <cellStyle name="Normal 2 2 2 3 5" xfId="21458"/>
    <cellStyle name="Normal 2 2 2 4" xfId="13324"/>
    <cellStyle name="Normal 2 2 2 4 2" xfId="13325"/>
    <cellStyle name="Normal 2 2 2 4 2 2" xfId="21463"/>
    <cellStyle name="Normal 2 2 2 4 3" xfId="13326"/>
    <cellStyle name="Normal 2 2 2 4 4" xfId="21462"/>
    <cellStyle name="Normal 2 2 2 5" xfId="13327"/>
    <cellStyle name="Normal 2 2 2 5 2" xfId="13328"/>
    <cellStyle name="Normal 2 2 2 5 3" xfId="21464"/>
    <cellStyle name="Normal 2 2 2 6" xfId="13329"/>
    <cellStyle name="Normal 2 2 2 6 2" xfId="21465"/>
    <cellStyle name="Normal 2 2 2 7" xfId="13330"/>
    <cellStyle name="Normal 2 2 2 7 2" xfId="21466"/>
    <cellStyle name="Normal 2 2 2 8" xfId="13331"/>
    <cellStyle name="Normal 2 2 2 8 2" xfId="21467"/>
    <cellStyle name="Normal 2 2 2 9" xfId="13332"/>
    <cellStyle name="Normal 2 2 2 9 2" xfId="21468"/>
    <cellStyle name="Normal 2 2 3" xfId="13333"/>
    <cellStyle name="Normal 2 2 3 2" xfId="13334"/>
    <cellStyle name="Normal 2 2 3 2 2" xfId="21469"/>
    <cellStyle name="Normal 2 2 3 3" xfId="13335"/>
    <cellStyle name="Normal 2 2 3 3 2" xfId="13336"/>
    <cellStyle name="Normal 2 2 3 3 2 2" xfId="21471"/>
    <cellStyle name="Normal 2 2 3 3 3" xfId="13337"/>
    <cellStyle name="Normal 2 2 3 3 3 2" xfId="21472"/>
    <cellStyle name="Normal 2 2 3 3 4" xfId="21470"/>
    <cellStyle name="Normal 2 2 3 4" xfId="13338"/>
    <cellStyle name="Normal 2 2 3 4 2" xfId="13339"/>
    <cellStyle name="Normal 2 2 3 4 2 2" xfId="21474"/>
    <cellStyle name="Normal 2 2 3 4 3" xfId="21473"/>
    <cellStyle name="Normal 2 2 3 5" xfId="13340"/>
    <cellStyle name="Normal 2 2 3 5 2" xfId="21475"/>
    <cellStyle name="Normal 2 2 3 6" xfId="13341"/>
    <cellStyle name="Normal 2 2 3 6 2" xfId="21476"/>
    <cellStyle name="Normal 2 2 3 7" xfId="13342"/>
    <cellStyle name="Normal 2 2 3 7 2" xfId="21477"/>
    <cellStyle name="Normal 2 2 3 8" xfId="13343"/>
    <cellStyle name="Normal 2 2 3 8 2" xfId="21478"/>
    <cellStyle name="Normal 2 2 4" xfId="13344"/>
    <cellStyle name="Normal 2 2 4 2" xfId="13345"/>
    <cellStyle name="Normal 2 2 4 2 2" xfId="13346"/>
    <cellStyle name="Normal 2 2 4 2 2 2" xfId="21480"/>
    <cellStyle name="Normal 2 2 4 2 3" xfId="13347"/>
    <cellStyle name="Normal 2 2 4 2 3 2" xfId="21481"/>
    <cellStyle name="Normal 2 2 4 2 4" xfId="21479"/>
    <cellStyle name="Normal 2 2 4 3" xfId="13348"/>
    <cellStyle name="Normal 2 2 4 3 2" xfId="21482"/>
    <cellStyle name="Normal 2 2 4 4" xfId="13349"/>
    <cellStyle name="Normal 2 2 4 4 2" xfId="21483"/>
    <cellStyle name="Normal 2 2 4 5" xfId="13350"/>
    <cellStyle name="Normal 2 2 4 5 2" xfId="21484"/>
    <cellStyle name="Normal 2 2 4 6" xfId="13351"/>
    <cellStyle name="Normal 2 2 4 6 2" xfId="21485"/>
    <cellStyle name="Normal 2 2 4 7" xfId="13352"/>
    <cellStyle name="Normal 2 2 4 7 2" xfId="21486"/>
    <cellStyle name="Normal 2 2 4 8" xfId="13353"/>
    <cellStyle name="Normal 2 2 5" xfId="13354"/>
    <cellStyle name="Normal 2 2 5 2" xfId="13355"/>
    <cellStyle name="Normal 2 2 5 2 2" xfId="21488"/>
    <cellStyle name="Normal 2 2 5 3" xfId="13356"/>
    <cellStyle name="Normal 2 2 5 3 2" xfId="21489"/>
    <cellStyle name="Normal 2 2 5 4" xfId="13357"/>
    <cellStyle name="Normal 2 2 5 5" xfId="21487"/>
    <cellStyle name="Normal 2 2 6" xfId="13358"/>
    <cellStyle name="Normal 2 2 6 2" xfId="13359"/>
    <cellStyle name="Normal 2 2 6 2 2" xfId="21491"/>
    <cellStyle name="Normal 2 2 6 3" xfId="13360"/>
    <cellStyle name="Normal 2 2 6 4" xfId="21490"/>
    <cellStyle name="Normal 2 2 7" xfId="13361"/>
    <cellStyle name="Normal 2 2 7 2" xfId="21492"/>
    <cellStyle name="Normal 2 2 8" xfId="13362"/>
    <cellStyle name="Normal 2 2 8 2" xfId="21493"/>
    <cellStyle name="Normal 2 2 9" xfId="13363"/>
    <cellStyle name="Normal 2 2 9 2" xfId="21494"/>
    <cellStyle name="Normal 2 20" xfId="13364"/>
    <cellStyle name="Normal 2 20 2" xfId="13365"/>
    <cellStyle name="Normal 2 20 2 2" xfId="13366"/>
    <cellStyle name="Normal 2 20 2 2 2" xfId="21496"/>
    <cellStyle name="Normal 2 20 2 3" xfId="21495"/>
    <cellStyle name="Normal 2 20 3" xfId="13367"/>
    <cellStyle name="Normal 2 20 3 2" xfId="21497"/>
    <cellStyle name="Normal 2 20 4" xfId="13368"/>
    <cellStyle name="Normal 2 20 4 2" xfId="21498"/>
    <cellStyle name="Normal 2 20 5" xfId="13369"/>
    <cellStyle name="Normal 2 20 5 2" xfId="21499"/>
    <cellStyle name="Normal 2 21" xfId="13370"/>
    <cellStyle name="Normal 2 21 2" xfId="13371"/>
    <cellStyle name="Normal 2 21 2 2" xfId="13372"/>
    <cellStyle name="Normal 2 21 2 2 2" xfId="13373"/>
    <cellStyle name="Normal 2 21 2 2 2 2" xfId="21502"/>
    <cellStyle name="Normal 2 21 2 2 3" xfId="21501"/>
    <cellStyle name="Normal 2 21 2 3" xfId="13374"/>
    <cellStyle name="Normal 2 21 2 3 2" xfId="21503"/>
    <cellStyle name="Normal 2 21 2 4" xfId="21500"/>
    <cellStyle name="Normal 2 21 3" xfId="13375"/>
    <cellStyle name="Normal 2 21 3 2" xfId="13376"/>
    <cellStyle name="Normal 2 21 3 2 2" xfId="21505"/>
    <cellStyle name="Normal 2 21 3 3" xfId="21504"/>
    <cellStyle name="Normal 2 21 4" xfId="13377"/>
    <cellStyle name="Normal 2 21 4 2" xfId="21506"/>
    <cellStyle name="Normal 2 21 5" xfId="13378"/>
    <cellStyle name="Normal 2 21 5 2" xfId="21507"/>
    <cellStyle name="Normal 2 21 6" xfId="13379"/>
    <cellStyle name="Normal 2 21 6 2" xfId="21508"/>
    <cellStyle name="Normal 2 21 7" xfId="13380"/>
    <cellStyle name="Normal 2 21 7 2" xfId="21509"/>
    <cellStyle name="Normal 2 22" xfId="13381"/>
    <cellStyle name="Normal 2 22 2" xfId="13382"/>
    <cellStyle name="Normal 2 22 2 2" xfId="13383"/>
    <cellStyle name="Normal 2 22 2 2 2" xfId="13384"/>
    <cellStyle name="Normal 2 22 2 2 2 2" xfId="21512"/>
    <cellStyle name="Normal 2 22 2 2 3" xfId="21511"/>
    <cellStyle name="Normal 2 22 2 3" xfId="13385"/>
    <cellStyle name="Normal 2 22 2 3 2" xfId="21513"/>
    <cellStyle name="Normal 2 22 2 4" xfId="21510"/>
    <cellStyle name="Normal 2 22 3" xfId="13386"/>
    <cellStyle name="Normal 2 22 3 2" xfId="13387"/>
    <cellStyle name="Normal 2 22 3 2 2" xfId="21515"/>
    <cellStyle name="Normal 2 22 3 3" xfId="21514"/>
    <cellStyle name="Normal 2 22 4" xfId="13388"/>
    <cellStyle name="Normal 2 22 4 2" xfId="21516"/>
    <cellStyle name="Normal 2 22 5" xfId="13389"/>
    <cellStyle name="Normal 2 22 5 2" xfId="21517"/>
    <cellStyle name="Normal 2 22 6" xfId="13390"/>
    <cellStyle name="Normal 2 22 6 2" xfId="21518"/>
    <cellStyle name="Normal 2 22 7" xfId="13391"/>
    <cellStyle name="Normal 2 22 7 2" xfId="21519"/>
    <cellStyle name="Normal 2 23" xfId="13392"/>
    <cellStyle name="Normal 2 23 2" xfId="13393"/>
    <cellStyle name="Normal 2 23 2 2" xfId="13394"/>
    <cellStyle name="Normal 2 23 2 2 2" xfId="13395"/>
    <cellStyle name="Normal 2 23 2 2 2 2" xfId="21522"/>
    <cellStyle name="Normal 2 23 2 2 3" xfId="21521"/>
    <cellStyle name="Normal 2 23 2 3" xfId="13396"/>
    <cellStyle name="Normal 2 23 2 3 2" xfId="21523"/>
    <cellStyle name="Normal 2 23 2 4" xfId="21520"/>
    <cellStyle name="Normal 2 23 3" xfId="13397"/>
    <cellStyle name="Normal 2 23 3 2" xfId="13398"/>
    <cellStyle name="Normal 2 23 3 2 2" xfId="21525"/>
    <cellStyle name="Normal 2 23 3 3" xfId="21524"/>
    <cellStyle name="Normal 2 23 4" xfId="13399"/>
    <cellStyle name="Normal 2 23 4 2" xfId="21526"/>
    <cellStyle name="Normal 2 23 5" xfId="13400"/>
    <cellStyle name="Normal 2 23 5 2" xfId="21527"/>
    <cellStyle name="Normal 2 23 6" xfId="13401"/>
    <cellStyle name="Normal 2 23 6 2" xfId="21528"/>
    <cellStyle name="Normal 2 24" xfId="13402"/>
    <cellStyle name="Normal 2 24 2" xfId="13403"/>
    <cellStyle name="Normal 2 24 2 2" xfId="21529"/>
    <cellStyle name="Normal 2 24 3" xfId="13404"/>
    <cellStyle name="Normal 2 24 3 2" xfId="21530"/>
    <cellStyle name="Normal 2 25" xfId="13405"/>
    <cellStyle name="Normal 2 25 2" xfId="13406"/>
    <cellStyle name="Normal 2 25 2 2" xfId="21531"/>
    <cellStyle name="Normal 2 25 3" xfId="13407"/>
    <cellStyle name="Normal 2 25 3 2" xfId="21532"/>
    <cellStyle name="Normal 2 26" xfId="13408"/>
    <cellStyle name="Normal 2 26 2" xfId="13409"/>
    <cellStyle name="Normal 2 26 2 2" xfId="21533"/>
    <cellStyle name="Normal 2 26 3" xfId="13410"/>
    <cellStyle name="Normal 2 26 3 2" xfId="21534"/>
    <cellStyle name="Normal 2 27" xfId="13411"/>
    <cellStyle name="Normal 2 27 2" xfId="13412"/>
    <cellStyle name="Normal 2 27 2 2" xfId="13413"/>
    <cellStyle name="Normal 2 27 2 2 2" xfId="13414"/>
    <cellStyle name="Normal 2 27 2 2 2 2" xfId="21537"/>
    <cellStyle name="Normal 2 27 2 2 3" xfId="21536"/>
    <cellStyle name="Normal 2 27 2 3" xfId="13415"/>
    <cellStyle name="Normal 2 27 2 3 2" xfId="21538"/>
    <cellStyle name="Normal 2 27 2 4" xfId="21535"/>
    <cellStyle name="Normal 2 27 3" xfId="13416"/>
    <cellStyle name="Normal 2 27 3 2" xfId="13417"/>
    <cellStyle name="Normal 2 27 3 2 2" xfId="21540"/>
    <cellStyle name="Normal 2 27 3 3" xfId="21539"/>
    <cellStyle name="Normal 2 27 4" xfId="13418"/>
    <cellStyle name="Normal 2 27 4 2" xfId="21541"/>
    <cellStyle name="Normal 2 27 5" xfId="13419"/>
    <cellStyle name="Normal 2 27 5 2" xfId="21542"/>
    <cellStyle name="Normal 2 27 6" xfId="13420"/>
    <cellStyle name="Normal 2 27 6 2" xfId="21543"/>
    <cellStyle name="Normal 2 28" xfId="13421"/>
    <cellStyle name="Normal 2 28 2" xfId="13422"/>
    <cellStyle name="Normal 2 28 2 2" xfId="21544"/>
    <cellStyle name="Normal 2 28 3" xfId="13423"/>
    <cellStyle name="Normal 2 28 3 2" xfId="21545"/>
    <cellStyle name="Normal 2 29" xfId="13424"/>
    <cellStyle name="Normal 2 29 2" xfId="13425"/>
    <cellStyle name="Normal 2 29 2 2" xfId="21546"/>
    <cellStyle name="Normal 2 29 3" xfId="13426"/>
    <cellStyle name="Normal 2 29 3 2" xfId="21547"/>
    <cellStyle name="Normal 2 3" xfId="13427"/>
    <cellStyle name="Normal 2 3 10" xfId="13428"/>
    <cellStyle name="Normal 2 3 10 2" xfId="21548"/>
    <cellStyle name="Normal 2 3 2" xfId="13429"/>
    <cellStyle name="Normal 2 3 2 2" xfId="13430"/>
    <cellStyle name="Normal 2 3 2 2 2" xfId="13431"/>
    <cellStyle name="Normal 2 3 2 2 2 2" xfId="13432"/>
    <cellStyle name="Normal 2 3 2 2 2 2 2" xfId="21552"/>
    <cellStyle name="Normal 2 3 2 2 2 3" xfId="13433"/>
    <cellStyle name="Normal 2 3 2 2 2 3 2" xfId="21553"/>
    <cellStyle name="Normal 2 3 2 2 2 4" xfId="13434"/>
    <cellStyle name="Normal 2 3 2 2 2 5" xfId="13435"/>
    <cellStyle name="Normal 2 3 2 2 2 6" xfId="21551"/>
    <cellStyle name="Normal 2 3 2 2 3" xfId="13436"/>
    <cellStyle name="Normal 2 3 2 2 3 2" xfId="21554"/>
    <cellStyle name="Normal 2 3 2 2 4" xfId="13437"/>
    <cellStyle name="Normal 2 3 2 2 4 2" xfId="21555"/>
    <cellStyle name="Normal 2 3 2 2 5" xfId="13438"/>
    <cellStyle name="Normal 2 3 2 2 6" xfId="13439"/>
    <cellStyle name="Normal 2 3 2 2 7" xfId="21550"/>
    <cellStyle name="Normal 2 3 2 3" xfId="13440"/>
    <cellStyle name="Normal 2 3 2 3 2" xfId="13441"/>
    <cellStyle name="Normal 2 3 2 3 2 2" xfId="21557"/>
    <cellStyle name="Normal 2 3 2 3 3" xfId="13442"/>
    <cellStyle name="Normal 2 3 2 3 3 2" xfId="21558"/>
    <cellStyle name="Normal 2 3 2 3 4" xfId="13443"/>
    <cellStyle name="Normal 2 3 2 3 5" xfId="13444"/>
    <cellStyle name="Normal 2 3 2 3 6" xfId="21556"/>
    <cellStyle name="Normal 2 3 2 4" xfId="13445"/>
    <cellStyle name="Normal 2 3 2 4 2" xfId="21559"/>
    <cellStyle name="Normal 2 3 2 5" xfId="13446"/>
    <cellStyle name="Normal 2 3 2 5 2" xfId="21560"/>
    <cellStyle name="Normal 2 3 2 6" xfId="13447"/>
    <cellStyle name="Normal 2 3 2 7" xfId="13448"/>
    <cellStyle name="Normal 2 3 2 8" xfId="21549"/>
    <cellStyle name="Normal 2 3 3" xfId="13449"/>
    <cellStyle name="Normal 2 3 3 2" xfId="13450"/>
    <cellStyle name="Normal 2 3 3 2 2" xfId="13451"/>
    <cellStyle name="Normal 2 3 3 2 2 2" xfId="21563"/>
    <cellStyle name="Normal 2 3 3 2 3" xfId="13452"/>
    <cellStyle name="Normal 2 3 3 2 3 2" xfId="21564"/>
    <cellStyle name="Normal 2 3 3 2 4" xfId="13453"/>
    <cellStyle name="Normal 2 3 3 2 5" xfId="13454"/>
    <cellStyle name="Normal 2 3 3 2 6" xfId="21562"/>
    <cellStyle name="Normal 2 3 3 3" xfId="13455"/>
    <cellStyle name="Normal 2 3 3 3 2" xfId="21565"/>
    <cellStyle name="Normal 2 3 3 4" xfId="13456"/>
    <cellStyle name="Normal 2 3 3 4 2" xfId="21566"/>
    <cellStyle name="Normal 2 3 3 5" xfId="13457"/>
    <cellStyle name="Normal 2 3 3 6" xfId="13458"/>
    <cellStyle name="Normal 2 3 3 7" xfId="21561"/>
    <cellStyle name="Normal 2 3 4" xfId="13459"/>
    <cellStyle name="Normal 2 3 4 2" xfId="13460"/>
    <cellStyle name="Normal 2 3 4 2 2" xfId="21568"/>
    <cellStyle name="Normal 2 3 4 3" xfId="13461"/>
    <cellStyle name="Normal 2 3 4 3 2" xfId="21569"/>
    <cellStyle name="Normal 2 3 4 4" xfId="13462"/>
    <cellStyle name="Normal 2 3 4 5" xfId="13463"/>
    <cellStyle name="Normal 2 3 4 6" xfId="21567"/>
    <cellStyle name="Normal 2 3 5" xfId="13464"/>
    <cellStyle name="Normal 2 3 5 2" xfId="21570"/>
    <cellStyle name="Normal 2 3 6" xfId="13465"/>
    <cellStyle name="Normal 2 3 6 2" xfId="21571"/>
    <cellStyle name="Normal 2 3 7" xfId="13466"/>
    <cellStyle name="Normal 2 3 7 2" xfId="13467"/>
    <cellStyle name="Normal 2 3 7 3" xfId="21572"/>
    <cellStyle name="Normal 2 3 8" xfId="13468"/>
    <cellStyle name="Normal 2 3 8 2" xfId="13469"/>
    <cellStyle name="Normal 2 3 8 3" xfId="21573"/>
    <cellStyle name="Normal 2 3 9" xfId="13470"/>
    <cellStyle name="Normal 2 3 9 2" xfId="21574"/>
    <cellStyle name="Normal 2 30" xfId="13471"/>
    <cellStyle name="Normal 2 30 2" xfId="13472"/>
    <cellStyle name="Normal 2 30 2 2" xfId="21575"/>
    <cellStyle name="Normal 2 30 3" xfId="13473"/>
    <cellStyle name="Normal 2 30 3 2" xfId="21576"/>
    <cellStyle name="Normal 2 31" xfId="13474"/>
    <cellStyle name="Normal 2 32" xfId="13475"/>
    <cellStyle name="Normal 2 33" xfId="13476"/>
    <cellStyle name="Normal 2 34" xfId="13477"/>
    <cellStyle name="Normal 2 35" xfId="13478"/>
    <cellStyle name="Normal 2 36" xfId="13479"/>
    <cellStyle name="Normal 2 37" xfId="13480"/>
    <cellStyle name="Normal 2 38" xfId="13481"/>
    <cellStyle name="Normal 2 39" xfId="13482"/>
    <cellStyle name="Normal 2 4" xfId="13483"/>
    <cellStyle name="Normal 2 4 2" xfId="13484"/>
    <cellStyle name="Normal 2 4 2 2" xfId="13485"/>
    <cellStyle name="Normal 2 4 2 2 2" xfId="13486"/>
    <cellStyle name="Normal 2 4 2 2 2 2" xfId="21579"/>
    <cellStyle name="Normal 2 4 2 2 3" xfId="13487"/>
    <cellStyle name="Normal 2 4 2 2 3 2" xfId="21580"/>
    <cellStyle name="Normal 2 4 2 2 4" xfId="13488"/>
    <cellStyle name="Normal 2 4 2 2 5" xfId="13489"/>
    <cellStyle name="Normal 2 4 2 2 6" xfId="21578"/>
    <cellStyle name="Normal 2 4 2 3" xfId="13490"/>
    <cellStyle name="Normal 2 4 2 3 2" xfId="21581"/>
    <cellStyle name="Normal 2 4 2 4" xfId="13491"/>
    <cellStyle name="Normal 2 4 2 4 2" xfId="21582"/>
    <cellStyle name="Normal 2 4 2 5" xfId="13492"/>
    <cellStyle name="Normal 2 4 2 6" xfId="13493"/>
    <cellStyle name="Normal 2 4 2 7" xfId="21577"/>
    <cellStyle name="Normal 2 4 3" xfId="13494"/>
    <cellStyle name="Normal 2 4 3 2" xfId="13495"/>
    <cellStyle name="Normal 2 4 3 2 2" xfId="21584"/>
    <cellStyle name="Normal 2 4 3 3" xfId="13496"/>
    <cellStyle name="Normal 2 4 3 3 2" xfId="21585"/>
    <cellStyle name="Normal 2 4 3 4" xfId="13497"/>
    <cellStyle name="Normal 2 4 3 5" xfId="13498"/>
    <cellStyle name="Normal 2 4 3 6" xfId="21583"/>
    <cellStyle name="Normal 2 4 4" xfId="13499"/>
    <cellStyle name="Normal 2 4 4 2" xfId="13500"/>
    <cellStyle name="Normal 2 4 4 2 2" xfId="21587"/>
    <cellStyle name="Normal 2 4 4 3" xfId="21586"/>
    <cellStyle name="Normal 2 4 5" xfId="13501"/>
    <cellStyle name="Normal 2 4 5 2" xfId="21588"/>
    <cellStyle name="Normal 2 4 6" xfId="13502"/>
    <cellStyle name="Normal 2 4 6 2" xfId="13503"/>
    <cellStyle name="Normal 2 4 6 3" xfId="21589"/>
    <cellStyle name="Normal 2 4 7" xfId="13504"/>
    <cellStyle name="Normal 2 4 7 2" xfId="13505"/>
    <cellStyle name="Normal 2 4 7 3" xfId="21590"/>
    <cellStyle name="Normal 2 4 8" xfId="13506"/>
    <cellStyle name="Normal 2 4 8 2" xfId="21591"/>
    <cellStyle name="Normal 2 40" xfId="13507"/>
    <cellStyle name="Normal 2 41" xfId="13508"/>
    <cellStyle name="Normal 2 42" xfId="13509"/>
    <cellStyle name="Normal 2 43" xfId="13510"/>
    <cellStyle name="Normal 2 44" xfId="13511"/>
    <cellStyle name="Normal 2 44 2" xfId="21592"/>
    <cellStyle name="Normal 2 45" xfId="13512"/>
    <cellStyle name="Normal 2 45 2" xfId="21593"/>
    <cellStyle name="Normal 2 46" xfId="13513"/>
    <cellStyle name="Normal 2 47" xfId="13514"/>
    <cellStyle name="Normal 2 5" xfId="13515"/>
    <cellStyle name="Normal 2 5 2" xfId="13516"/>
    <cellStyle name="Normal 2 5 2 2" xfId="13517"/>
    <cellStyle name="Normal 2 5 2 2 2" xfId="21595"/>
    <cellStyle name="Normal 2 5 2 3" xfId="13518"/>
    <cellStyle name="Normal 2 5 2 3 2" xfId="21596"/>
    <cellStyle name="Normal 2 5 2 4" xfId="13519"/>
    <cellStyle name="Normal 2 5 2 5" xfId="13520"/>
    <cellStyle name="Normal 2 5 2 6" xfId="21594"/>
    <cellStyle name="Normal 2 5 3" xfId="13521"/>
    <cellStyle name="Normal 2 5 3 2" xfId="13522"/>
    <cellStyle name="Normal 2 5 3 2 2" xfId="21598"/>
    <cellStyle name="Normal 2 5 3 3" xfId="21597"/>
    <cellStyle name="Normal 2 5 4" xfId="13523"/>
    <cellStyle name="Normal 2 5 4 2" xfId="13524"/>
    <cellStyle name="Normal 2 5 4 2 2" xfId="21600"/>
    <cellStyle name="Normal 2 5 4 3" xfId="21599"/>
    <cellStyle name="Normal 2 5 5" xfId="13525"/>
    <cellStyle name="Normal 2 5 5 2" xfId="13526"/>
    <cellStyle name="Normal 2 5 5 3" xfId="21601"/>
    <cellStyle name="Normal 2 5 6" xfId="13527"/>
    <cellStyle name="Normal 2 5 6 2" xfId="13528"/>
    <cellStyle name="Normal 2 5 6 3" xfId="21602"/>
    <cellStyle name="Normal 2 5 7" xfId="13529"/>
    <cellStyle name="Normal 2 5 7 2" xfId="21603"/>
    <cellStyle name="Normal 2 5 8" xfId="13530"/>
    <cellStyle name="Normal 2 5 8 2" xfId="21604"/>
    <cellStyle name="Normal 2 6" xfId="13531"/>
    <cellStyle name="Normal 2 6 10" xfId="13532"/>
    <cellStyle name="Normal 2 6 10 2" xfId="21605"/>
    <cellStyle name="Normal 2 6 11" xfId="13533"/>
    <cellStyle name="Normal 2 6 11 2" xfId="21606"/>
    <cellStyle name="Normal 2 6 2" xfId="13534"/>
    <cellStyle name="Normal 2 6 2 10" xfId="21607"/>
    <cellStyle name="Normal 2 6 2 2" xfId="13535"/>
    <cellStyle name="Normal 2 6 2 2 2" xfId="13536"/>
    <cellStyle name="Normal 2 6 2 2 2 2" xfId="13537"/>
    <cellStyle name="Normal 2 6 2 2 2 2 2" xfId="21610"/>
    <cellStyle name="Normal 2 6 2 2 2 3" xfId="13538"/>
    <cellStyle name="Normal 2 6 2 2 2 3 2" xfId="21611"/>
    <cellStyle name="Normal 2 6 2 2 2 4" xfId="21609"/>
    <cellStyle name="Normal 2 6 2 2 3" xfId="13539"/>
    <cellStyle name="Normal 2 6 2 2 3 2" xfId="13540"/>
    <cellStyle name="Normal 2 6 2 2 3 2 2" xfId="21613"/>
    <cellStyle name="Normal 2 6 2 2 3 3" xfId="21612"/>
    <cellStyle name="Normal 2 6 2 2 4" xfId="13541"/>
    <cellStyle name="Normal 2 6 2 2 4 2" xfId="21614"/>
    <cellStyle name="Normal 2 6 2 2 5" xfId="21608"/>
    <cellStyle name="Normal 2 6 2 3" xfId="13542"/>
    <cellStyle name="Normal 2 6 2 3 2" xfId="13543"/>
    <cellStyle name="Normal 2 6 2 3 2 2" xfId="13544"/>
    <cellStyle name="Normal 2 6 2 3 2 2 2" xfId="21617"/>
    <cellStyle name="Normal 2 6 2 3 2 3" xfId="21616"/>
    <cellStyle name="Normal 2 6 2 3 3" xfId="13545"/>
    <cellStyle name="Normal 2 6 2 3 3 2" xfId="21618"/>
    <cellStyle name="Normal 2 6 2 3 4" xfId="21615"/>
    <cellStyle name="Normal 2 6 2 4" xfId="13546"/>
    <cellStyle name="Normal 2 6 2 4 2" xfId="13547"/>
    <cellStyle name="Normal 2 6 2 4 2 2" xfId="21620"/>
    <cellStyle name="Normal 2 6 2 4 3" xfId="21619"/>
    <cellStyle name="Normal 2 6 2 5" xfId="13548"/>
    <cellStyle name="Normal 2 6 2 5 2" xfId="21621"/>
    <cellStyle name="Normal 2 6 2 6" xfId="13549"/>
    <cellStyle name="Normal 2 6 2 6 2" xfId="21622"/>
    <cellStyle name="Normal 2 6 2 7" xfId="13550"/>
    <cellStyle name="Normal 2 6 2 7 2" xfId="21623"/>
    <cellStyle name="Normal 2 6 2 8" xfId="13551"/>
    <cellStyle name="Normal 2 6 2 8 2" xfId="21624"/>
    <cellStyle name="Normal 2 6 2 9" xfId="13552"/>
    <cellStyle name="Normal 2 6 3" xfId="13553"/>
    <cellStyle name="Normal 2 6 3 2" xfId="13554"/>
    <cellStyle name="Normal 2 6 3 2 2" xfId="13555"/>
    <cellStyle name="Normal 2 6 3 2 2 2" xfId="21627"/>
    <cellStyle name="Normal 2 6 3 2 3" xfId="13556"/>
    <cellStyle name="Normal 2 6 3 2 3 2" xfId="21628"/>
    <cellStyle name="Normal 2 6 3 2 4" xfId="21626"/>
    <cellStyle name="Normal 2 6 3 3" xfId="13557"/>
    <cellStyle name="Normal 2 6 3 3 2" xfId="13558"/>
    <cellStyle name="Normal 2 6 3 3 2 2" xfId="21630"/>
    <cellStyle name="Normal 2 6 3 3 3" xfId="21629"/>
    <cellStyle name="Normal 2 6 3 4" xfId="13559"/>
    <cellStyle name="Normal 2 6 3 4 2" xfId="21631"/>
    <cellStyle name="Normal 2 6 3 5" xfId="13560"/>
    <cellStyle name="Normal 2 6 3 5 2" xfId="21632"/>
    <cellStyle name="Normal 2 6 3 6" xfId="21625"/>
    <cellStyle name="Normal 2 6 4" xfId="13561"/>
    <cellStyle name="Normal 2 6 4 2" xfId="13562"/>
    <cellStyle name="Normal 2 6 4 2 2" xfId="13563"/>
    <cellStyle name="Normal 2 6 4 2 2 2" xfId="21635"/>
    <cellStyle name="Normal 2 6 4 2 3" xfId="21634"/>
    <cellStyle name="Normal 2 6 4 3" xfId="13564"/>
    <cellStyle name="Normal 2 6 4 3 2" xfId="21636"/>
    <cellStyle name="Normal 2 6 4 4" xfId="13565"/>
    <cellStyle name="Normal 2 6 4 4 2" xfId="21637"/>
    <cellStyle name="Normal 2 6 4 5" xfId="21633"/>
    <cellStyle name="Normal 2 6 5" xfId="13566"/>
    <cellStyle name="Normal 2 6 5 2" xfId="13567"/>
    <cellStyle name="Normal 2 6 5 2 2" xfId="21639"/>
    <cellStyle name="Normal 2 6 5 3" xfId="21638"/>
    <cellStyle name="Normal 2 6 6" xfId="13568"/>
    <cellStyle name="Normal 2 6 6 2" xfId="21640"/>
    <cellStyle name="Normal 2 6 7" xfId="13569"/>
    <cellStyle name="Normal 2 6 7 2" xfId="21641"/>
    <cellStyle name="Normal 2 6 8" xfId="13570"/>
    <cellStyle name="Normal 2 6 8 2" xfId="21642"/>
    <cellStyle name="Normal 2 6 9" xfId="13571"/>
    <cellStyle name="Normal 2 6 9 2" xfId="21643"/>
    <cellStyle name="Normal 2 7" xfId="13572"/>
    <cellStyle name="Normal 2 7 10" xfId="13573"/>
    <cellStyle name="Normal 2 7 10 2" xfId="21644"/>
    <cellStyle name="Normal 2 7 2" xfId="13574"/>
    <cellStyle name="Normal 2 7 2 2" xfId="13575"/>
    <cellStyle name="Normal 2 7 2 2 2" xfId="13576"/>
    <cellStyle name="Normal 2 7 2 2 2 2" xfId="21647"/>
    <cellStyle name="Normal 2 7 2 2 3" xfId="13577"/>
    <cellStyle name="Normal 2 7 2 2 3 2" xfId="21648"/>
    <cellStyle name="Normal 2 7 2 2 4" xfId="21646"/>
    <cellStyle name="Normal 2 7 2 3" xfId="13578"/>
    <cellStyle name="Normal 2 7 2 3 2" xfId="13579"/>
    <cellStyle name="Normal 2 7 2 3 2 2" xfId="21650"/>
    <cellStyle name="Normal 2 7 2 3 3" xfId="21649"/>
    <cellStyle name="Normal 2 7 2 4" xfId="13580"/>
    <cellStyle name="Normal 2 7 2 4 2" xfId="21651"/>
    <cellStyle name="Normal 2 7 2 5" xfId="13581"/>
    <cellStyle name="Normal 2 7 2 5 2" xfId="21652"/>
    <cellStyle name="Normal 2 7 2 6" xfId="21645"/>
    <cellStyle name="Normal 2 7 3" xfId="13582"/>
    <cellStyle name="Normal 2 7 3 2" xfId="13583"/>
    <cellStyle name="Normal 2 7 3 2 2" xfId="13584"/>
    <cellStyle name="Normal 2 7 3 2 2 2" xfId="21655"/>
    <cellStyle name="Normal 2 7 3 2 3" xfId="21654"/>
    <cellStyle name="Normal 2 7 3 3" xfId="13585"/>
    <cellStyle name="Normal 2 7 3 3 2" xfId="21656"/>
    <cellStyle name="Normal 2 7 3 4" xfId="13586"/>
    <cellStyle name="Normal 2 7 3 4 2" xfId="21657"/>
    <cellStyle name="Normal 2 7 3 5" xfId="21653"/>
    <cellStyle name="Normal 2 7 4" xfId="13587"/>
    <cellStyle name="Normal 2 7 4 2" xfId="13588"/>
    <cellStyle name="Normal 2 7 4 2 2" xfId="21659"/>
    <cellStyle name="Normal 2 7 4 3" xfId="13589"/>
    <cellStyle name="Normal 2 7 4 3 2" xfId="21660"/>
    <cellStyle name="Normal 2 7 4 4" xfId="21658"/>
    <cellStyle name="Normal 2 7 5" xfId="13590"/>
    <cellStyle name="Normal 2 7 5 2" xfId="21661"/>
    <cellStyle name="Normal 2 7 6" xfId="13591"/>
    <cellStyle name="Normal 2 7 6 2" xfId="21662"/>
    <cellStyle name="Normal 2 7 7" xfId="13592"/>
    <cellStyle name="Normal 2 7 7 2" xfId="21663"/>
    <cellStyle name="Normal 2 7 8" xfId="13593"/>
    <cellStyle name="Normal 2 7 8 2" xfId="21664"/>
    <cellStyle name="Normal 2 7 9" xfId="13594"/>
    <cellStyle name="Normal 2 7 9 2" xfId="21665"/>
    <cellStyle name="Normal 2 8" xfId="13595"/>
    <cellStyle name="Normal 2 8 10" xfId="13596"/>
    <cellStyle name="Normal 2 8 10 2" xfId="21666"/>
    <cellStyle name="Normal 2 8 11" xfId="13597"/>
    <cellStyle name="Normal 2 8 2" xfId="13598"/>
    <cellStyle name="Normal 2 8 2 2" xfId="13599"/>
    <cellStyle name="Normal 2 8 2 2 2" xfId="13600"/>
    <cellStyle name="Normal 2 8 2 2 2 2" xfId="21669"/>
    <cellStyle name="Normal 2 8 2 2 3" xfId="13601"/>
    <cellStyle name="Normal 2 8 2 2 3 2" xfId="21670"/>
    <cellStyle name="Normal 2 8 2 2 4" xfId="21668"/>
    <cellStyle name="Normal 2 8 2 3" xfId="13602"/>
    <cellStyle name="Normal 2 8 2 3 2" xfId="21671"/>
    <cellStyle name="Normal 2 8 2 4" xfId="13603"/>
    <cellStyle name="Normal 2 8 2 4 2" xfId="21672"/>
    <cellStyle name="Normal 2 8 2 5" xfId="13604"/>
    <cellStyle name="Normal 2 8 2 5 2" xfId="21673"/>
    <cellStyle name="Normal 2 8 2 6" xfId="21667"/>
    <cellStyle name="Normal 2 8 3" xfId="13605"/>
    <cellStyle name="Normal 2 8 3 2" xfId="13606"/>
    <cellStyle name="Normal 2 8 3 2 2" xfId="21675"/>
    <cellStyle name="Normal 2 8 3 3" xfId="13607"/>
    <cellStyle name="Normal 2 8 3 3 2" xfId="21676"/>
    <cellStyle name="Normal 2 8 3 4" xfId="13608"/>
    <cellStyle name="Normal 2 8 3 4 2" xfId="21677"/>
    <cellStyle name="Normal 2 8 3 5" xfId="21674"/>
    <cellStyle name="Normal 2 8 4" xfId="13609"/>
    <cellStyle name="Normal 2 8 4 2" xfId="13610"/>
    <cellStyle name="Normal 2 8 4 2 2" xfId="21679"/>
    <cellStyle name="Normal 2 8 4 3" xfId="13611"/>
    <cellStyle name="Normal 2 8 4 3 2" xfId="21680"/>
    <cellStyle name="Normal 2 8 4 4" xfId="21678"/>
    <cellStyle name="Normal 2 8 5" xfId="13612"/>
    <cellStyle name="Normal 2 8 5 2" xfId="21681"/>
    <cellStyle name="Normal 2 8 6" xfId="13613"/>
    <cellStyle name="Normal 2 8 6 2" xfId="21682"/>
    <cellStyle name="Normal 2 8 7" xfId="13614"/>
    <cellStyle name="Normal 2 8 7 2" xfId="21683"/>
    <cellStyle name="Normal 2 8 8" xfId="13615"/>
    <cellStyle name="Normal 2 8 8 2" xfId="21684"/>
    <cellStyle name="Normal 2 8 9" xfId="13616"/>
    <cellStyle name="Normal 2 8 9 2" xfId="21685"/>
    <cellStyle name="Normal 2 9" xfId="13617"/>
    <cellStyle name="Normal 2 9 2" xfId="13618"/>
    <cellStyle name="Normal 2 9 2 2" xfId="13619"/>
    <cellStyle name="Normal 2 9 2 2 2" xfId="13620"/>
    <cellStyle name="Normal 2 9 2 2 2 2" xfId="21688"/>
    <cellStyle name="Normal 2 9 2 2 3" xfId="13621"/>
    <cellStyle name="Normal 2 9 2 2 3 2" xfId="21689"/>
    <cellStyle name="Normal 2 9 2 2 4" xfId="21687"/>
    <cellStyle name="Normal 2 9 2 3" xfId="13622"/>
    <cellStyle name="Normal 2 9 2 3 2" xfId="21690"/>
    <cellStyle name="Normal 2 9 2 4" xfId="13623"/>
    <cellStyle name="Normal 2 9 2 4 2" xfId="21691"/>
    <cellStyle name="Normal 2 9 2 5" xfId="13624"/>
    <cellStyle name="Normal 2 9 2 5 2" xfId="21692"/>
    <cellStyle name="Normal 2 9 2 6" xfId="21686"/>
    <cellStyle name="Normal 2 9 3" xfId="13625"/>
    <cellStyle name="Normal 2 9 3 2" xfId="13626"/>
    <cellStyle name="Normal 2 9 3 2 2" xfId="21694"/>
    <cellStyle name="Normal 2 9 3 3" xfId="13627"/>
    <cellStyle name="Normal 2 9 3 3 2" xfId="21695"/>
    <cellStyle name="Normal 2 9 3 4" xfId="13628"/>
    <cellStyle name="Normal 2 9 3 4 2" xfId="21696"/>
    <cellStyle name="Normal 2 9 3 5" xfId="21693"/>
    <cellStyle name="Normal 2 9 4" xfId="13629"/>
    <cellStyle name="Normal 2 9 4 2" xfId="13630"/>
    <cellStyle name="Normal 2 9 4 2 2" xfId="21698"/>
    <cellStyle name="Normal 2 9 4 3" xfId="21697"/>
    <cellStyle name="Normal 2 9 5" xfId="13631"/>
    <cellStyle name="Normal 2 9 5 2" xfId="21699"/>
    <cellStyle name="Normal 2 9 6" xfId="13632"/>
    <cellStyle name="Normal 2 9 6 2" xfId="21700"/>
    <cellStyle name="Normal 2 9 7" xfId="13633"/>
    <cellStyle name="Normal 2 9 7 2" xfId="21701"/>
    <cellStyle name="Normal 2 9 8" xfId="13634"/>
    <cellStyle name="Normal 2 9 8 2" xfId="21702"/>
    <cellStyle name="Normal 2 9 9" xfId="13635"/>
    <cellStyle name="Normal 20" xfId="13636"/>
    <cellStyle name="Normal 20 2" xfId="13637"/>
    <cellStyle name="Normal 20 2 2" xfId="13638"/>
    <cellStyle name="Normal 20 2 2 2" xfId="13639"/>
    <cellStyle name="Normal 20 2 2 3" xfId="13640"/>
    <cellStyle name="Normal 20 2 3" xfId="13641"/>
    <cellStyle name="Normal 20 2 4" xfId="13642"/>
    <cellStyle name="Normal 20 2 5" xfId="13643"/>
    <cellStyle name="Normal 20 2 6" xfId="13644"/>
    <cellStyle name="Normal 20 2 7" xfId="13645"/>
    <cellStyle name="Normal 20 2 8" xfId="21703"/>
    <cellStyle name="Normal 20 3" xfId="13646"/>
    <cellStyle name="Normal 20 3 2" xfId="13647"/>
    <cellStyle name="Normal 20 3 2 2" xfId="13648"/>
    <cellStyle name="Normal 20 3 2 3" xfId="13649"/>
    <cellStyle name="Normal 20 3 3" xfId="13650"/>
    <cellStyle name="Normal 20 3 4" xfId="13651"/>
    <cellStyle name="Normal 20 3 5" xfId="13652"/>
    <cellStyle name="Normal 20 3 6" xfId="21704"/>
    <cellStyle name="Normal 20 4" xfId="13653"/>
    <cellStyle name="Normal 20 4 2" xfId="13654"/>
    <cellStyle name="Normal 20 4 3" xfId="21705"/>
    <cellStyle name="Normal 20 5" xfId="13655"/>
    <cellStyle name="Normal 20 5 2" xfId="13656"/>
    <cellStyle name="Normal 20 5 3" xfId="21706"/>
    <cellStyle name="Normal 20 6" xfId="13657"/>
    <cellStyle name="Normal 20 6 2" xfId="13658"/>
    <cellStyle name="Normal 20 6 3" xfId="21707"/>
    <cellStyle name="Normal 20 7" xfId="13659"/>
    <cellStyle name="Normal 20 7 2" xfId="21708"/>
    <cellStyle name="Normal 20 8" xfId="13660"/>
    <cellStyle name="Normal 200" xfId="13661"/>
    <cellStyle name="Normal 200 2" xfId="13662"/>
    <cellStyle name="Normal 200 3" xfId="13663"/>
    <cellStyle name="Normal 200 4" xfId="13664"/>
    <cellStyle name="Normal 201" xfId="13665"/>
    <cellStyle name="Normal 201 2" xfId="13666"/>
    <cellStyle name="Normal 201 3" xfId="13667"/>
    <cellStyle name="Normal 201 4" xfId="13668"/>
    <cellStyle name="Normal 202" xfId="13669"/>
    <cellStyle name="Normal 202 2" xfId="13670"/>
    <cellStyle name="Normal 202 3" xfId="13671"/>
    <cellStyle name="Normal 202 4" xfId="13672"/>
    <cellStyle name="Normal 203" xfId="13673"/>
    <cellStyle name="Normal 203 2" xfId="13674"/>
    <cellStyle name="Normal 203 3" xfId="13675"/>
    <cellStyle name="Normal 203 4" xfId="13676"/>
    <cellStyle name="Normal 204" xfId="13677"/>
    <cellStyle name="Normal 204 2" xfId="13678"/>
    <cellStyle name="Normal 204 3" xfId="13679"/>
    <cellStyle name="Normal 204 4" xfId="13680"/>
    <cellStyle name="Normal 205" xfId="13681"/>
    <cellStyle name="Normal 205 2" xfId="13682"/>
    <cellStyle name="Normal 205 3" xfId="13683"/>
    <cellStyle name="Normal 206" xfId="13684"/>
    <cellStyle name="Normal 206 2" xfId="13685"/>
    <cellStyle name="Normal 206 3" xfId="13686"/>
    <cellStyle name="Normal 206 4" xfId="13687"/>
    <cellStyle name="Normal 207" xfId="13688"/>
    <cellStyle name="Normal 207 2" xfId="13689"/>
    <cellStyle name="Normal 207 3" xfId="13690"/>
    <cellStyle name="Normal 207 4" xfId="13691"/>
    <cellStyle name="Normal 208" xfId="13692"/>
    <cellStyle name="Normal 208 2" xfId="13693"/>
    <cellStyle name="Normal 208 3" xfId="13694"/>
    <cellStyle name="Normal 209" xfId="13695"/>
    <cellStyle name="Normal 209 2" xfId="13696"/>
    <cellStyle name="Normal 209 3" xfId="13697"/>
    <cellStyle name="Normal 209 4" xfId="13698"/>
    <cellStyle name="Normal 21" xfId="13699"/>
    <cellStyle name="Normal 21 10" xfId="13700"/>
    <cellStyle name="Normal 21 10 2" xfId="21709"/>
    <cellStyle name="Normal 21 11" xfId="13701"/>
    <cellStyle name="Normal 21 2" xfId="13702"/>
    <cellStyle name="Normal 21 2 2" xfId="13703"/>
    <cellStyle name="Normal 21 2 2 2" xfId="13704"/>
    <cellStyle name="Normal 21 2 2 2 2" xfId="13705"/>
    <cellStyle name="Normal 21 2 2 2 2 2" xfId="21713"/>
    <cellStyle name="Normal 21 2 2 2 3" xfId="13706"/>
    <cellStyle name="Normal 21 2 2 2 4" xfId="21712"/>
    <cellStyle name="Normal 21 2 2 3" xfId="13707"/>
    <cellStyle name="Normal 21 2 2 3 2" xfId="13708"/>
    <cellStyle name="Normal 21 2 2 3 3" xfId="21714"/>
    <cellStyle name="Normal 21 2 2 4" xfId="13709"/>
    <cellStyle name="Normal 21 2 2 5" xfId="21711"/>
    <cellStyle name="Normal 21 2 3" xfId="13710"/>
    <cellStyle name="Normal 21 2 3 2" xfId="13711"/>
    <cellStyle name="Normal 21 2 3 2 2" xfId="21716"/>
    <cellStyle name="Normal 21 2 3 3" xfId="13712"/>
    <cellStyle name="Normal 21 2 3 4" xfId="21715"/>
    <cellStyle name="Normal 21 2 4" xfId="13713"/>
    <cellStyle name="Normal 21 2 4 2" xfId="13714"/>
    <cellStyle name="Normal 21 2 4 3" xfId="21717"/>
    <cellStyle name="Normal 21 2 5" xfId="13715"/>
    <cellStyle name="Normal 21 2 5 2" xfId="13716"/>
    <cellStyle name="Normal 21 2 5 3" xfId="21718"/>
    <cellStyle name="Normal 21 2 6" xfId="13717"/>
    <cellStyle name="Normal 21 2 7" xfId="13718"/>
    <cellStyle name="Normal 21 2 8" xfId="21710"/>
    <cellStyle name="Normal 21 3" xfId="13719"/>
    <cellStyle name="Normal 21 3 2" xfId="13720"/>
    <cellStyle name="Normal 21 3 2 2" xfId="13721"/>
    <cellStyle name="Normal 21 3 2 2 2" xfId="13722"/>
    <cellStyle name="Normal 21 3 2 2 2 2" xfId="21722"/>
    <cellStyle name="Normal 21 3 2 2 3" xfId="13723"/>
    <cellStyle name="Normal 21 3 2 2 4" xfId="21721"/>
    <cellStyle name="Normal 21 3 2 3" xfId="13724"/>
    <cellStyle name="Normal 21 3 2 3 2" xfId="13725"/>
    <cellStyle name="Normal 21 3 2 3 3" xfId="21723"/>
    <cellStyle name="Normal 21 3 2 4" xfId="13726"/>
    <cellStyle name="Normal 21 3 2 5" xfId="21720"/>
    <cellStyle name="Normal 21 3 3" xfId="13727"/>
    <cellStyle name="Normal 21 3 3 2" xfId="13728"/>
    <cellStyle name="Normal 21 3 3 2 2" xfId="21725"/>
    <cellStyle name="Normal 21 3 3 3" xfId="13729"/>
    <cellStyle name="Normal 21 3 3 4" xfId="21724"/>
    <cellStyle name="Normal 21 3 4" xfId="13730"/>
    <cellStyle name="Normal 21 3 4 2" xfId="13731"/>
    <cellStyle name="Normal 21 3 4 3" xfId="21726"/>
    <cellStyle name="Normal 21 3 5" xfId="13732"/>
    <cellStyle name="Normal 21 3 5 2" xfId="21727"/>
    <cellStyle name="Normal 21 3 6" xfId="13733"/>
    <cellStyle name="Normal 21 3 7" xfId="21719"/>
    <cellStyle name="Normal 21 4" xfId="13734"/>
    <cellStyle name="Normal 21 4 2" xfId="13735"/>
    <cellStyle name="Normal 21 4 2 2" xfId="13736"/>
    <cellStyle name="Normal 21 4 2 2 2" xfId="13737"/>
    <cellStyle name="Normal 21 4 2 2 2 2" xfId="21731"/>
    <cellStyle name="Normal 21 4 2 2 3" xfId="21730"/>
    <cellStyle name="Normal 21 4 2 3" xfId="13738"/>
    <cellStyle name="Normal 21 4 2 3 2" xfId="21732"/>
    <cellStyle name="Normal 21 4 2 4" xfId="21729"/>
    <cellStyle name="Normal 21 4 3" xfId="13739"/>
    <cellStyle name="Normal 21 4 3 2" xfId="13740"/>
    <cellStyle name="Normal 21 4 3 2 2" xfId="21734"/>
    <cellStyle name="Normal 21 4 3 3" xfId="21733"/>
    <cellStyle name="Normal 21 4 4" xfId="13741"/>
    <cellStyle name="Normal 21 4 4 2" xfId="21735"/>
    <cellStyle name="Normal 21 4 5" xfId="13742"/>
    <cellStyle name="Normal 21 4 5 2" xfId="21736"/>
    <cellStyle name="Normal 21 4 6" xfId="13743"/>
    <cellStyle name="Normal 21 4 7" xfId="21728"/>
    <cellStyle name="Normal 21 5" xfId="13744"/>
    <cellStyle name="Normal 21 5 2" xfId="13745"/>
    <cellStyle name="Normal 21 5 2 2" xfId="13746"/>
    <cellStyle name="Normal 21 5 2 2 2" xfId="21739"/>
    <cellStyle name="Normal 21 5 2 3" xfId="21738"/>
    <cellStyle name="Normal 21 5 3" xfId="13747"/>
    <cellStyle name="Normal 21 5 3 2" xfId="21740"/>
    <cellStyle name="Normal 21 5 4" xfId="13748"/>
    <cellStyle name="Normal 21 5 4 2" xfId="21741"/>
    <cellStyle name="Normal 21 5 5" xfId="13749"/>
    <cellStyle name="Normal 21 5 6" xfId="21737"/>
    <cellStyle name="Normal 21 6" xfId="13750"/>
    <cellStyle name="Normal 21 6 2" xfId="13751"/>
    <cellStyle name="Normal 21 6 2 2" xfId="21743"/>
    <cellStyle name="Normal 21 6 3" xfId="13752"/>
    <cellStyle name="Normal 21 6 3 2" xfId="21744"/>
    <cellStyle name="Normal 21 6 4" xfId="13753"/>
    <cellStyle name="Normal 21 6 5" xfId="21742"/>
    <cellStyle name="Normal 21 7" xfId="13754"/>
    <cellStyle name="Normal 21 7 2" xfId="21745"/>
    <cellStyle name="Normal 21 8" xfId="13755"/>
    <cellStyle name="Normal 21 8 2" xfId="21746"/>
    <cellStyle name="Normal 21 9" xfId="13756"/>
    <cellStyle name="Normal 21 9 2" xfId="21747"/>
    <cellStyle name="Normal 210" xfId="13757"/>
    <cellStyle name="Normal 210 2" xfId="13758"/>
    <cellStyle name="Normal 210 3" xfId="13759"/>
    <cellStyle name="Normal 211" xfId="13760"/>
    <cellStyle name="Normal 211 2" xfId="13761"/>
    <cellStyle name="Normal 211 3" xfId="13762"/>
    <cellStyle name="Normal 212" xfId="13763"/>
    <cellStyle name="Normal 212 2" xfId="13764"/>
    <cellStyle name="Normal 212 3" xfId="13765"/>
    <cellStyle name="Normal 213" xfId="13766"/>
    <cellStyle name="Normal 213 2" xfId="13767"/>
    <cellStyle name="Normal 213 3" xfId="13768"/>
    <cellStyle name="Normal 214" xfId="13769"/>
    <cellStyle name="Normal 214 2" xfId="13770"/>
    <cellStyle name="Normal 214 3" xfId="13771"/>
    <cellStyle name="Normal 215" xfId="13772"/>
    <cellStyle name="Normal 215 2" xfId="13773"/>
    <cellStyle name="Normal 215 3" xfId="13774"/>
    <cellStyle name="Normal 216" xfId="13775"/>
    <cellStyle name="Normal 216 2" xfId="13776"/>
    <cellStyle name="Normal 216 3" xfId="13777"/>
    <cellStyle name="Normal 217" xfId="13778"/>
    <cellStyle name="Normal 217 2" xfId="13779"/>
    <cellStyle name="Normal 217 3" xfId="13780"/>
    <cellStyle name="Normal 218" xfId="13781"/>
    <cellStyle name="Normal 218 2" xfId="13782"/>
    <cellStyle name="Normal 218 3" xfId="13783"/>
    <cellStyle name="Normal 219" xfId="13784"/>
    <cellStyle name="Normal 219 2" xfId="13785"/>
    <cellStyle name="Normal 219 3" xfId="13786"/>
    <cellStyle name="Normal 22" xfId="13787"/>
    <cellStyle name="Normal 22 2" xfId="13788"/>
    <cellStyle name="Normal 22 2 2" xfId="13789"/>
    <cellStyle name="Normal 22 2 3" xfId="21748"/>
    <cellStyle name="Normal 22 3" xfId="13790"/>
    <cellStyle name="Normal 22 3 2" xfId="21749"/>
    <cellStyle name="Normal 22 4" xfId="13791"/>
    <cellStyle name="Normal 22 4 2" xfId="21750"/>
    <cellStyle name="Normal 220" xfId="13792"/>
    <cellStyle name="Normal 220 2" xfId="13793"/>
    <cellStyle name="Normal 220 3" xfId="13794"/>
    <cellStyle name="Normal 221" xfId="13795"/>
    <cellStyle name="Normal 221 2" xfId="13796"/>
    <cellStyle name="Normal 221 3" xfId="13797"/>
    <cellStyle name="Normal 222" xfId="13798"/>
    <cellStyle name="Normal 222 2" xfId="13799"/>
    <cellStyle name="Normal 222 3" xfId="13800"/>
    <cellStyle name="Normal 223" xfId="13801"/>
    <cellStyle name="Normal 223 2" xfId="13802"/>
    <cellStyle name="Normal 223 3" xfId="13803"/>
    <cellStyle name="Normal 224" xfId="13804"/>
    <cellStyle name="Normal 224 2" xfId="13805"/>
    <cellStyle name="Normal 224 3" xfId="13806"/>
    <cellStyle name="Normal 225" xfId="13807"/>
    <cellStyle name="Normal 225 2" xfId="13808"/>
    <cellStyle name="Normal 225 3" xfId="13809"/>
    <cellStyle name="Normal 226" xfId="13810"/>
    <cellStyle name="Normal 226 2" xfId="13811"/>
    <cellStyle name="Normal 226 3" xfId="13812"/>
    <cellStyle name="Normal 227" xfId="13813"/>
    <cellStyle name="Normal 227 2" xfId="13814"/>
    <cellStyle name="Normal 227 3" xfId="13815"/>
    <cellStyle name="Normal 228" xfId="13816"/>
    <cellStyle name="Normal 228 2" xfId="13817"/>
    <cellStyle name="Normal 228 3" xfId="13818"/>
    <cellStyle name="Normal 229" xfId="13819"/>
    <cellStyle name="Normal 229 2" xfId="13820"/>
    <cellStyle name="Normal 229 3" xfId="13821"/>
    <cellStyle name="Normal 23" xfId="13822"/>
    <cellStyle name="Normal 23 2" xfId="13823"/>
    <cellStyle name="Normal 23 2 2" xfId="13824"/>
    <cellStyle name="Normal 23 2 2 2" xfId="13825"/>
    <cellStyle name="Normal 23 2 2 2 2" xfId="13826"/>
    <cellStyle name="Normal 23 2 2 2 2 2" xfId="21754"/>
    <cellStyle name="Normal 23 2 2 2 3" xfId="21753"/>
    <cellStyle name="Normal 23 2 2 3" xfId="13827"/>
    <cellStyle name="Normal 23 2 2 3 2" xfId="21755"/>
    <cellStyle name="Normal 23 2 2 4" xfId="21752"/>
    <cellStyle name="Normal 23 2 3" xfId="13828"/>
    <cellStyle name="Normal 23 2 3 2" xfId="13829"/>
    <cellStyle name="Normal 23 2 3 2 2" xfId="21757"/>
    <cellStyle name="Normal 23 2 3 3" xfId="21756"/>
    <cellStyle name="Normal 23 2 4" xfId="13830"/>
    <cellStyle name="Normal 23 2 4 2" xfId="21758"/>
    <cellStyle name="Normal 23 2 5" xfId="21751"/>
    <cellStyle name="Normal 23 3" xfId="13831"/>
    <cellStyle name="Normal 23 3 2" xfId="13832"/>
    <cellStyle name="Normal 23 3 2 2" xfId="13833"/>
    <cellStyle name="Normal 23 3 2 2 2" xfId="13834"/>
    <cellStyle name="Normal 23 3 2 2 2 2" xfId="21762"/>
    <cellStyle name="Normal 23 3 2 2 3" xfId="21761"/>
    <cellStyle name="Normal 23 3 2 3" xfId="13835"/>
    <cellStyle name="Normal 23 3 2 3 2" xfId="21763"/>
    <cellStyle name="Normal 23 3 2 4" xfId="21760"/>
    <cellStyle name="Normal 23 3 3" xfId="13836"/>
    <cellStyle name="Normal 23 3 3 2" xfId="13837"/>
    <cellStyle name="Normal 23 3 3 2 2" xfId="21765"/>
    <cellStyle name="Normal 23 3 3 3" xfId="21764"/>
    <cellStyle name="Normal 23 3 4" xfId="13838"/>
    <cellStyle name="Normal 23 3 4 2" xfId="21766"/>
    <cellStyle name="Normal 23 3 5" xfId="13839"/>
    <cellStyle name="Normal 23 3 6" xfId="21759"/>
    <cellStyle name="Normal 23 4" xfId="13840"/>
    <cellStyle name="Normal 23 4 2" xfId="13841"/>
    <cellStyle name="Normal 23 4 2 2" xfId="13842"/>
    <cellStyle name="Normal 23 4 2 2 2" xfId="13843"/>
    <cellStyle name="Normal 23 4 2 2 2 2" xfId="21770"/>
    <cellStyle name="Normal 23 4 2 2 3" xfId="21769"/>
    <cellStyle name="Normal 23 4 2 3" xfId="13844"/>
    <cellStyle name="Normal 23 4 2 3 2" xfId="21771"/>
    <cellStyle name="Normal 23 4 2 4" xfId="21768"/>
    <cellStyle name="Normal 23 4 3" xfId="13845"/>
    <cellStyle name="Normal 23 4 3 2" xfId="13846"/>
    <cellStyle name="Normal 23 4 3 2 2" xfId="21773"/>
    <cellStyle name="Normal 23 4 3 3" xfId="21772"/>
    <cellStyle name="Normal 23 4 4" xfId="13847"/>
    <cellStyle name="Normal 23 4 4 2" xfId="21774"/>
    <cellStyle name="Normal 23 4 5" xfId="13848"/>
    <cellStyle name="Normal 23 4 6" xfId="21767"/>
    <cellStyle name="Normal 23 5" xfId="13849"/>
    <cellStyle name="Normal 23 5 2" xfId="13850"/>
    <cellStyle name="Normal 23 5 2 2" xfId="13851"/>
    <cellStyle name="Normal 23 5 2 2 2" xfId="21777"/>
    <cellStyle name="Normal 23 5 2 3" xfId="21776"/>
    <cellStyle name="Normal 23 5 3" xfId="13852"/>
    <cellStyle name="Normal 23 5 3 2" xfId="21778"/>
    <cellStyle name="Normal 23 5 4" xfId="21775"/>
    <cellStyle name="Normal 23 6" xfId="13853"/>
    <cellStyle name="Normal 23 6 2" xfId="13854"/>
    <cellStyle name="Normal 23 6 2 2" xfId="21780"/>
    <cellStyle name="Normal 23 6 3" xfId="21779"/>
    <cellStyle name="Normal 23 7" xfId="13855"/>
    <cellStyle name="Normal 23 7 2" xfId="21781"/>
    <cellStyle name="Normal 23 8" xfId="13856"/>
    <cellStyle name="Normal 23 8 2" xfId="21782"/>
    <cellStyle name="Normal 23 9" xfId="13857"/>
    <cellStyle name="Normal 23 9 2" xfId="21783"/>
    <cellStyle name="Normal 230" xfId="13858"/>
    <cellStyle name="Normal 230 2" xfId="13859"/>
    <cellStyle name="Normal 230 3" xfId="13860"/>
    <cellStyle name="Normal 231" xfId="13861"/>
    <cellStyle name="Normal 231 2" xfId="13862"/>
    <cellStyle name="Normal 231 3" xfId="13863"/>
    <cellStyle name="Normal 232" xfId="13864"/>
    <cellStyle name="Normal 232 2" xfId="13865"/>
    <cellStyle name="Normal 232 3" xfId="13866"/>
    <cellStyle name="Normal 233" xfId="13867"/>
    <cellStyle name="Normal 233 2" xfId="13868"/>
    <cellStyle name="Normal 233 3" xfId="13869"/>
    <cellStyle name="Normal 234" xfId="13870"/>
    <cellStyle name="Normal 234 2" xfId="13871"/>
    <cellStyle name="Normal 234 3" xfId="13872"/>
    <cellStyle name="Normal 235" xfId="13873"/>
    <cellStyle name="Normal 235 2" xfId="13874"/>
    <cellStyle name="Normal 235 3" xfId="13875"/>
    <cellStyle name="Normal 236" xfId="13876"/>
    <cellStyle name="Normal 236 2" xfId="13877"/>
    <cellStyle name="Normal 236 3" xfId="13878"/>
    <cellStyle name="Normal 237" xfId="13879"/>
    <cellStyle name="Normal 237 2" xfId="13880"/>
    <cellStyle name="Normal 237 3" xfId="13881"/>
    <cellStyle name="Normal 238" xfId="13882"/>
    <cellStyle name="Normal 238 2" xfId="13883"/>
    <cellStyle name="Normal 238 3" xfId="13884"/>
    <cellStyle name="Normal 239" xfId="13885"/>
    <cellStyle name="Normal 239 2" xfId="13886"/>
    <cellStyle name="Normal 239 3" xfId="13887"/>
    <cellStyle name="Normal 24" xfId="13888"/>
    <cellStyle name="Normal 24 2" xfId="13889"/>
    <cellStyle name="Normal 24 2 2" xfId="13890"/>
    <cellStyle name="Normal 24 2 2 2" xfId="13891"/>
    <cellStyle name="Normal 24 2 2 2 2" xfId="13892"/>
    <cellStyle name="Normal 24 2 2 2 2 2" xfId="21788"/>
    <cellStyle name="Normal 24 2 2 2 3" xfId="21787"/>
    <cellStyle name="Normal 24 2 2 3" xfId="13893"/>
    <cellStyle name="Normal 24 2 2 3 2" xfId="21789"/>
    <cellStyle name="Normal 24 2 2 4" xfId="21786"/>
    <cellStyle name="Normal 24 2 3" xfId="13894"/>
    <cellStyle name="Normal 24 2 3 2" xfId="13895"/>
    <cellStyle name="Normal 24 2 3 2 2" xfId="21791"/>
    <cellStyle name="Normal 24 2 3 3" xfId="21790"/>
    <cellStyle name="Normal 24 2 4" xfId="13896"/>
    <cellStyle name="Normal 24 2 4 2" xfId="21792"/>
    <cellStyle name="Normal 24 2 5" xfId="21785"/>
    <cellStyle name="Normal 24 3" xfId="13897"/>
    <cellStyle name="Normal 24 3 2" xfId="13898"/>
    <cellStyle name="Normal 24 3 2 2" xfId="13899"/>
    <cellStyle name="Normal 24 3 2 2 2" xfId="13900"/>
    <cellStyle name="Normal 24 3 2 2 2 2" xfId="21796"/>
    <cellStyle name="Normal 24 3 2 2 3" xfId="21795"/>
    <cellStyle name="Normal 24 3 2 3" xfId="13901"/>
    <cellStyle name="Normal 24 3 2 3 2" xfId="21797"/>
    <cellStyle name="Normal 24 3 2 4" xfId="21794"/>
    <cellStyle name="Normal 24 3 3" xfId="13902"/>
    <cellStyle name="Normal 24 3 3 2" xfId="13903"/>
    <cellStyle name="Normal 24 3 3 2 2" xfId="21799"/>
    <cellStyle name="Normal 24 3 3 3" xfId="21798"/>
    <cellStyle name="Normal 24 3 4" xfId="13904"/>
    <cellStyle name="Normal 24 3 4 2" xfId="21800"/>
    <cellStyle name="Normal 24 3 5" xfId="13905"/>
    <cellStyle name="Normal 24 3 6" xfId="21793"/>
    <cellStyle name="Normal 24 4" xfId="13906"/>
    <cellStyle name="Normal 24 4 2" xfId="13907"/>
    <cellStyle name="Normal 24 4 2 2" xfId="13908"/>
    <cellStyle name="Normal 24 4 2 2 2" xfId="13909"/>
    <cellStyle name="Normal 24 4 2 2 2 2" xfId="21804"/>
    <cellStyle name="Normal 24 4 2 2 3" xfId="21803"/>
    <cellStyle name="Normal 24 4 2 3" xfId="13910"/>
    <cellStyle name="Normal 24 4 2 3 2" xfId="21805"/>
    <cellStyle name="Normal 24 4 2 4" xfId="21802"/>
    <cellStyle name="Normal 24 4 3" xfId="13911"/>
    <cellStyle name="Normal 24 4 3 2" xfId="13912"/>
    <cellStyle name="Normal 24 4 3 2 2" xfId="21807"/>
    <cellStyle name="Normal 24 4 3 3" xfId="21806"/>
    <cellStyle name="Normal 24 4 4" xfId="13913"/>
    <cellStyle name="Normal 24 4 4 2" xfId="21808"/>
    <cellStyle name="Normal 24 4 5" xfId="13914"/>
    <cellStyle name="Normal 24 4 6" xfId="21801"/>
    <cellStyle name="Normal 24 5" xfId="13915"/>
    <cellStyle name="Normal 24 5 2" xfId="13916"/>
    <cellStyle name="Normal 24 5 2 2" xfId="13917"/>
    <cellStyle name="Normal 24 5 2 2 2" xfId="21811"/>
    <cellStyle name="Normal 24 5 2 3" xfId="21810"/>
    <cellStyle name="Normal 24 5 3" xfId="13918"/>
    <cellStyle name="Normal 24 5 3 2" xfId="21812"/>
    <cellStyle name="Normal 24 5 4" xfId="21809"/>
    <cellStyle name="Normal 24 6" xfId="13919"/>
    <cellStyle name="Normal 24 6 2" xfId="13920"/>
    <cellStyle name="Normal 24 6 2 2" xfId="21814"/>
    <cellStyle name="Normal 24 6 3" xfId="21813"/>
    <cellStyle name="Normal 24 7" xfId="13921"/>
    <cellStyle name="Normal 24 7 2" xfId="21815"/>
    <cellStyle name="Normal 24 8" xfId="13922"/>
    <cellStyle name="Normal 24 8 2" xfId="21816"/>
    <cellStyle name="Normal 24 9" xfId="21784"/>
    <cellStyle name="Normal 240" xfId="13923"/>
    <cellStyle name="Normal 240 2" xfId="13924"/>
    <cellStyle name="Normal 240 3" xfId="13925"/>
    <cellStyle name="Normal 241" xfId="13926"/>
    <cellStyle name="Normal 241 2" xfId="13927"/>
    <cellStyle name="Normal 241 3" xfId="13928"/>
    <cellStyle name="Normal 242" xfId="13929"/>
    <cellStyle name="Normal 242 2" xfId="13930"/>
    <cellStyle name="Normal 242 3" xfId="13931"/>
    <cellStyle name="Normal 243" xfId="13932"/>
    <cellStyle name="Normal 243 2" xfId="13933"/>
    <cellStyle name="Normal 243 3" xfId="13934"/>
    <cellStyle name="Normal 244" xfId="13935"/>
    <cellStyle name="Normal 244 2" xfId="13936"/>
    <cellStyle name="Normal 244 3" xfId="13937"/>
    <cellStyle name="Normal 245" xfId="13938"/>
    <cellStyle name="Normal 245 2" xfId="13939"/>
    <cellStyle name="Normal 245 3" xfId="13940"/>
    <cellStyle name="Normal 246" xfId="13941"/>
    <cellStyle name="Normal 246 2" xfId="13942"/>
    <cellStyle name="Normal 246 3" xfId="13943"/>
    <cellStyle name="Normal 247" xfId="13944"/>
    <cellStyle name="Normal 247 2" xfId="13945"/>
    <cellStyle name="Normal 247 3" xfId="13946"/>
    <cellStyle name="Normal 248" xfId="13947"/>
    <cellStyle name="Normal 248 2" xfId="13948"/>
    <cellStyle name="Normal 248 3" xfId="13949"/>
    <cellStyle name="Normal 249" xfId="13950"/>
    <cellStyle name="Normal 249 2" xfId="13951"/>
    <cellStyle name="Normal 249 3" xfId="13952"/>
    <cellStyle name="Normal 25" xfId="13953"/>
    <cellStyle name="Normal 25 2" xfId="13954"/>
    <cellStyle name="Normal 25 2 2" xfId="21818"/>
    <cellStyle name="Normal 25 3" xfId="21817"/>
    <cellStyle name="Normal 250" xfId="13955"/>
    <cellStyle name="Normal 250 2" xfId="13956"/>
    <cellStyle name="Normal 250 3" xfId="13957"/>
    <cellStyle name="Normal 251" xfId="13958"/>
    <cellStyle name="Normal 251 2" xfId="13959"/>
    <cellStyle name="Normal 251 3" xfId="13960"/>
    <cellStyle name="Normal 252" xfId="13961"/>
    <cellStyle name="Normal 252 2" xfId="13962"/>
    <cellStyle name="Normal 252 3" xfId="13963"/>
    <cellStyle name="Normal 253" xfId="13964"/>
    <cellStyle name="Normal 253 2" xfId="13965"/>
    <cellStyle name="Normal 253 3" xfId="13966"/>
    <cellStyle name="Normal 254" xfId="13967"/>
    <cellStyle name="Normal 254 2" xfId="13968"/>
    <cellStyle name="Normal 254 3" xfId="13969"/>
    <cellStyle name="Normal 255" xfId="13970"/>
    <cellStyle name="Normal 255 2" xfId="13971"/>
    <cellStyle name="Normal 255 3" xfId="13972"/>
    <cellStyle name="Normal 256" xfId="13973"/>
    <cellStyle name="Normal 256 2" xfId="13974"/>
    <cellStyle name="Normal 256 3" xfId="13975"/>
    <cellStyle name="Normal 257" xfId="13976"/>
    <cellStyle name="Normal 257 2" xfId="13977"/>
    <cellStyle name="Normal 257 3" xfId="13978"/>
    <cellStyle name="Normal 258" xfId="13979"/>
    <cellStyle name="Normal 258 2" xfId="13980"/>
    <cellStyle name="Normal 258 3" xfId="13981"/>
    <cellStyle name="Normal 259" xfId="13982"/>
    <cellStyle name="Normal 259 2" xfId="13983"/>
    <cellStyle name="Normal 259 3" xfId="13984"/>
    <cellStyle name="Normal 26" xfId="13985"/>
    <cellStyle name="Normal 26 2" xfId="13986"/>
    <cellStyle name="Normal 26 2 2" xfId="21820"/>
    <cellStyle name="Normal 26 3" xfId="13987"/>
    <cellStyle name="Normal 26 3 2" xfId="13988"/>
    <cellStyle name="Normal 26 3 3" xfId="21821"/>
    <cellStyle name="Normal 26 4" xfId="13989"/>
    <cellStyle name="Normal 26 4 2" xfId="21822"/>
    <cellStyle name="Normal 26 5" xfId="21819"/>
    <cellStyle name="Normal 260" xfId="13990"/>
    <cellStyle name="Normal 260 2" xfId="13991"/>
    <cellStyle name="Normal 260 3" xfId="13992"/>
    <cellStyle name="Normal 261" xfId="13993"/>
    <cellStyle name="Normal 261 2" xfId="13994"/>
    <cellStyle name="Normal 261 3" xfId="13995"/>
    <cellStyle name="Normal 262" xfId="13996"/>
    <cellStyle name="Normal 262 2" xfId="13997"/>
    <cellStyle name="Normal 262 3" xfId="13998"/>
    <cellStyle name="Normal 263" xfId="13999"/>
    <cellStyle name="Normal 263 2" xfId="14000"/>
    <cellStyle name="Normal 263 3" xfId="14001"/>
    <cellStyle name="Normal 264" xfId="14002"/>
    <cellStyle name="Normal 264 2" xfId="14003"/>
    <cellStyle name="Normal 264 3" xfId="14004"/>
    <cellStyle name="Normal 265" xfId="14005"/>
    <cellStyle name="Normal 265 2" xfId="14006"/>
    <cellStyle name="Normal 265 3" xfId="14007"/>
    <cellStyle name="Normal 266" xfId="14008"/>
    <cellStyle name="Normal 266 2" xfId="14009"/>
    <cellStyle name="Normal 266 3" xfId="14010"/>
    <cellStyle name="Normal 267" xfId="14011"/>
    <cellStyle name="Normal 267 2" xfId="14012"/>
    <cellStyle name="Normal 267 3" xfId="14013"/>
    <cellStyle name="Normal 268" xfId="14014"/>
    <cellStyle name="Normal 268 2" xfId="14015"/>
    <cellStyle name="Normal 268 3" xfId="14016"/>
    <cellStyle name="Normal 269" xfId="14017"/>
    <cellStyle name="Normal 269 2" xfId="14018"/>
    <cellStyle name="Normal 269 3" xfId="14019"/>
    <cellStyle name="Normal 27" xfId="14020"/>
    <cellStyle name="Normal 27 2" xfId="14021"/>
    <cellStyle name="Normal 27 2 2" xfId="14022"/>
    <cellStyle name="Normal 27 2 2 2" xfId="14023"/>
    <cellStyle name="Normal 27 2 2 2 2" xfId="21826"/>
    <cellStyle name="Normal 27 2 2 3" xfId="21825"/>
    <cellStyle name="Normal 27 2 3" xfId="14024"/>
    <cellStyle name="Normal 27 2 3 2" xfId="21827"/>
    <cellStyle name="Normal 27 2 4" xfId="21824"/>
    <cellStyle name="Normal 27 3" xfId="14025"/>
    <cellStyle name="Normal 27 3 2" xfId="14026"/>
    <cellStyle name="Normal 27 3 2 2" xfId="21829"/>
    <cellStyle name="Normal 27 3 3" xfId="14027"/>
    <cellStyle name="Normal 27 3 4" xfId="21828"/>
    <cellStyle name="Normal 27 4" xfId="14028"/>
    <cellStyle name="Normal 27 4 2" xfId="14029"/>
    <cellStyle name="Normal 27 4 3" xfId="21830"/>
    <cellStyle name="Normal 27 5" xfId="14030"/>
    <cellStyle name="Normal 27 5 2" xfId="21831"/>
    <cellStyle name="Normal 27 6" xfId="14031"/>
    <cellStyle name="Normal 27 6 2" xfId="21832"/>
    <cellStyle name="Normal 27 7" xfId="21823"/>
    <cellStyle name="Normal 270" xfId="14032"/>
    <cellStyle name="Normal 270 2" xfId="14033"/>
    <cellStyle name="Normal 270 3" xfId="14034"/>
    <cellStyle name="Normal 271" xfId="14035"/>
    <cellStyle name="Normal 271 2" xfId="14036"/>
    <cellStyle name="Normal 271 3" xfId="14037"/>
    <cellStyle name="Normal 272" xfId="14038"/>
    <cellStyle name="Normal 272 2" xfId="14039"/>
    <cellStyle name="Normal 272 3" xfId="14040"/>
    <cellStyle name="Normal 273" xfId="14041"/>
    <cellStyle name="Normal 273 2" xfId="14042"/>
    <cellStyle name="Normal 273 3" xfId="14043"/>
    <cellStyle name="Normal 274" xfId="14044"/>
    <cellStyle name="Normal 274 2" xfId="14045"/>
    <cellStyle name="Normal 274 3" xfId="14046"/>
    <cellStyle name="Normal 275" xfId="14047"/>
    <cellStyle name="Normal 275 2" xfId="14048"/>
    <cellStyle name="Normal 275 3" xfId="14049"/>
    <cellStyle name="Normal 276" xfId="14050"/>
    <cellStyle name="Normal 276 2" xfId="14051"/>
    <cellStyle name="Normal 276 3" xfId="14052"/>
    <cellStyle name="Normal 277" xfId="14053"/>
    <cellStyle name="Normal 277 2" xfId="14054"/>
    <cellStyle name="Normal 277 3" xfId="14055"/>
    <cellStyle name="Normal 278" xfId="14056"/>
    <cellStyle name="Normal 278 2" xfId="14057"/>
    <cellStyle name="Normal 278 3" xfId="14058"/>
    <cellStyle name="Normal 279" xfId="14059"/>
    <cellStyle name="Normal 279 2" xfId="14060"/>
    <cellStyle name="Normal 279 3" xfId="14061"/>
    <cellStyle name="Normal 28" xfId="14062"/>
    <cellStyle name="Normal 28 2" xfId="14063"/>
    <cellStyle name="Normal 28 2 2" xfId="21834"/>
    <cellStyle name="Normal 28 3" xfId="14064"/>
    <cellStyle name="Normal 28 3 2" xfId="14065"/>
    <cellStyle name="Normal 28 3 3" xfId="21835"/>
    <cellStyle name="Normal 28 4" xfId="14066"/>
    <cellStyle name="Normal 28 5" xfId="21833"/>
    <cellStyle name="Normal 280" xfId="14067"/>
    <cellStyle name="Normal 280 2" xfId="14068"/>
    <cellStyle name="Normal 280 3" xfId="14069"/>
    <cellStyle name="Normal 281" xfId="14070"/>
    <cellStyle name="Normal 281 2" xfId="14071"/>
    <cellStyle name="Normal 281 3" xfId="14072"/>
    <cellStyle name="Normal 282" xfId="14073"/>
    <cellStyle name="Normal 282 2" xfId="14074"/>
    <cellStyle name="Normal 282 3" xfId="14075"/>
    <cellStyle name="Normal 283" xfId="14076"/>
    <cellStyle name="Normal 283 2" xfId="14077"/>
    <cellStyle name="Normal 283 3" xfId="14078"/>
    <cellStyle name="Normal 284" xfId="14079"/>
    <cellStyle name="Normal 284 2" xfId="14080"/>
    <cellStyle name="Normal 284 3" xfId="14081"/>
    <cellStyle name="Normal 285" xfId="14082"/>
    <cellStyle name="Normal 285 2" xfId="14083"/>
    <cellStyle name="Normal 285 3" xfId="14084"/>
    <cellStyle name="Normal 286" xfId="14085"/>
    <cellStyle name="Normal 286 2" xfId="14086"/>
    <cellStyle name="Normal 286 3" xfId="14087"/>
    <cellStyle name="Normal 287" xfId="14088"/>
    <cellStyle name="Normal 287 2" xfId="14089"/>
    <cellStyle name="Normal 287 3" xfId="14090"/>
    <cellStyle name="Normal 288" xfId="14091"/>
    <cellStyle name="Normal 288 2" xfId="14092"/>
    <cellStyle name="Normal 288 3" xfId="14093"/>
    <cellStyle name="Normal 289" xfId="14094"/>
    <cellStyle name="Normal 289 2" xfId="14095"/>
    <cellStyle name="Normal 289 3" xfId="14096"/>
    <cellStyle name="Normal 29" xfId="14097"/>
    <cellStyle name="Normal 29 2" xfId="14098"/>
    <cellStyle name="Normal 29 2 2" xfId="14099"/>
    <cellStyle name="Normal 29 2 2 2" xfId="21838"/>
    <cellStyle name="Normal 29 2 3" xfId="21837"/>
    <cellStyle name="Normal 29 3" xfId="14100"/>
    <cellStyle name="Normal 29 3 2" xfId="14101"/>
    <cellStyle name="Normal 29 3 3" xfId="21839"/>
    <cellStyle name="Normal 29 4" xfId="14102"/>
    <cellStyle name="Normal 29 4 2" xfId="21840"/>
    <cellStyle name="Normal 29 5" xfId="21836"/>
    <cellStyle name="Normal 290" xfId="14103"/>
    <cellStyle name="Normal 290 2" xfId="14104"/>
    <cellStyle name="Normal 290 3" xfId="14105"/>
    <cellStyle name="Normal 291" xfId="14106"/>
    <cellStyle name="Normal 291 2" xfId="14107"/>
    <cellStyle name="Normal 291 3" xfId="14108"/>
    <cellStyle name="Normal 292" xfId="14109"/>
    <cellStyle name="Normal 292 2" xfId="14110"/>
    <cellStyle name="Normal 292 3" xfId="14111"/>
    <cellStyle name="Normal 293" xfId="14112"/>
    <cellStyle name="Normal 293 2" xfId="14113"/>
    <cellStyle name="Normal 293 3" xfId="14114"/>
    <cellStyle name="Normal 294" xfId="14115"/>
    <cellStyle name="Normal 294 2" xfId="14116"/>
    <cellStyle name="Normal 294 3" xfId="14117"/>
    <cellStyle name="Normal 295" xfId="14118"/>
    <cellStyle name="Normal 295 2" xfId="14119"/>
    <cellStyle name="Normal 295 3" xfId="14120"/>
    <cellStyle name="Normal 296" xfId="14121"/>
    <cellStyle name="Normal 296 2" xfId="14122"/>
    <cellStyle name="Normal 296 3" xfId="14123"/>
    <cellStyle name="Normal 297" xfId="14124"/>
    <cellStyle name="Normal 297 2" xfId="14125"/>
    <cellStyle name="Normal 297 3" xfId="14126"/>
    <cellStyle name="Normal 298" xfId="14127"/>
    <cellStyle name="Normal 298 2" xfId="14128"/>
    <cellStyle name="Normal 298 3" xfId="14129"/>
    <cellStyle name="Normal 299" xfId="14130"/>
    <cellStyle name="Normal 299 2" xfId="14131"/>
    <cellStyle name="Normal 299 3" xfId="14132"/>
    <cellStyle name="Normal 3" xfId="5"/>
    <cellStyle name="Normal 3 10" xfId="14133"/>
    <cellStyle name="Normal 3 10 2" xfId="14134"/>
    <cellStyle name="Normal 3 10 2 2" xfId="14135"/>
    <cellStyle name="Normal 3 10 2 2 2" xfId="14136"/>
    <cellStyle name="Normal 3 10 2 2 2 2" xfId="21844"/>
    <cellStyle name="Normal 3 10 2 2 3" xfId="14137"/>
    <cellStyle name="Normal 3 10 2 2 3 2" xfId="21845"/>
    <cellStyle name="Normal 3 10 2 2 4" xfId="21843"/>
    <cellStyle name="Normal 3 10 2 3" xfId="14138"/>
    <cellStyle name="Normal 3 10 2 3 2" xfId="21846"/>
    <cellStyle name="Normal 3 10 2 4" xfId="14139"/>
    <cellStyle name="Normal 3 10 2 4 2" xfId="21847"/>
    <cellStyle name="Normal 3 10 2 5" xfId="14140"/>
    <cellStyle name="Normal 3 10 2 5 2" xfId="21848"/>
    <cellStyle name="Normal 3 10 2 6" xfId="21842"/>
    <cellStyle name="Normal 3 10 3" xfId="14141"/>
    <cellStyle name="Normal 3 10 3 2" xfId="14142"/>
    <cellStyle name="Normal 3 10 3 2 2" xfId="21850"/>
    <cellStyle name="Normal 3 10 3 3" xfId="14143"/>
    <cellStyle name="Normal 3 10 3 3 2" xfId="21851"/>
    <cellStyle name="Normal 3 10 3 4" xfId="14144"/>
    <cellStyle name="Normal 3 10 3 4 2" xfId="21852"/>
    <cellStyle name="Normal 3 10 3 5" xfId="21849"/>
    <cellStyle name="Normal 3 10 4" xfId="14145"/>
    <cellStyle name="Normal 3 10 4 2" xfId="14146"/>
    <cellStyle name="Normal 3 10 4 2 2" xfId="21854"/>
    <cellStyle name="Normal 3 10 4 3" xfId="21853"/>
    <cellStyle name="Normal 3 10 5" xfId="14147"/>
    <cellStyle name="Normal 3 10 5 2" xfId="21855"/>
    <cellStyle name="Normal 3 10 6" xfId="14148"/>
    <cellStyle name="Normal 3 10 6 2" xfId="21856"/>
    <cellStyle name="Normal 3 10 7" xfId="21841"/>
    <cellStyle name="Normal 3 11" xfId="14149"/>
    <cellStyle name="Normal 3 11 2" xfId="14150"/>
    <cellStyle name="Normal 3 11 2 2" xfId="14151"/>
    <cellStyle name="Normal 3 11 2 2 2" xfId="21859"/>
    <cellStyle name="Normal 3 11 2 3" xfId="21858"/>
    <cellStyle name="Normal 3 11 3" xfId="14152"/>
    <cellStyle name="Normal 3 11 3 2" xfId="21860"/>
    <cellStyle name="Normal 3 11 4" xfId="14153"/>
    <cellStyle name="Normal 3 11 4 2" xfId="21861"/>
    <cellStyle name="Normal 3 11 5" xfId="14154"/>
    <cellStyle name="Normal 3 11 5 2" xfId="21862"/>
    <cellStyle name="Normal 3 11 6" xfId="21857"/>
    <cellStyle name="Normal 3 12" xfId="14155"/>
    <cellStyle name="Normal 3 12 2" xfId="14156"/>
    <cellStyle name="Normal 3 12 2 2" xfId="14157"/>
    <cellStyle name="Normal 3 12 2 2 2" xfId="21865"/>
    <cellStyle name="Normal 3 12 2 3" xfId="14158"/>
    <cellStyle name="Normal 3 12 2 3 2" xfId="21866"/>
    <cellStyle name="Normal 3 12 2 4" xfId="14159"/>
    <cellStyle name="Normal 3 12 2 4 2" xfId="21867"/>
    <cellStyle name="Normal 3 12 2 5" xfId="21864"/>
    <cellStyle name="Normal 3 12 3" xfId="14160"/>
    <cellStyle name="Normal 3 12 3 2" xfId="21868"/>
    <cellStyle name="Normal 3 12 4" xfId="14161"/>
    <cellStyle name="Normal 3 12 4 2" xfId="21869"/>
    <cellStyle name="Normal 3 12 5" xfId="14162"/>
    <cellStyle name="Normal 3 12 5 2" xfId="21870"/>
    <cellStyle name="Normal 3 12 6" xfId="21863"/>
    <cellStyle name="Normal 3 13" xfId="14163"/>
    <cellStyle name="Normal 3 13 2" xfId="14164"/>
    <cellStyle name="Normal 3 13 2 2" xfId="14165"/>
    <cellStyle name="Normal 3 13 2 2 2" xfId="21873"/>
    <cellStyle name="Normal 3 13 2 3" xfId="21872"/>
    <cellStyle name="Normal 3 13 3" xfId="14166"/>
    <cellStyle name="Normal 3 13 3 2" xfId="14167"/>
    <cellStyle name="Normal 3 13 3 2 2" xfId="21875"/>
    <cellStyle name="Normal 3 13 3 3" xfId="21874"/>
    <cellStyle name="Normal 3 13 4" xfId="14168"/>
    <cellStyle name="Normal 3 13 4 2" xfId="21876"/>
    <cellStyle name="Normal 3 13 5" xfId="14169"/>
    <cellStyle name="Normal 3 13 5 2" xfId="21877"/>
    <cellStyle name="Normal 3 13 6" xfId="21871"/>
    <cellStyle name="Normal 3 14" xfId="14170"/>
    <cellStyle name="Normal 3 14 2" xfId="14171"/>
    <cellStyle name="Normal 3 14 2 2" xfId="14172"/>
    <cellStyle name="Normal 3 14 2 2 2" xfId="21880"/>
    <cellStyle name="Normal 3 14 2 3" xfId="21879"/>
    <cellStyle name="Normal 3 14 3" xfId="14173"/>
    <cellStyle name="Normal 3 14 3 2" xfId="14174"/>
    <cellStyle name="Normal 3 14 3 2 2" xfId="21882"/>
    <cellStyle name="Normal 3 14 3 3" xfId="21881"/>
    <cellStyle name="Normal 3 14 4" xfId="14175"/>
    <cellStyle name="Normal 3 14 4 2" xfId="14176"/>
    <cellStyle name="Normal 3 14 4 2 2" xfId="21884"/>
    <cellStyle name="Normal 3 14 4 3" xfId="21883"/>
    <cellStyle name="Normal 3 14 5" xfId="14177"/>
    <cellStyle name="Normal 3 14 5 2" xfId="21885"/>
    <cellStyle name="Normal 3 14 6" xfId="21878"/>
    <cellStyle name="Normal 3 15" xfId="14178"/>
    <cellStyle name="Normal 3 15 2" xfId="14179"/>
    <cellStyle name="Normal 3 15 2 2" xfId="21887"/>
    <cellStyle name="Normal 3 15 3" xfId="14180"/>
    <cellStyle name="Normal 3 15 3 2" xfId="21888"/>
    <cellStyle name="Normal 3 15 4" xfId="14181"/>
    <cellStyle name="Normal 3 15 4 2" xfId="21889"/>
    <cellStyle name="Normal 3 15 5" xfId="14182"/>
    <cellStyle name="Normal 3 15 5 2" xfId="21890"/>
    <cellStyle name="Normal 3 15 6" xfId="21886"/>
    <cellStyle name="Normal 3 16" xfId="14183"/>
    <cellStyle name="Normal 3 16 2" xfId="14184"/>
    <cellStyle name="Normal 3 16 2 2" xfId="21892"/>
    <cellStyle name="Normal 3 16 3" xfId="14185"/>
    <cellStyle name="Normal 3 16 3 2" xfId="21893"/>
    <cellStyle name="Normal 3 16 4" xfId="14186"/>
    <cellStyle name="Normal 3 16 4 2" xfId="21894"/>
    <cellStyle name="Normal 3 16 5" xfId="14187"/>
    <cellStyle name="Normal 3 16 5 2" xfId="21895"/>
    <cellStyle name="Normal 3 16 6" xfId="21891"/>
    <cellStyle name="Normal 3 17" xfId="14188"/>
    <cellStyle name="Normal 3 17 2" xfId="14189"/>
    <cellStyle name="Normal 3 17 2 2" xfId="21897"/>
    <cellStyle name="Normal 3 17 3" xfId="14190"/>
    <cellStyle name="Normal 3 17 3 2" xfId="21898"/>
    <cellStyle name="Normal 3 17 4" xfId="14191"/>
    <cellStyle name="Normal 3 17 4 2" xfId="21899"/>
    <cellStyle name="Normal 3 17 5" xfId="14192"/>
    <cellStyle name="Normal 3 17 5 2" xfId="21900"/>
    <cellStyle name="Normal 3 17 6" xfId="21896"/>
    <cellStyle name="Normal 3 18" xfId="14193"/>
    <cellStyle name="Normal 3 18 2" xfId="14194"/>
    <cellStyle name="Normal 3 18 2 2" xfId="14195"/>
    <cellStyle name="Normal 3 18 2 2 2" xfId="14196"/>
    <cellStyle name="Normal 3 18 2 2 2 2" xfId="21904"/>
    <cellStyle name="Normal 3 18 2 2 3" xfId="21903"/>
    <cellStyle name="Normal 3 18 2 3" xfId="14197"/>
    <cellStyle name="Normal 3 18 2 3 2" xfId="21905"/>
    <cellStyle name="Normal 3 18 2 4" xfId="21902"/>
    <cellStyle name="Normal 3 18 3" xfId="14198"/>
    <cellStyle name="Normal 3 18 3 2" xfId="14199"/>
    <cellStyle name="Normal 3 18 3 2 2" xfId="21907"/>
    <cellStyle name="Normal 3 18 3 3" xfId="21906"/>
    <cellStyle name="Normal 3 18 4" xfId="14200"/>
    <cellStyle name="Normal 3 18 4 2" xfId="21908"/>
    <cellStyle name="Normal 3 18 5" xfId="14201"/>
    <cellStyle name="Normal 3 18 5 2" xfId="21909"/>
    <cellStyle name="Normal 3 18 6" xfId="21901"/>
    <cellStyle name="Normal 3 19" xfId="14202"/>
    <cellStyle name="Normal 3 19 2" xfId="14203"/>
    <cellStyle name="Normal 3 19 2 2" xfId="21911"/>
    <cellStyle name="Normal 3 19 3" xfId="14204"/>
    <cellStyle name="Normal 3 19 3 2" xfId="21912"/>
    <cellStyle name="Normal 3 19 4" xfId="21910"/>
    <cellStyle name="Normal 3 2" xfId="14205"/>
    <cellStyle name="Normal 3 2 10" xfId="14206"/>
    <cellStyle name="Normal 3 2 10 2" xfId="14207"/>
    <cellStyle name="Normal 3 2 2" xfId="14208"/>
    <cellStyle name="Normal 3 2 2 10" xfId="21913"/>
    <cellStyle name="Normal 3 2 2 2" xfId="14209"/>
    <cellStyle name="Normal 3 2 2 2 2" xfId="14210"/>
    <cellStyle name="Normal 3 2 2 2 2 2" xfId="14211"/>
    <cellStyle name="Normal 3 2 2 2 2 2 2" xfId="14212"/>
    <cellStyle name="Normal 3 2 2 2 2 2 2 2" xfId="21917"/>
    <cellStyle name="Normal 3 2 2 2 2 2 3" xfId="14213"/>
    <cellStyle name="Normal 3 2 2 2 2 2 3 2" xfId="21918"/>
    <cellStyle name="Normal 3 2 2 2 2 2 4" xfId="14214"/>
    <cellStyle name="Normal 3 2 2 2 2 2 5" xfId="14215"/>
    <cellStyle name="Normal 3 2 2 2 2 2 6" xfId="21916"/>
    <cellStyle name="Normal 3 2 2 2 2 3" xfId="14216"/>
    <cellStyle name="Normal 3 2 2 2 2 3 2" xfId="21919"/>
    <cellStyle name="Normal 3 2 2 2 2 4" xfId="14217"/>
    <cellStyle name="Normal 3 2 2 2 2 4 2" xfId="21920"/>
    <cellStyle name="Normal 3 2 2 2 2 5" xfId="14218"/>
    <cellStyle name="Normal 3 2 2 2 2 6" xfId="14219"/>
    <cellStyle name="Normal 3 2 2 2 2 7" xfId="21915"/>
    <cellStyle name="Normal 3 2 2 2 3" xfId="14220"/>
    <cellStyle name="Normal 3 2 2 2 3 2" xfId="14221"/>
    <cellStyle name="Normal 3 2 2 2 3 2 2" xfId="21922"/>
    <cellStyle name="Normal 3 2 2 2 3 3" xfId="14222"/>
    <cellStyle name="Normal 3 2 2 2 3 3 2" xfId="21923"/>
    <cellStyle name="Normal 3 2 2 2 3 4" xfId="14223"/>
    <cellStyle name="Normal 3 2 2 2 3 5" xfId="14224"/>
    <cellStyle name="Normal 3 2 2 2 3 6" xfId="21921"/>
    <cellStyle name="Normal 3 2 2 2 4" xfId="14225"/>
    <cellStyle name="Normal 3 2 2 2 4 2" xfId="21924"/>
    <cellStyle name="Normal 3 2 2 2 5" xfId="14226"/>
    <cellStyle name="Normal 3 2 2 2 5 2" xfId="21925"/>
    <cellStyle name="Normal 3 2 2 2 6" xfId="14227"/>
    <cellStyle name="Normal 3 2 2 2 7" xfId="14228"/>
    <cellStyle name="Normal 3 2 2 2 8" xfId="21914"/>
    <cellStyle name="Normal 3 2 2 3" xfId="14229"/>
    <cellStyle name="Normal 3 2 2 3 2" xfId="14230"/>
    <cellStyle name="Normal 3 2 2 3 2 2" xfId="14231"/>
    <cellStyle name="Normal 3 2 2 3 2 2 2" xfId="21928"/>
    <cellStyle name="Normal 3 2 2 3 2 3" xfId="14232"/>
    <cellStyle name="Normal 3 2 2 3 2 3 2" xfId="21929"/>
    <cellStyle name="Normal 3 2 2 3 2 4" xfId="14233"/>
    <cellStyle name="Normal 3 2 2 3 2 5" xfId="14234"/>
    <cellStyle name="Normal 3 2 2 3 2 6" xfId="21927"/>
    <cellStyle name="Normal 3 2 2 3 3" xfId="14235"/>
    <cellStyle name="Normal 3 2 2 3 3 2" xfId="21930"/>
    <cellStyle name="Normal 3 2 2 3 4" xfId="14236"/>
    <cellStyle name="Normal 3 2 2 3 4 2" xfId="21931"/>
    <cellStyle name="Normal 3 2 2 3 5" xfId="14237"/>
    <cellStyle name="Normal 3 2 2 3 6" xfId="14238"/>
    <cellStyle name="Normal 3 2 2 3 7" xfId="21926"/>
    <cellStyle name="Normal 3 2 2 4" xfId="14239"/>
    <cellStyle name="Normal 3 2 2 4 2" xfId="14240"/>
    <cellStyle name="Normal 3 2 2 4 2 2" xfId="21933"/>
    <cellStyle name="Normal 3 2 2 4 3" xfId="14241"/>
    <cellStyle name="Normal 3 2 2 4 3 2" xfId="21934"/>
    <cellStyle name="Normal 3 2 2 4 4" xfId="14242"/>
    <cellStyle name="Normal 3 2 2 4 5" xfId="14243"/>
    <cellStyle name="Normal 3 2 2 4 6" xfId="21932"/>
    <cellStyle name="Normal 3 2 2 5" xfId="14244"/>
    <cellStyle name="Normal 3 2 2 5 2" xfId="21935"/>
    <cellStyle name="Normal 3 2 2 6" xfId="14245"/>
    <cellStyle name="Normal 3 2 2 6 2" xfId="21936"/>
    <cellStyle name="Normal 3 2 2 7" xfId="14246"/>
    <cellStyle name="Normal 3 2 2 8" xfId="14247"/>
    <cellStyle name="Normal 3 2 2 8 2" xfId="14248"/>
    <cellStyle name="Normal 3 2 2 9" xfId="14249"/>
    <cellStyle name="Normal 3 2 3" xfId="14250"/>
    <cellStyle name="Normal 3 2 3 2" xfId="14251"/>
    <cellStyle name="Normal 3 2 3 2 2" xfId="14252"/>
    <cellStyle name="Normal 3 2 3 2 2 2" xfId="14253"/>
    <cellStyle name="Normal 3 2 3 2 2 2 2" xfId="21940"/>
    <cellStyle name="Normal 3 2 3 2 2 3" xfId="14254"/>
    <cellStyle name="Normal 3 2 3 2 2 3 2" xfId="21941"/>
    <cellStyle name="Normal 3 2 3 2 2 4" xfId="14255"/>
    <cellStyle name="Normal 3 2 3 2 2 5" xfId="14256"/>
    <cellStyle name="Normal 3 2 3 2 2 6" xfId="21939"/>
    <cellStyle name="Normal 3 2 3 2 3" xfId="14257"/>
    <cellStyle name="Normal 3 2 3 2 3 2" xfId="21942"/>
    <cellStyle name="Normal 3 2 3 2 4" xfId="14258"/>
    <cellStyle name="Normal 3 2 3 2 4 2" xfId="21943"/>
    <cellStyle name="Normal 3 2 3 2 5" xfId="14259"/>
    <cellStyle name="Normal 3 2 3 2 6" xfId="14260"/>
    <cellStyle name="Normal 3 2 3 2 7" xfId="21938"/>
    <cellStyle name="Normal 3 2 3 3" xfId="14261"/>
    <cellStyle name="Normal 3 2 3 3 2" xfId="14262"/>
    <cellStyle name="Normal 3 2 3 3 2 2" xfId="21945"/>
    <cellStyle name="Normal 3 2 3 3 3" xfId="14263"/>
    <cellStyle name="Normal 3 2 3 3 3 2" xfId="21946"/>
    <cellStyle name="Normal 3 2 3 3 4" xfId="14264"/>
    <cellStyle name="Normal 3 2 3 3 5" xfId="14265"/>
    <cellStyle name="Normal 3 2 3 3 6" xfId="21944"/>
    <cellStyle name="Normal 3 2 3 4" xfId="14266"/>
    <cellStyle name="Normal 3 2 3 4 2" xfId="21947"/>
    <cellStyle name="Normal 3 2 3 5" xfId="14267"/>
    <cellStyle name="Normal 3 2 3 5 2" xfId="21948"/>
    <cellStyle name="Normal 3 2 3 6" xfId="14268"/>
    <cellStyle name="Normal 3 2 3 7" xfId="14269"/>
    <cellStyle name="Normal 3 2 3 8" xfId="21937"/>
    <cellStyle name="Normal 3 2 4" xfId="14270"/>
    <cellStyle name="Normal 3 2 4 2" xfId="14271"/>
    <cellStyle name="Normal 3 2 4 2 2" xfId="14272"/>
    <cellStyle name="Normal 3 2 4 2 2 2" xfId="21951"/>
    <cellStyle name="Normal 3 2 4 2 3" xfId="14273"/>
    <cellStyle name="Normal 3 2 4 2 3 2" xfId="21952"/>
    <cellStyle name="Normal 3 2 4 2 4" xfId="14274"/>
    <cellStyle name="Normal 3 2 4 2 5" xfId="14275"/>
    <cellStyle name="Normal 3 2 4 2 6" xfId="21950"/>
    <cellStyle name="Normal 3 2 4 3" xfId="14276"/>
    <cellStyle name="Normal 3 2 4 3 2" xfId="21953"/>
    <cellStyle name="Normal 3 2 4 4" xfId="14277"/>
    <cellStyle name="Normal 3 2 4 4 2" xfId="21954"/>
    <cellStyle name="Normal 3 2 4 5" xfId="14278"/>
    <cellStyle name="Normal 3 2 4 5 2" xfId="14279"/>
    <cellStyle name="Normal 3 2 4 5 3" xfId="21955"/>
    <cellStyle name="Normal 3 2 4 6" xfId="14280"/>
    <cellStyle name="Normal 3 2 4 7" xfId="21949"/>
    <cellStyle name="Normal 3 2 5" xfId="14281"/>
    <cellStyle name="Normal 3 2 5 2" xfId="14282"/>
    <cellStyle name="Normal 3 2 5 2 2" xfId="21957"/>
    <cellStyle name="Normal 3 2 5 3" xfId="14283"/>
    <cellStyle name="Normal 3 2 5 3 2" xfId="21958"/>
    <cellStyle name="Normal 3 2 5 4" xfId="14284"/>
    <cellStyle name="Normal 3 2 5 5" xfId="14285"/>
    <cellStyle name="Normal 3 2 5 6" xfId="21956"/>
    <cellStyle name="Normal 3 2 6" xfId="14286"/>
    <cellStyle name="Normal 3 2 6 2" xfId="14287"/>
    <cellStyle name="Normal 3 2 6 2 2" xfId="14288"/>
    <cellStyle name="Normal 3 2 6 2 3" xfId="21960"/>
    <cellStyle name="Normal 3 2 6 3" xfId="14289"/>
    <cellStyle name="Normal 3 2 6 3 2" xfId="21961"/>
    <cellStyle name="Normal 3 2 6 4" xfId="14290"/>
    <cellStyle name="Normal 3 2 6 5" xfId="21959"/>
    <cellStyle name="Normal 3 2 7" xfId="14291"/>
    <cellStyle name="Normal 3 2 7 2" xfId="21962"/>
    <cellStyle name="Normal 3 2 8" xfId="14292"/>
    <cellStyle name="Normal 3 2 8 2" xfId="14293"/>
    <cellStyle name="Normal 3 2 8 3" xfId="21963"/>
    <cellStyle name="Normal 3 2 9" xfId="14294"/>
    <cellStyle name="Normal 3 2 9 2" xfId="14295"/>
    <cellStyle name="Normal 3 2 9 2 2" xfId="14296"/>
    <cellStyle name="Normal 3 20" xfId="14297"/>
    <cellStyle name="Normal 3 20 2" xfId="14298"/>
    <cellStyle name="Normal 3 20 2 2" xfId="21965"/>
    <cellStyle name="Normal 3 20 3" xfId="14299"/>
    <cellStyle name="Normal 3 20 3 2" xfId="21966"/>
    <cellStyle name="Normal 3 20 4" xfId="21964"/>
    <cellStyle name="Normal 3 21" xfId="14300"/>
    <cellStyle name="Normal 3 21 2" xfId="14301"/>
    <cellStyle name="Normal 3 21 2 2" xfId="21968"/>
    <cellStyle name="Normal 3 21 3" xfId="21967"/>
    <cellStyle name="Normal 3 22" xfId="14302"/>
    <cellStyle name="Normal 3 22 2" xfId="14303"/>
    <cellStyle name="Normal 3 22 2 2" xfId="21970"/>
    <cellStyle name="Normal 3 22 3" xfId="21969"/>
    <cellStyle name="Normal 3 23" xfId="14304"/>
    <cellStyle name="Normal 3 23 2" xfId="14305"/>
    <cellStyle name="Normal 3 23 2 2" xfId="21972"/>
    <cellStyle name="Normal 3 23 3" xfId="21971"/>
    <cellStyle name="Normal 3 24" xfId="14306"/>
    <cellStyle name="Normal 3 24 2" xfId="21973"/>
    <cellStyle name="Normal 3 25" xfId="14307"/>
    <cellStyle name="Normal 3 25 2" xfId="21974"/>
    <cellStyle name="Normal 3 26" xfId="14308"/>
    <cellStyle name="Normal 3 26 2" xfId="21975"/>
    <cellStyle name="Normal 3 27" xfId="14309"/>
    <cellStyle name="Normal 3 27 2" xfId="21976"/>
    <cellStyle name="Normal 3 28" xfId="14310"/>
    <cellStyle name="Normal 3 28 2" xfId="21977"/>
    <cellStyle name="Normal 3 29" xfId="14311"/>
    <cellStyle name="Normal 3 29 2" xfId="21978"/>
    <cellStyle name="Normal 3 3" xfId="14312"/>
    <cellStyle name="Normal 3 3 10" xfId="14313"/>
    <cellStyle name="Normal 3 3 11" xfId="14314"/>
    <cellStyle name="Normal 3 3 12" xfId="14315"/>
    <cellStyle name="Normal 3 3 13" xfId="14316"/>
    <cellStyle name="Normal 3 3 14" xfId="14317"/>
    <cellStyle name="Normal 3 3 15" xfId="14318"/>
    <cellStyle name="Normal 3 3 16" xfId="14319"/>
    <cellStyle name="Normal 3 3 16 2" xfId="21979"/>
    <cellStyle name="Normal 3 3 17" xfId="14320"/>
    <cellStyle name="Normal 3 3 17 2" xfId="21980"/>
    <cellStyle name="Normal 3 3 18" xfId="14321"/>
    <cellStyle name="Normal 3 3 19" xfId="14322"/>
    <cellStyle name="Normal 3 3 2" xfId="14323"/>
    <cellStyle name="Normal 3 3 2 2" xfId="14324"/>
    <cellStyle name="Normal 3 3 2 2 2" xfId="14325"/>
    <cellStyle name="Normal 3 3 2 2 2 2" xfId="14326"/>
    <cellStyle name="Normal 3 3 2 2 2 2 2" xfId="21983"/>
    <cellStyle name="Normal 3 3 2 2 2 3" xfId="14327"/>
    <cellStyle name="Normal 3 3 2 2 2 3 2" xfId="21984"/>
    <cellStyle name="Normal 3 3 2 2 2 4" xfId="21982"/>
    <cellStyle name="Normal 3 3 2 2 3" xfId="14328"/>
    <cellStyle name="Normal 3 3 2 2 3 2" xfId="14329"/>
    <cellStyle name="Normal 3 3 2 2 3 2 2" xfId="21986"/>
    <cellStyle name="Normal 3 3 2 2 3 3" xfId="21985"/>
    <cellStyle name="Normal 3 3 2 2 4" xfId="14330"/>
    <cellStyle name="Normal 3 3 2 2 4 2" xfId="21987"/>
    <cellStyle name="Normal 3 3 2 2 5" xfId="21981"/>
    <cellStyle name="Normal 3 3 2 3" xfId="14331"/>
    <cellStyle name="Normal 3 3 2 3 2" xfId="14332"/>
    <cellStyle name="Normal 3 3 2 3 2 2" xfId="14333"/>
    <cellStyle name="Normal 3 3 2 3 2 2 2" xfId="21990"/>
    <cellStyle name="Normal 3 3 2 3 2 3" xfId="21989"/>
    <cellStyle name="Normal 3 3 2 3 3" xfId="14334"/>
    <cellStyle name="Normal 3 3 2 3 3 2" xfId="21991"/>
    <cellStyle name="Normal 3 3 2 3 4" xfId="21988"/>
    <cellStyle name="Normal 3 3 2 4" xfId="14335"/>
    <cellStyle name="Normal 3 3 2 4 2" xfId="14336"/>
    <cellStyle name="Normal 3 3 2 4 2 2" xfId="21993"/>
    <cellStyle name="Normal 3 3 2 4 3" xfId="21992"/>
    <cellStyle name="Normal 3 3 2 5" xfId="14337"/>
    <cellStyle name="Normal 3 3 2 5 2" xfId="21994"/>
    <cellStyle name="Normal 3 3 2 6" xfId="14338"/>
    <cellStyle name="Normal 3 3 2 6 2" xfId="21995"/>
    <cellStyle name="Normal 3 3 2 7" xfId="14339"/>
    <cellStyle name="Normal 3 3 2 7 2" xfId="21996"/>
    <cellStyle name="Normal 3 3 2 8" xfId="14340"/>
    <cellStyle name="Normal 3 3 2 8 2" xfId="21997"/>
    <cellStyle name="Normal 3 3 3" xfId="14341"/>
    <cellStyle name="Normal 3 3 3 2" xfId="14342"/>
    <cellStyle name="Normal 3 3 3 2 2" xfId="14343"/>
    <cellStyle name="Normal 3 3 3 2 2 2" xfId="21999"/>
    <cellStyle name="Normal 3 3 3 2 3" xfId="14344"/>
    <cellStyle name="Normal 3 3 3 2 3 2" xfId="22000"/>
    <cellStyle name="Normal 3 3 3 2 4" xfId="21998"/>
    <cellStyle name="Normal 3 3 3 3" xfId="14345"/>
    <cellStyle name="Normal 3 3 3 3 2" xfId="14346"/>
    <cellStyle name="Normal 3 3 3 3 2 2" xfId="22002"/>
    <cellStyle name="Normal 3 3 3 3 3" xfId="22001"/>
    <cellStyle name="Normal 3 3 3 4" xfId="14347"/>
    <cellStyle name="Normal 3 3 3 4 2" xfId="22003"/>
    <cellStyle name="Normal 3 3 3 5" xfId="14348"/>
    <cellStyle name="Normal 3 3 3 5 2" xfId="22004"/>
    <cellStyle name="Normal 3 3 3 6" xfId="14349"/>
    <cellStyle name="Normal 3 3 3 6 2" xfId="22005"/>
    <cellStyle name="Normal 3 3 3 7" xfId="14350"/>
    <cellStyle name="Normal 3 3 3 7 2" xfId="22006"/>
    <cellStyle name="Normal 3 3 3 8" xfId="14351"/>
    <cellStyle name="Normal 3 3 4" xfId="14352"/>
    <cellStyle name="Normal 3 3 4 2" xfId="14353"/>
    <cellStyle name="Normal 3 3 4 2 2" xfId="14354"/>
    <cellStyle name="Normal 3 3 4 2 2 2" xfId="22008"/>
    <cellStyle name="Normal 3 3 4 2 3" xfId="22007"/>
    <cellStyle name="Normal 3 3 4 3" xfId="14355"/>
    <cellStyle name="Normal 3 3 4 3 2" xfId="22009"/>
    <cellStyle name="Normal 3 3 4 4" xfId="14356"/>
    <cellStyle name="Normal 3 3 4 4 2" xfId="22010"/>
    <cellStyle name="Normal 3 3 4 5" xfId="14357"/>
    <cellStyle name="Normal 3 3 4 5 2" xfId="22011"/>
    <cellStyle name="Normal 3 3 4 6" xfId="14358"/>
    <cellStyle name="Normal 3 3 4 6 2" xfId="22012"/>
    <cellStyle name="Normal 3 3 4 7" xfId="14359"/>
    <cellStyle name="Normal 3 3 5" xfId="14360"/>
    <cellStyle name="Normal 3 3 5 2" xfId="14361"/>
    <cellStyle name="Normal 3 3 5 2 2" xfId="22013"/>
    <cellStyle name="Normal 3 3 5 3" xfId="14362"/>
    <cellStyle name="Normal 3 3 5 3 2" xfId="22014"/>
    <cellStyle name="Normal 3 3 5 4" xfId="14363"/>
    <cellStyle name="Normal 3 3 5 4 2" xfId="22015"/>
    <cellStyle name="Normal 3 3 6" xfId="14364"/>
    <cellStyle name="Normal 3 3 6 2" xfId="14365"/>
    <cellStyle name="Normal 3 3 6 2 2" xfId="22016"/>
    <cellStyle name="Normal 3 3 6 3" xfId="14366"/>
    <cellStyle name="Normal 3 3 6 3 2" xfId="22017"/>
    <cellStyle name="Normal 3 3 7" xfId="14367"/>
    <cellStyle name="Normal 3 3 7 2" xfId="14368"/>
    <cellStyle name="Normal 3 3 7 2 2" xfId="22018"/>
    <cellStyle name="Normal 3 3 7 3" xfId="14369"/>
    <cellStyle name="Normal 3 3 7 3 2" xfId="22019"/>
    <cellStyle name="Normal 3 3 8" xfId="14370"/>
    <cellStyle name="Normal 3 3 8 2" xfId="14371"/>
    <cellStyle name="Normal 3 3 8 2 2" xfId="22020"/>
    <cellStyle name="Normal 3 3 8 3" xfId="14372"/>
    <cellStyle name="Normal 3 3 8 3 2" xfId="22021"/>
    <cellStyle name="Normal 3 3 9" xfId="14373"/>
    <cellStyle name="Normal 3 3 9 2" xfId="14374"/>
    <cellStyle name="Normal 3 3 9 2 2" xfId="22022"/>
    <cellStyle name="Normal 3 3 9 3" xfId="14375"/>
    <cellStyle name="Normal 3 3 9 3 2" xfId="22023"/>
    <cellStyle name="Normal 3 30" xfId="14376"/>
    <cellStyle name="Normal 3 31" xfId="19631"/>
    <cellStyle name="Normal 3 4" xfId="14377"/>
    <cellStyle name="Normal 3 4 2" xfId="14378"/>
    <cellStyle name="Normal 3 4 2 2" xfId="14379"/>
    <cellStyle name="Normal 3 4 2 2 2" xfId="22025"/>
    <cellStyle name="Normal 3 4 2 3" xfId="22024"/>
    <cellStyle name="Normal 3 4 3" xfId="14380"/>
    <cellStyle name="Normal 3 4 3 2" xfId="14381"/>
    <cellStyle name="Normal 3 4 3 2 2" xfId="22027"/>
    <cellStyle name="Normal 3 4 3 3" xfId="22026"/>
    <cellStyle name="Normal 3 4 4" xfId="14382"/>
    <cellStyle name="Normal 3 4 4 2" xfId="14383"/>
    <cellStyle name="Normal 3 4 4 2 2" xfId="22029"/>
    <cellStyle name="Normal 3 4 4 3" xfId="22028"/>
    <cellStyle name="Normal 3 4 5" xfId="14384"/>
    <cellStyle name="Normal 3 4 5 2" xfId="22030"/>
    <cellStyle name="Normal 3 4 6" xfId="14385"/>
    <cellStyle name="Normal 3 4 6 2" xfId="22031"/>
    <cellStyle name="Normal 3 4 7" xfId="14386"/>
    <cellStyle name="Normal 3 4 7 2" xfId="22032"/>
    <cellStyle name="Normal 3 4 8" xfId="14387"/>
    <cellStyle name="Normal 3 5" xfId="14388"/>
    <cellStyle name="Normal 3 5 10" xfId="14389"/>
    <cellStyle name="Normal 3 5 11" xfId="22033"/>
    <cellStyle name="Normal 3 5 2" xfId="14390"/>
    <cellStyle name="Normal 3 5 2 2" xfId="14391"/>
    <cellStyle name="Normal 3 5 2 2 2" xfId="14392"/>
    <cellStyle name="Normal 3 5 2 2 2 2" xfId="14393"/>
    <cellStyle name="Normal 3 5 2 2 2 2 2" xfId="22037"/>
    <cellStyle name="Normal 3 5 2 2 2 3" xfId="14394"/>
    <cellStyle name="Normal 3 5 2 2 2 3 2" xfId="22038"/>
    <cellStyle name="Normal 3 5 2 2 2 4" xfId="22036"/>
    <cellStyle name="Normal 3 5 2 2 3" xfId="14395"/>
    <cellStyle name="Normal 3 5 2 2 3 2" xfId="14396"/>
    <cellStyle name="Normal 3 5 2 2 3 2 2" xfId="22040"/>
    <cellStyle name="Normal 3 5 2 2 3 3" xfId="22039"/>
    <cellStyle name="Normal 3 5 2 2 4" xfId="14397"/>
    <cellStyle name="Normal 3 5 2 2 4 2" xfId="22041"/>
    <cellStyle name="Normal 3 5 2 2 5" xfId="22035"/>
    <cellStyle name="Normal 3 5 2 3" xfId="14398"/>
    <cellStyle name="Normal 3 5 2 3 2" xfId="14399"/>
    <cellStyle name="Normal 3 5 2 3 2 2" xfId="14400"/>
    <cellStyle name="Normal 3 5 2 3 2 2 2" xfId="22044"/>
    <cellStyle name="Normal 3 5 2 3 2 3" xfId="22043"/>
    <cellStyle name="Normal 3 5 2 3 3" xfId="14401"/>
    <cellStyle name="Normal 3 5 2 3 3 2" xfId="22045"/>
    <cellStyle name="Normal 3 5 2 3 4" xfId="22042"/>
    <cellStyle name="Normal 3 5 2 4" xfId="14402"/>
    <cellStyle name="Normal 3 5 2 4 2" xfId="14403"/>
    <cellStyle name="Normal 3 5 2 4 2 2" xfId="22047"/>
    <cellStyle name="Normal 3 5 2 4 3" xfId="22046"/>
    <cellStyle name="Normal 3 5 2 5" xfId="14404"/>
    <cellStyle name="Normal 3 5 2 5 2" xfId="22048"/>
    <cellStyle name="Normal 3 5 2 6" xfId="14405"/>
    <cellStyle name="Normal 3 5 2 6 2" xfId="22049"/>
    <cellStyle name="Normal 3 5 2 7" xfId="22034"/>
    <cellStyle name="Normal 3 5 3" xfId="14406"/>
    <cellStyle name="Normal 3 5 3 2" xfId="14407"/>
    <cellStyle name="Normal 3 5 3 2 2" xfId="14408"/>
    <cellStyle name="Normal 3 5 3 2 2 2" xfId="22052"/>
    <cellStyle name="Normal 3 5 3 2 3" xfId="14409"/>
    <cellStyle name="Normal 3 5 3 2 3 2" xfId="22053"/>
    <cellStyle name="Normal 3 5 3 2 4" xfId="22051"/>
    <cellStyle name="Normal 3 5 3 3" xfId="14410"/>
    <cellStyle name="Normal 3 5 3 3 2" xfId="14411"/>
    <cellStyle name="Normal 3 5 3 3 2 2" xfId="22055"/>
    <cellStyle name="Normal 3 5 3 3 3" xfId="22054"/>
    <cellStyle name="Normal 3 5 3 4" xfId="14412"/>
    <cellStyle name="Normal 3 5 3 4 2" xfId="22056"/>
    <cellStyle name="Normal 3 5 3 5" xfId="14413"/>
    <cellStyle name="Normal 3 5 3 5 2" xfId="22057"/>
    <cellStyle name="Normal 3 5 3 6" xfId="22050"/>
    <cellStyle name="Normal 3 5 4" xfId="14414"/>
    <cellStyle name="Normal 3 5 4 2" xfId="14415"/>
    <cellStyle name="Normal 3 5 4 2 2" xfId="14416"/>
    <cellStyle name="Normal 3 5 4 2 2 2" xfId="22060"/>
    <cellStyle name="Normal 3 5 4 2 3" xfId="22059"/>
    <cellStyle name="Normal 3 5 4 3" xfId="14417"/>
    <cellStyle name="Normal 3 5 4 3 2" xfId="22061"/>
    <cellStyle name="Normal 3 5 4 4" xfId="14418"/>
    <cellStyle name="Normal 3 5 4 4 2" xfId="22062"/>
    <cellStyle name="Normal 3 5 4 5" xfId="22058"/>
    <cellStyle name="Normal 3 5 5" xfId="14419"/>
    <cellStyle name="Normal 3 5 5 2" xfId="14420"/>
    <cellStyle name="Normal 3 5 5 2 2" xfId="22064"/>
    <cellStyle name="Normal 3 5 5 3" xfId="22063"/>
    <cellStyle name="Normal 3 5 6" xfId="14421"/>
    <cellStyle name="Normal 3 5 6 2" xfId="22065"/>
    <cellStyle name="Normal 3 5 7" xfId="14422"/>
    <cellStyle name="Normal 3 5 7 2" xfId="22066"/>
    <cellStyle name="Normal 3 5 8" xfId="14423"/>
    <cellStyle name="Normal 3 5 8 2" xfId="22067"/>
    <cellStyle name="Normal 3 5 9" xfId="14424"/>
    <cellStyle name="Normal 3 5 9 2" xfId="22068"/>
    <cellStyle name="Normal 3 6" xfId="14425"/>
    <cellStyle name="Normal 3 6 2" xfId="14426"/>
    <cellStyle name="Normal 3 6 2 2" xfId="22069"/>
    <cellStyle name="Normal 3 6 3" xfId="14427"/>
    <cellStyle name="Normal 3 6 3 2" xfId="22070"/>
    <cellStyle name="Normal 3 6 4" xfId="14428"/>
    <cellStyle name="Normal 3 6 4 2" xfId="22071"/>
    <cellStyle name="Normal 3 6 5" xfId="14429"/>
    <cellStyle name="Normal 3 6 5 2" xfId="22072"/>
    <cellStyle name="Normal 3 6 6" xfId="14430"/>
    <cellStyle name="Normal 3 6 6 2" xfId="22073"/>
    <cellStyle name="Normal 3 6 7" xfId="14431"/>
    <cellStyle name="Normal 3 6 7 2" xfId="22074"/>
    <cellStyle name="Normal 3 6 8" xfId="14432"/>
    <cellStyle name="Normal 3 7" xfId="14433"/>
    <cellStyle name="Normal 3 7 2" xfId="14434"/>
    <cellStyle name="Normal 3 7 2 2" xfId="14435"/>
    <cellStyle name="Normal 3 7 2 2 2" xfId="14436"/>
    <cellStyle name="Normal 3 7 2 2 2 2" xfId="14437"/>
    <cellStyle name="Normal 3 7 2 2 2 2 2" xfId="22079"/>
    <cellStyle name="Normal 3 7 2 2 2 3" xfId="14438"/>
    <cellStyle name="Normal 3 7 2 2 2 3 2" xfId="22080"/>
    <cellStyle name="Normal 3 7 2 2 2 4" xfId="22078"/>
    <cellStyle name="Normal 3 7 2 2 3" xfId="14439"/>
    <cellStyle name="Normal 3 7 2 2 3 2" xfId="14440"/>
    <cellStyle name="Normal 3 7 2 2 3 2 2" xfId="22082"/>
    <cellStyle name="Normal 3 7 2 2 3 3" xfId="22081"/>
    <cellStyle name="Normal 3 7 2 2 4" xfId="14441"/>
    <cellStyle name="Normal 3 7 2 2 4 2" xfId="22083"/>
    <cellStyle name="Normal 3 7 2 2 5" xfId="22077"/>
    <cellStyle name="Normal 3 7 2 3" xfId="14442"/>
    <cellStyle name="Normal 3 7 2 3 2" xfId="14443"/>
    <cellStyle name="Normal 3 7 2 3 2 2" xfId="14444"/>
    <cellStyle name="Normal 3 7 2 3 2 2 2" xfId="22086"/>
    <cellStyle name="Normal 3 7 2 3 2 3" xfId="22085"/>
    <cellStyle name="Normal 3 7 2 3 3" xfId="14445"/>
    <cellStyle name="Normal 3 7 2 3 3 2" xfId="22087"/>
    <cellStyle name="Normal 3 7 2 3 4" xfId="22084"/>
    <cellStyle name="Normal 3 7 2 4" xfId="14446"/>
    <cellStyle name="Normal 3 7 2 4 2" xfId="14447"/>
    <cellStyle name="Normal 3 7 2 4 2 2" xfId="22089"/>
    <cellStyle name="Normal 3 7 2 4 3" xfId="22088"/>
    <cellStyle name="Normal 3 7 2 5" xfId="14448"/>
    <cellStyle name="Normal 3 7 2 5 2" xfId="22090"/>
    <cellStyle name="Normal 3 7 2 6" xfId="14449"/>
    <cellStyle name="Normal 3 7 2 6 2" xfId="22091"/>
    <cellStyle name="Normal 3 7 2 7" xfId="22076"/>
    <cellStyle name="Normal 3 7 3" xfId="14450"/>
    <cellStyle name="Normal 3 7 3 2" xfId="14451"/>
    <cellStyle name="Normal 3 7 3 2 2" xfId="14452"/>
    <cellStyle name="Normal 3 7 3 2 2 2" xfId="22094"/>
    <cellStyle name="Normal 3 7 3 2 3" xfId="14453"/>
    <cellStyle name="Normal 3 7 3 2 3 2" xfId="22095"/>
    <cellStyle name="Normal 3 7 3 2 4" xfId="22093"/>
    <cellStyle name="Normal 3 7 3 3" xfId="14454"/>
    <cellStyle name="Normal 3 7 3 3 2" xfId="14455"/>
    <cellStyle name="Normal 3 7 3 3 2 2" xfId="22097"/>
    <cellStyle name="Normal 3 7 3 3 3" xfId="22096"/>
    <cellStyle name="Normal 3 7 3 4" xfId="14456"/>
    <cellStyle name="Normal 3 7 3 4 2" xfId="22098"/>
    <cellStyle name="Normal 3 7 3 5" xfId="14457"/>
    <cellStyle name="Normal 3 7 3 5 2" xfId="22099"/>
    <cellStyle name="Normal 3 7 3 6" xfId="22092"/>
    <cellStyle name="Normal 3 7 4" xfId="14458"/>
    <cellStyle name="Normal 3 7 4 2" xfId="14459"/>
    <cellStyle name="Normal 3 7 4 2 2" xfId="14460"/>
    <cellStyle name="Normal 3 7 4 2 2 2" xfId="22102"/>
    <cellStyle name="Normal 3 7 4 2 3" xfId="22101"/>
    <cellStyle name="Normal 3 7 4 3" xfId="14461"/>
    <cellStyle name="Normal 3 7 4 3 2" xfId="22103"/>
    <cellStyle name="Normal 3 7 4 4" xfId="14462"/>
    <cellStyle name="Normal 3 7 4 4 2" xfId="22104"/>
    <cellStyle name="Normal 3 7 4 5" xfId="22100"/>
    <cellStyle name="Normal 3 7 5" xfId="14463"/>
    <cellStyle name="Normal 3 7 5 2" xfId="14464"/>
    <cellStyle name="Normal 3 7 5 2 2" xfId="22106"/>
    <cellStyle name="Normal 3 7 5 3" xfId="22105"/>
    <cellStyle name="Normal 3 7 6" xfId="14465"/>
    <cellStyle name="Normal 3 7 6 2" xfId="22107"/>
    <cellStyle name="Normal 3 7 7" xfId="14466"/>
    <cellStyle name="Normal 3 7 7 2" xfId="22108"/>
    <cellStyle name="Normal 3 7 8" xfId="14467"/>
    <cellStyle name="Normal 3 7 9" xfId="22075"/>
    <cellStyle name="Normal 3 8" xfId="14468"/>
    <cellStyle name="Normal 3 8 2" xfId="14469"/>
    <cellStyle name="Normal 3 8 2 2" xfId="14470"/>
    <cellStyle name="Normal 3 8 2 2 2" xfId="14471"/>
    <cellStyle name="Normal 3 8 2 2 2 2" xfId="22112"/>
    <cellStyle name="Normal 3 8 2 2 3" xfId="14472"/>
    <cellStyle name="Normal 3 8 2 2 3 2" xfId="22113"/>
    <cellStyle name="Normal 3 8 2 2 4" xfId="22111"/>
    <cellStyle name="Normal 3 8 2 3" xfId="14473"/>
    <cellStyle name="Normal 3 8 2 3 2" xfId="14474"/>
    <cellStyle name="Normal 3 8 2 3 2 2" xfId="22115"/>
    <cellStyle name="Normal 3 8 2 3 3" xfId="22114"/>
    <cellStyle name="Normal 3 8 2 4" xfId="14475"/>
    <cellStyle name="Normal 3 8 2 4 2" xfId="22116"/>
    <cellStyle name="Normal 3 8 2 5" xfId="14476"/>
    <cellStyle name="Normal 3 8 2 5 2" xfId="22117"/>
    <cellStyle name="Normal 3 8 2 6" xfId="22110"/>
    <cellStyle name="Normal 3 8 3" xfId="14477"/>
    <cellStyle name="Normal 3 8 3 2" xfId="14478"/>
    <cellStyle name="Normal 3 8 3 2 2" xfId="14479"/>
    <cellStyle name="Normal 3 8 3 2 2 2" xfId="22120"/>
    <cellStyle name="Normal 3 8 3 2 3" xfId="22119"/>
    <cellStyle name="Normal 3 8 3 3" xfId="14480"/>
    <cellStyle name="Normal 3 8 3 3 2" xfId="22121"/>
    <cellStyle name="Normal 3 8 3 4" xfId="14481"/>
    <cellStyle name="Normal 3 8 3 4 2" xfId="22122"/>
    <cellStyle name="Normal 3 8 3 5" xfId="22118"/>
    <cellStyle name="Normal 3 8 4" xfId="14482"/>
    <cellStyle name="Normal 3 8 4 2" xfId="14483"/>
    <cellStyle name="Normal 3 8 4 2 2" xfId="22124"/>
    <cellStyle name="Normal 3 8 4 3" xfId="14484"/>
    <cellStyle name="Normal 3 8 4 3 2" xfId="22125"/>
    <cellStyle name="Normal 3 8 4 4" xfId="22123"/>
    <cellStyle name="Normal 3 8 5" xfId="14485"/>
    <cellStyle name="Normal 3 8 5 2" xfId="22126"/>
    <cellStyle name="Normal 3 8 6" xfId="14486"/>
    <cellStyle name="Normal 3 8 6 2" xfId="22127"/>
    <cellStyle name="Normal 3 8 7" xfId="14487"/>
    <cellStyle name="Normal 3 8 8" xfId="22109"/>
    <cellStyle name="Normal 3 9" xfId="14488"/>
    <cellStyle name="Normal 3 9 2" xfId="14489"/>
    <cellStyle name="Normal 3 9 2 2" xfId="14490"/>
    <cellStyle name="Normal 3 9 2 2 2" xfId="14491"/>
    <cellStyle name="Normal 3 9 2 2 2 2" xfId="22131"/>
    <cellStyle name="Normal 3 9 2 2 3" xfId="14492"/>
    <cellStyle name="Normal 3 9 2 2 3 2" xfId="22132"/>
    <cellStyle name="Normal 3 9 2 2 4" xfId="22130"/>
    <cellStyle name="Normal 3 9 2 3" xfId="14493"/>
    <cellStyle name="Normal 3 9 2 3 2" xfId="22133"/>
    <cellStyle name="Normal 3 9 2 4" xfId="14494"/>
    <cellStyle name="Normal 3 9 2 4 2" xfId="22134"/>
    <cellStyle name="Normal 3 9 2 5" xfId="14495"/>
    <cellStyle name="Normal 3 9 2 5 2" xfId="22135"/>
    <cellStyle name="Normal 3 9 2 6" xfId="22129"/>
    <cellStyle name="Normal 3 9 3" xfId="14496"/>
    <cellStyle name="Normal 3 9 3 2" xfId="14497"/>
    <cellStyle name="Normal 3 9 3 2 2" xfId="22137"/>
    <cellStyle name="Normal 3 9 3 3" xfId="14498"/>
    <cellStyle name="Normal 3 9 3 3 2" xfId="22138"/>
    <cellStyle name="Normal 3 9 3 4" xfId="14499"/>
    <cellStyle name="Normal 3 9 3 4 2" xfId="22139"/>
    <cellStyle name="Normal 3 9 3 5" xfId="22136"/>
    <cellStyle name="Normal 3 9 4" xfId="14500"/>
    <cellStyle name="Normal 3 9 4 2" xfId="14501"/>
    <cellStyle name="Normal 3 9 4 2 2" xfId="22141"/>
    <cellStyle name="Normal 3 9 4 3" xfId="14502"/>
    <cellStyle name="Normal 3 9 4 3 2" xfId="22142"/>
    <cellStyle name="Normal 3 9 4 4" xfId="22140"/>
    <cellStyle name="Normal 3 9 5" xfId="14503"/>
    <cellStyle name="Normal 3 9 5 2" xfId="22143"/>
    <cellStyle name="Normal 3 9 6" xfId="14504"/>
    <cellStyle name="Normal 3 9 6 2" xfId="22144"/>
    <cellStyle name="Normal 3 9 7" xfId="22128"/>
    <cellStyle name="Normal 30" xfId="14505"/>
    <cellStyle name="Normal 30 2" xfId="14506"/>
    <cellStyle name="Normal 30 2 2" xfId="22146"/>
    <cellStyle name="Normal 30 3" xfId="14507"/>
    <cellStyle name="Normal 30 4" xfId="14508"/>
    <cellStyle name="Normal 30 5" xfId="22145"/>
    <cellStyle name="Normal 300" xfId="14509"/>
    <cellStyle name="Normal 300 2" xfId="14510"/>
    <cellStyle name="Normal 300 3" xfId="14511"/>
    <cellStyle name="Normal 301" xfId="14512"/>
    <cellStyle name="Normal 301 2" xfId="14513"/>
    <cellStyle name="Normal 301 3" xfId="14514"/>
    <cellStyle name="Normal 302" xfId="14515"/>
    <cellStyle name="Normal 302 2" xfId="14516"/>
    <cellStyle name="Normal 302 3" xfId="14517"/>
    <cellStyle name="Normal 303" xfId="14518"/>
    <cellStyle name="Normal 303 2" xfId="14519"/>
    <cellStyle name="Normal 303 3" xfId="14520"/>
    <cellStyle name="Normal 304" xfId="14521"/>
    <cellStyle name="Normal 304 2" xfId="14522"/>
    <cellStyle name="Normal 304 3" xfId="14523"/>
    <cellStyle name="Normal 305" xfId="14524"/>
    <cellStyle name="Normal 305 2" xfId="14525"/>
    <cellStyle name="Normal 305 3" xfId="14526"/>
    <cellStyle name="Normal 306" xfId="14527"/>
    <cellStyle name="Normal 306 2" xfId="14528"/>
    <cellStyle name="Normal 306 3" xfId="14529"/>
    <cellStyle name="Normal 307" xfId="14530"/>
    <cellStyle name="Normal 307 2" xfId="14531"/>
    <cellStyle name="Normal 307 3" xfId="14532"/>
    <cellStyle name="Normal 308" xfId="14533"/>
    <cellStyle name="Normal 308 2" xfId="14534"/>
    <cellStyle name="Normal 308 3" xfId="14535"/>
    <cellStyle name="Normal 309" xfId="14536"/>
    <cellStyle name="Normal 309 2" xfId="14537"/>
    <cellStyle name="Normal 309 3" xfId="14538"/>
    <cellStyle name="Normal 31" xfId="14539"/>
    <cellStyle name="Normal 31 2" xfId="14540"/>
    <cellStyle name="Normal 31 2 2" xfId="14541"/>
    <cellStyle name="Normal 31 2 2 2" xfId="14542"/>
    <cellStyle name="Normal 31 2 2 3" xfId="14543"/>
    <cellStyle name="Normal 31 2 3" xfId="14544"/>
    <cellStyle name="Normal 31 2 4" xfId="14545"/>
    <cellStyle name="Normal 31 2 5" xfId="14546"/>
    <cellStyle name="Normal 31 2 6" xfId="14547"/>
    <cellStyle name="Normal 31 2 7" xfId="14548"/>
    <cellStyle name="Normal 31 2 8" xfId="22148"/>
    <cellStyle name="Normal 31 3" xfId="14549"/>
    <cellStyle name="Normal 31 3 2" xfId="14550"/>
    <cellStyle name="Normal 31 3 2 2" xfId="14551"/>
    <cellStyle name="Normal 31 3 2 3" xfId="14552"/>
    <cellStyle name="Normal 31 3 3" xfId="14553"/>
    <cellStyle name="Normal 31 3 4" xfId="14554"/>
    <cellStyle name="Normal 31 4" xfId="14555"/>
    <cellStyle name="Normal 31 5" xfId="14556"/>
    <cellStyle name="Normal 31 6" xfId="14557"/>
    <cellStyle name="Normal 31 7" xfId="14558"/>
    <cellStyle name="Normal 31 8" xfId="22147"/>
    <cellStyle name="Normal 310" xfId="14559"/>
    <cellStyle name="Normal 310 2" xfId="14560"/>
    <cellStyle name="Normal 310 3" xfId="14561"/>
    <cellStyle name="Normal 311" xfId="14562"/>
    <cellStyle name="Normal 311 2" xfId="14563"/>
    <cellStyle name="Normal 311 3" xfId="14564"/>
    <cellStyle name="Normal 312" xfId="14565"/>
    <cellStyle name="Normal 312 2" xfId="14566"/>
    <cellStyle name="Normal 312 3" xfId="14567"/>
    <cellStyle name="Normal 313" xfId="14568"/>
    <cellStyle name="Normal 313 2" xfId="14569"/>
    <cellStyle name="Normal 313 3" xfId="14570"/>
    <cellStyle name="Normal 314" xfId="14571"/>
    <cellStyle name="Normal 314 2" xfId="14572"/>
    <cellStyle name="Normal 314 3" xfId="14573"/>
    <cellStyle name="Normal 315" xfId="14574"/>
    <cellStyle name="Normal 315 2" xfId="14575"/>
    <cellStyle name="Normal 315 3" xfId="14576"/>
    <cellStyle name="Normal 316" xfId="14577"/>
    <cellStyle name="Normal 316 2" xfId="14578"/>
    <cellStyle name="Normal 316 3" xfId="14579"/>
    <cellStyle name="Normal 317" xfId="14580"/>
    <cellStyle name="Normal 317 2" xfId="14581"/>
    <cellStyle name="Normal 317 3" xfId="14582"/>
    <cellStyle name="Normal 318" xfId="14583"/>
    <cellStyle name="Normal 318 2" xfId="14584"/>
    <cellStyle name="Normal 318 3" xfId="14585"/>
    <cellStyle name="Normal 319" xfId="14586"/>
    <cellStyle name="Normal 319 2" xfId="14587"/>
    <cellStyle name="Normal 319 3" xfId="14588"/>
    <cellStyle name="Normal 32" xfId="14589"/>
    <cellStyle name="Normal 32 2" xfId="14590"/>
    <cellStyle name="Normal 32 2 2" xfId="14591"/>
    <cellStyle name="Normal 32 2 2 2" xfId="14592"/>
    <cellStyle name="Normal 32 2 2 3" xfId="14593"/>
    <cellStyle name="Normal 32 2 3" xfId="14594"/>
    <cellStyle name="Normal 32 2 4" xfId="14595"/>
    <cellStyle name="Normal 32 2 5" xfId="14596"/>
    <cellStyle name="Normal 32 2 6" xfId="14597"/>
    <cellStyle name="Normal 32 2 7" xfId="14598"/>
    <cellStyle name="Normal 32 2 8" xfId="22149"/>
    <cellStyle name="Normal 32 3" xfId="14599"/>
    <cellStyle name="Normal 32 3 2" xfId="14600"/>
    <cellStyle name="Normal 32 3 2 2" xfId="14601"/>
    <cellStyle name="Normal 32 3 2 3" xfId="14602"/>
    <cellStyle name="Normal 32 3 3" xfId="14603"/>
    <cellStyle name="Normal 32 3 4" xfId="14604"/>
    <cellStyle name="Normal 32 3 5" xfId="14605"/>
    <cellStyle name="Normal 32 3 6" xfId="22150"/>
    <cellStyle name="Normal 32 4" xfId="14606"/>
    <cellStyle name="Normal 32 5" xfId="14607"/>
    <cellStyle name="Normal 32 6" xfId="14608"/>
    <cellStyle name="Normal 32 7" xfId="14609"/>
    <cellStyle name="Normal 320" xfId="14610"/>
    <cellStyle name="Normal 320 2" xfId="14611"/>
    <cellStyle name="Normal 320 3" xfId="14612"/>
    <cellStyle name="Normal 321" xfId="14613"/>
    <cellStyle name="Normal 321 2" xfId="14614"/>
    <cellStyle name="Normal 321 3" xfId="14615"/>
    <cellStyle name="Normal 322" xfId="14616"/>
    <cellStyle name="Normal 322 2" xfId="14617"/>
    <cellStyle name="Normal 322 3" xfId="14618"/>
    <cellStyle name="Normal 323" xfId="14619"/>
    <cellStyle name="Normal 323 2" xfId="14620"/>
    <cellStyle name="Normal 323 3" xfId="14621"/>
    <cellStyle name="Normal 324" xfId="14622"/>
    <cellStyle name="Normal 324 2" xfId="14623"/>
    <cellStyle name="Normal 324 3" xfId="14624"/>
    <cellStyle name="Normal 325" xfId="14625"/>
    <cellStyle name="Normal 325 2" xfId="14626"/>
    <cellStyle name="Normal 325 3" xfId="14627"/>
    <cellStyle name="Normal 326" xfId="14628"/>
    <cellStyle name="Normal 326 2" xfId="14629"/>
    <cellStyle name="Normal 326 3" xfId="14630"/>
    <cellStyle name="Normal 327" xfId="14631"/>
    <cellStyle name="Normal 327 2" xfId="14632"/>
    <cellStyle name="Normal 327 3" xfId="14633"/>
    <cellStyle name="Normal 328" xfId="14634"/>
    <cellStyle name="Normal 328 2" xfId="14635"/>
    <cellStyle name="Normal 328 3" xfId="14636"/>
    <cellStyle name="Normal 329" xfId="14637"/>
    <cellStyle name="Normal 329 2" xfId="14638"/>
    <cellStyle name="Normal 329 3" xfId="14639"/>
    <cellStyle name="Normal 33" xfId="14640"/>
    <cellStyle name="Normal 33 2" xfId="14641"/>
    <cellStyle name="Normal 33 2 2" xfId="14642"/>
    <cellStyle name="Normal 33 2 2 2" xfId="22153"/>
    <cellStyle name="Normal 33 2 3" xfId="22152"/>
    <cellStyle name="Normal 33 3" xfId="14643"/>
    <cellStyle name="Normal 33 3 2" xfId="22154"/>
    <cellStyle name="Normal 33 4" xfId="14644"/>
    <cellStyle name="Normal 33 4 2" xfId="22155"/>
    <cellStyle name="Normal 33 5" xfId="14645"/>
    <cellStyle name="Normal 33 6" xfId="22151"/>
    <cellStyle name="Normal 330" xfId="14646"/>
    <cellStyle name="Normal 330 2" xfId="14647"/>
    <cellStyle name="Normal 330 3" xfId="14648"/>
    <cellStyle name="Normal 331" xfId="14649"/>
    <cellStyle name="Normal 331 2" xfId="14650"/>
    <cellStyle name="Normal 331 3" xfId="14651"/>
    <cellStyle name="Normal 332" xfId="14652"/>
    <cellStyle name="Normal 332 2" xfId="14653"/>
    <cellStyle name="Normal 332 3" xfId="14654"/>
    <cellStyle name="Normal 333" xfId="14655"/>
    <cellStyle name="Normal 333 2" xfId="14656"/>
    <cellStyle name="Normal 333 3" xfId="14657"/>
    <cellStyle name="Normal 334" xfId="14658"/>
    <cellStyle name="Normal 334 2" xfId="14659"/>
    <cellStyle name="Normal 334 3" xfId="14660"/>
    <cellStyle name="Normal 335" xfId="14661"/>
    <cellStyle name="Normal 335 2" xfId="14662"/>
    <cellStyle name="Normal 335 3" xfId="14663"/>
    <cellStyle name="Normal 336" xfId="14664"/>
    <cellStyle name="Normal 336 2" xfId="14665"/>
    <cellStyle name="Normal 336 3" xfId="14666"/>
    <cellStyle name="Normal 337" xfId="14667"/>
    <cellStyle name="Normal 337 2" xfId="14668"/>
    <cellStyle name="Normal 337 3" xfId="14669"/>
    <cellStyle name="Normal 338" xfId="14670"/>
    <cellStyle name="Normal 338 2" xfId="14671"/>
    <cellStyle name="Normal 338 3" xfId="14672"/>
    <cellStyle name="Normal 339" xfId="14673"/>
    <cellStyle name="Normal 339 2" xfId="14674"/>
    <cellStyle name="Normal 339 3" xfId="14675"/>
    <cellStyle name="Normal 34" xfId="14676"/>
    <cellStyle name="Normal 34 2" xfId="14677"/>
    <cellStyle name="Normal 34 2 2" xfId="14678"/>
    <cellStyle name="Normal 34 2 2 2" xfId="14679"/>
    <cellStyle name="Normal 34 2 2 3" xfId="14680"/>
    <cellStyle name="Normal 34 2 2 4" xfId="14681"/>
    <cellStyle name="Normal 34 2 2 5" xfId="22157"/>
    <cellStyle name="Normal 34 2 3" xfId="14682"/>
    <cellStyle name="Normal 34 2 3 2" xfId="14683"/>
    <cellStyle name="Normal 34 2 3 3" xfId="22158"/>
    <cellStyle name="Normal 34 2 4" xfId="14684"/>
    <cellStyle name="Normal 34 2 5" xfId="14685"/>
    <cellStyle name="Normal 34 2 6" xfId="14686"/>
    <cellStyle name="Normal 34 2 7" xfId="14687"/>
    <cellStyle name="Normal 34 3" xfId="14688"/>
    <cellStyle name="Normal 34 3 2" xfId="14689"/>
    <cellStyle name="Normal 34 3 2 2" xfId="14690"/>
    <cellStyle name="Normal 34 3 2 3" xfId="14691"/>
    <cellStyle name="Normal 34 3 3" xfId="14692"/>
    <cellStyle name="Normal 34 3 4" xfId="14693"/>
    <cellStyle name="Normal 34 3 5" xfId="14694"/>
    <cellStyle name="Normal 34 3 6" xfId="22159"/>
    <cellStyle name="Normal 34 4" xfId="14695"/>
    <cellStyle name="Normal 34 5" xfId="14696"/>
    <cellStyle name="Normal 34 6" xfId="14697"/>
    <cellStyle name="Normal 34 7" xfId="14698"/>
    <cellStyle name="Normal 34 8" xfId="22156"/>
    <cellStyle name="Normal 340" xfId="14699"/>
    <cellStyle name="Normal 340 2" xfId="14700"/>
    <cellStyle name="Normal 340 3" xfId="14701"/>
    <cellStyle name="Normal 341" xfId="14702"/>
    <cellStyle name="Normal 341 2" xfId="14703"/>
    <cellStyle name="Normal 341 3" xfId="14704"/>
    <cellStyle name="Normal 342" xfId="14705"/>
    <cellStyle name="Normal 342 2" xfId="14706"/>
    <cellStyle name="Normal 342 3" xfId="14707"/>
    <cellStyle name="Normal 343" xfId="14708"/>
    <cellStyle name="Normal 343 2" xfId="14709"/>
    <cellStyle name="Normal 343 3" xfId="14710"/>
    <cellStyle name="Normal 344" xfId="14711"/>
    <cellStyle name="Normal 344 2" xfId="14712"/>
    <cellStyle name="Normal 344 3" xfId="14713"/>
    <cellStyle name="Normal 345" xfId="14714"/>
    <cellStyle name="Normal 345 2" xfId="14715"/>
    <cellStyle name="Normal 345 3" xfId="14716"/>
    <cellStyle name="Normal 346" xfId="14717"/>
    <cellStyle name="Normal 346 2" xfId="14718"/>
    <cellStyle name="Normal 346 3" xfId="14719"/>
    <cellStyle name="Normal 347" xfId="14720"/>
    <cellStyle name="Normal 347 2" xfId="14721"/>
    <cellStyle name="Normal 347 3" xfId="14722"/>
    <cellStyle name="Normal 348" xfId="14723"/>
    <cellStyle name="Normal 348 2" xfId="14724"/>
    <cellStyle name="Normal 348 3" xfId="14725"/>
    <cellStyle name="Normal 349" xfId="14726"/>
    <cellStyle name="Normal 349 2" xfId="14727"/>
    <cellStyle name="Normal 349 3" xfId="14728"/>
    <cellStyle name="Normal 35" xfId="14729"/>
    <cellStyle name="Normal 35 2" xfId="14730"/>
    <cellStyle name="Normal 35 2 2" xfId="14731"/>
    <cellStyle name="Normal 35 2 3" xfId="22161"/>
    <cellStyle name="Normal 35 3" xfId="14732"/>
    <cellStyle name="Normal 35 4" xfId="14733"/>
    <cellStyle name="Normal 35 5" xfId="14734"/>
    <cellStyle name="Normal 35 6" xfId="22160"/>
    <cellStyle name="Normal 350" xfId="14735"/>
    <cellStyle name="Normal 350 2" xfId="14736"/>
    <cellStyle name="Normal 350 3" xfId="14737"/>
    <cellStyle name="Normal 351" xfId="14738"/>
    <cellStyle name="Normal 351 2" xfId="14739"/>
    <cellStyle name="Normal 351 3" xfId="14740"/>
    <cellStyle name="Normal 352" xfId="14741"/>
    <cellStyle name="Normal 352 2" xfId="14742"/>
    <cellStyle name="Normal 352 3" xfId="14743"/>
    <cellStyle name="Normal 353" xfId="14744"/>
    <cellStyle name="Normal 353 2" xfId="14745"/>
    <cellStyle name="Normal 353 3" xfId="14746"/>
    <cellStyle name="Normal 354" xfId="14747"/>
    <cellStyle name="Normal 354 2" xfId="14748"/>
    <cellStyle name="Normal 354 3" xfId="14749"/>
    <cellStyle name="Normal 355" xfId="14750"/>
    <cellStyle name="Normal 355 2" xfId="14751"/>
    <cellStyle name="Normal 355 3" xfId="14752"/>
    <cellStyle name="Normal 356" xfId="14753"/>
    <cellStyle name="Normal 356 2" xfId="14754"/>
    <cellStyle name="Normal 356 3" xfId="14755"/>
    <cellStyle name="Normal 357" xfId="14756"/>
    <cellStyle name="Normal 357 2" xfId="14757"/>
    <cellStyle name="Normal 357 3" xfId="14758"/>
    <cellStyle name="Normal 358" xfId="14759"/>
    <cellStyle name="Normal 358 2" xfId="14760"/>
    <cellStyle name="Normal 358 3" xfId="14761"/>
    <cellStyle name="Normal 359" xfId="14762"/>
    <cellStyle name="Normal 359 2" xfId="14763"/>
    <cellStyle name="Normal 359 3" xfId="14764"/>
    <cellStyle name="Normal 36" xfId="14765"/>
    <cellStyle name="Normal 36 2" xfId="14766"/>
    <cellStyle name="Normal 36 2 2" xfId="14767"/>
    <cellStyle name="Normal 36 2 3" xfId="22163"/>
    <cellStyle name="Normal 36 3" xfId="14768"/>
    <cellStyle name="Normal 36 4" xfId="14769"/>
    <cellStyle name="Normal 36 5" xfId="14770"/>
    <cellStyle name="Normal 36 6" xfId="22162"/>
    <cellStyle name="Normal 360" xfId="14771"/>
    <cellStyle name="Normal 360 2" xfId="14772"/>
    <cellStyle name="Normal 360 3" xfId="14773"/>
    <cellStyle name="Normal 361" xfId="14774"/>
    <cellStyle name="Normal 361 2" xfId="14775"/>
    <cellStyle name="Normal 361 3" xfId="14776"/>
    <cellStyle name="Normal 362" xfId="14777"/>
    <cellStyle name="Normal 362 2" xfId="14778"/>
    <cellStyle name="Normal 362 3" xfId="14779"/>
    <cellStyle name="Normal 363" xfId="14780"/>
    <cellStyle name="Normal 363 2" xfId="14781"/>
    <cellStyle name="Normal 363 3" xfId="14782"/>
    <cellStyle name="Normal 364" xfId="14783"/>
    <cellStyle name="Normal 364 2" xfId="14784"/>
    <cellStyle name="Normal 364 3" xfId="14785"/>
    <cellStyle name="Normal 365" xfId="14786"/>
    <cellStyle name="Normal 365 2" xfId="14787"/>
    <cellStyle name="Normal 365 3" xfId="14788"/>
    <cellStyle name="Normal 366" xfId="14789"/>
    <cellStyle name="Normal 366 2" xfId="14790"/>
    <cellStyle name="Normal 366 3" xfId="14791"/>
    <cellStyle name="Normal 367" xfId="14792"/>
    <cellStyle name="Normal 367 2" xfId="14793"/>
    <cellStyle name="Normal 367 3" xfId="14794"/>
    <cellStyle name="Normal 368" xfId="14795"/>
    <cellStyle name="Normal 368 2" xfId="14796"/>
    <cellStyle name="Normal 368 3" xfId="14797"/>
    <cellStyle name="Normal 369" xfId="14798"/>
    <cellStyle name="Normal 369 2" xfId="14799"/>
    <cellStyle name="Normal 37" xfId="14800"/>
    <cellStyle name="Normal 37 2" xfId="14801"/>
    <cellStyle name="Normal 37 2 2" xfId="14802"/>
    <cellStyle name="Normal 37 2 3" xfId="22165"/>
    <cellStyle name="Normal 37 3" xfId="14803"/>
    <cellStyle name="Normal 37 4" xfId="14804"/>
    <cellStyle name="Normal 37 5" xfId="14805"/>
    <cellStyle name="Normal 37 6" xfId="22164"/>
    <cellStyle name="Normal 370" xfId="14806"/>
    <cellStyle name="Normal 370 2" xfId="14807"/>
    <cellStyle name="Normal 371" xfId="14808"/>
    <cellStyle name="Normal 371 2" xfId="14809"/>
    <cellStyle name="Normal 372" xfId="14810"/>
    <cellStyle name="Normal 372 2" xfId="14811"/>
    <cellStyle name="Normal 373" xfId="14812"/>
    <cellStyle name="Normal 374" xfId="14813"/>
    <cellStyle name="Normal 375" xfId="14814"/>
    <cellStyle name="Normal 376" xfId="14815"/>
    <cellStyle name="Normal 377" xfId="14816"/>
    <cellStyle name="Normal 378" xfId="14817"/>
    <cellStyle name="Normal 379" xfId="14818"/>
    <cellStyle name="Normal 38" xfId="14819"/>
    <cellStyle name="Normal 38 2" xfId="14820"/>
    <cellStyle name="Normal 38 2 2" xfId="14821"/>
    <cellStyle name="Normal 38 2 2 2" xfId="14822"/>
    <cellStyle name="Normal 38 2 2 3" xfId="14823"/>
    <cellStyle name="Normal 38 2 3" xfId="14824"/>
    <cellStyle name="Normal 38 2 4" xfId="14825"/>
    <cellStyle name="Normal 38 2 5" xfId="14826"/>
    <cellStyle name="Normal 38 2 6" xfId="22167"/>
    <cellStyle name="Normal 38 3" xfId="14827"/>
    <cellStyle name="Normal 38 4" xfId="14828"/>
    <cellStyle name="Normal 38 5" xfId="14829"/>
    <cellStyle name="Normal 38 6" xfId="14830"/>
    <cellStyle name="Normal 38 7" xfId="22166"/>
    <cellStyle name="Normal 380" xfId="14831"/>
    <cellStyle name="Normal 381" xfId="14832"/>
    <cellStyle name="Normal 382" xfId="14833"/>
    <cellStyle name="Normal 383" xfId="14834"/>
    <cellStyle name="Normal 384" xfId="14835"/>
    <cellStyle name="Normal 385" xfId="14836"/>
    <cellStyle name="Normal 386" xfId="14837"/>
    <cellStyle name="Normal 387" xfId="14838"/>
    <cellStyle name="Normal 388" xfId="14839"/>
    <cellStyle name="Normal 389" xfId="14840"/>
    <cellStyle name="Normal 39" xfId="14841"/>
    <cellStyle name="Normal 39 2" xfId="14842"/>
    <cellStyle name="Normal 39 2 2" xfId="14843"/>
    <cellStyle name="Normal 39 2 2 2" xfId="14844"/>
    <cellStyle name="Normal 39 2 2 3" xfId="14845"/>
    <cellStyle name="Normal 39 2 3" xfId="14846"/>
    <cellStyle name="Normal 39 2 4" xfId="14847"/>
    <cellStyle name="Normal 39 2 5" xfId="14848"/>
    <cellStyle name="Normal 39 2 6" xfId="22169"/>
    <cellStyle name="Normal 39 3" xfId="14849"/>
    <cellStyle name="Normal 39 4" xfId="14850"/>
    <cellStyle name="Normal 39 5" xfId="14851"/>
    <cellStyle name="Normal 39 6" xfId="22168"/>
    <cellStyle name="Normal 390" xfId="14852"/>
    <cellStyle name="Normal 391" xfId="14853"/>
    <cellStyle name="Normal 392" xfId="14854"/>
    <cellStyle name="Normal 393" xfId="14855"/>
    <cellStyle name="Normal 394" xfId="14856"/>
    <cellStyle name="Normal 395" xfId="14857"/>
    <cellStyle name="Normal 396" xfId="14858"/>
    <cellStyle name="Normal 397" xfId="14859"/>
    <cellStyle name="Normal 398" xfId="14860"/>
    <cellStyle name="Normal 399" xfId="14861"/>
    <cellStyle name="Normal 4" xfId="3"/>
    <cellStyle name="Normal 4 10" xfId="14862"/>
    <cellStyle name="Normal 4 10 10" xfId="14863"/>
    <cellStyle name="Normal 4 10 11" xfId="14864"/>
    <cellStyle name="Normal 4 10 12" xfId="22170"/>
    <cellStyle name="Normal 4 10 2" xfId="14865"/>
    <cellStyle name="Normal 4 10 2 10" xfId="14866"/>
    <cellStyle name="Normal 4 10 2 10 2" xfId="22172"/>
    <cellStyle name="Normal 4 10 2 11" xfId="14867"/>
    <cellStyle name="Normal 4 10 2 11 2" xfId="22173"/>
    <cellStyle name="Normal 4 10 2 12" xfId="22171"/>
    <cellStyle name="Normal 4 10 2 2" xfId="14868"/>
    <cellStyle name="Normal 4 10 2 2 2" xfId="14869"/>
    <cellStyle name="Normal 4 10 2 2 2 2" xfId="14870"/>
    <cellStyle name="Normal 4 10 2 2 2 2 2" xfId="22176"/>
    <cellStyle name="Normal 4 10 2 2 2 3" xfId="22175"/>
    <cellStyle name="Normal 4 10 2 2 3" xfId="14871"/>
    <cellStyle name="Normal 4 10 2 2 3 2" xfId="22177"/>
    <cellStyle name="Normal 4 10 2 2 4" xfId="14872"/>
    <cellStyle name="Normal 4 10 2 2 4 2" xfId="22178"/>
    <cellStyle name="Normal 4 10 2 2 5" xfId="22174"/>
    <cellStyle name="Normal 4 10 2 3" xfId="14873"/>
    <cellStyle name="Normal 4 10 2 3 2" xfId="22179"/>
    <cellStyle name="Normal 4 10 2 4" xfId="14874"/>
    <cellStyle name="Normal 4 10 2 4 2" xfId="22180"/>
    <cellStyle name="Normal 4 10 2 5" xfId="14875"/>
    <cellStyle name="Normal 4 10 2 5 2" xfId="22181"/>
    <cellStyle name="Normal 4 10 2 6" xfId="14876"/>
    <cellStyle name="Normal 4 10 2 6 2" xfId="22182"/>
    <cellStyle name="Normal 4 10 2 7" xfId="14877"/>
    <cellStyle name="Normal 4 10 2 7 2" xfId="22183"/>
    <cellStyle name="Normal 4 10 2 8" xfId="14878"/>
    <cellStyle name="Normal 4 10 2 8 2" xfId="22184"/>
    <cellStyle name="Normal 4 10 2 9" xfId="14879"/>
    <cellStyle name="Normal 4 10 2 9 2" xfId="22185"/>
    <cellStyle name="Normal 4 10 3" xfId="14880"/>
    <cellStyle name="Normal 4 10 3 2" xfId="14881"/>
    <cellStyle name="Normal 4 10 3 2 2" xfId="22187"/>
    <cellStyle name="Normal 4 10 3 3" xfId="14882"/>
    <cellStyle name="Normal 4 10 3 3 2" xfId="22188"/>
    <cellStyle name="Normal 4 10 3 4" xfId="14883"/>
    <cellStyle name="Normal 4 10 3 4 2" xfId="22189"/>
    <cellStyle name="Normal 4 10 3 5" xfId="22186"/>
    <cellStyle name="Normal 4 10 4" xfId="14884"/>
    <cellStyle name="Normal 4 10 4 2" xfId="14885"/>
    <cellStyle name="Normal 4 10 4 2 2" xfId="22191"/>
    <cellStyle name="Normal 4 10 4 3" xfId="22190"/>
    <cellStyle name="Normal 4 10 5" xfId="14886"/>
    <cellStyle name="Normal 4 10 5 2" xfId="22192"/>
    <cellStyle name="Normal 4 10 6" xfId="14887"/>
    <cellStyle name="Normal 4 10 6 2" xfId="22193"/>
    <cellStyle name="Normal 4 10 7" xfId="14888"/>
    <cellStyle name="Normal 4 10 7 2" xfId="22194"/>
    <cellStyle name="Normal 4 10 8" xfId="14889"/>
    <cellStyle name="Normal 4 10 8 2" xfId="22195"/>
    <cellStyle name="Normal 4 10 9" xfId="14890"/>
    <cellStyle name="Normal 4 10 9 2" xfId="22196"/>
    <cellStyle name="Normal 4 11" xfId="14891"/>
    <cellStyle name="Normal 4 11 10" xfId="14892"/>
    <cellStyle name="Normal 4 11 10 2" xfId="22198"/>
    <cellStyle name="Normal 4 11 11" xfId="14893"/>
    <cellStyle name="Normal 4 11 11 2" xfId="22199"/>
    <cellStyle name="Normal 4 11 12" xfId="14894"/>
    <cellStyle name="Normal 4 11 13" xfId="22197"/>
    <cellStyle name="Normal 4 11 2" xfId="14895"/>
    <cellStyle name="Normal 4 11 2 2" xfId="14896"/>
    <cellStyle name="Normal 4 11 2 2 2" xfId="14897"/>
    <cellStyle name="Normal 4 11 2 2 2 2" xfId="22202"/>
    <cellStyle name="Normal 4 11 2 2 3" xfId="14898"/>
    <cellStyle name="Normal 4 11 2 2 3 2" xfId="22203"/>
    <cellStyle name="Normal 4 11 2 2 4" xfId="22201"/>
    <cellStyle name="Normal 4 11 2 3" xfId="14899"/>
    <cellStyle name="Normal 4 11 2 3 2" xfId="22204"/>
    <cellStyle name="Normal 4 11 2 4" xfId="14900"/>
    <cellStyle name="Normal 4 11 2 4 2" xfId="22205"/>
    <cellStyle name="Normal 4 11 2 5" xfId="14901"/>
    <cellStyle name="Normal 4 11 2 5 2" xfId="22206"/>
    <cellStyle name="Normal 4 11 2 6" xfId="14902"/>
    <cellStyle name="Normal 4 11 2 6 2" xfId="22207"/>
    <cellStyle name="Normal 4 11 2 7" xfId="14903"/>
    <cellStyle name="Normal 4 11 2 7 2" xfId="22208"/>
    <cellStyle name="Normal 4 11 2 8" xfId="22200"/>
    <cellStyle name="Normal 4 11 3" xfId="14904"/>
    <cellStyle name="Normal 4 11 3 2" xfId="14905"/>
    <cellStyle name="Normal 4 11 3 2 2" xfId="22210"/>
    <cellStyle name="Normal 4 11 3 3" xfId="22209"/>
    <cellStyle name="Normal 4 11 4" xfId="14906"/>
    <cellStyle name="Normal 4 11 4 2" xfId="14907"/>
    <cellStyle name="Normal 4 11 4 2 2" xfId="22212"/>
    <cellStyle name="Normal 4 11 4 3" xfId="22211"/>
    <cellStyle name="Normal 4 11 5" xfId="14908"/>
    <cellStyle name="Normal 4 11 5 2" xfId="22213"/>
    <cellStyle name="Normal 4 11 6" xfId="14909"/>
    <cellStyle name="Normal 4 11 6 2" xfId="22214"/>
    <cellStyle name="Normal 4 11 7" xfId="14910"/>
    <cellStyle name="Normal 4 11 7 2" xfId="22215"/>
    <cellStyle name="Normal 4 11 8" xfId="14911"/>
    <cellStyle name="Normal 4 11 8 2" xfId="22216"/>
    <cellStyle name="Normal 4 11 9" xfId="14912"/>
    <cellStyle name="Normal 4 11 9 2" xfId="22217"/>
    <cellStyle name="Normal 4 12" xfId="14913"/>
    <cellStyle name="Normal 4 12 2" xfId="14914"/>
    <cellStyle name="Normal 4 12 2 2" xfId="14915"/>
    <cellStyle name="Normal 4 12 2 2 2" xfId="22220"/>
    <cellStyle name="Normal 4 12 2 3" xfId="14916"/>
    <cellStyle name="Normal 4 12 2 3 2" xfId="22221"/>
    <cellStyle name="Normal 4 12 2 4" xfId="14917"/>
    <cellStyle name="Normal 4 12 2 4 2" xfId="22222"/>
    <cellStyle name="Normal 4 12 2 5" xfId="14918"/>
    <cellStyle name="Normal 4 12 2 5 2" xfId="22223"/>
    <cellStyle name="Normal 4 12 2 6" xfId="14919"/>
    <cellStyle name="Normal 4 12 2 6 2" xfId="22224"/>
    <cellStyle name="Normal 4 12 2 7" xfId="22219"/>
    <cellStyle name="Normal 4 12 3" xfId="14920"/>
    <cellStyle name="Normal 4 12 3 2" xfId="14921"/>
    <cellStyle name="Normal 4 12 3 2 2" xfId="22226"/>
    <cellStyle name="Normal 4 12 3 3" xfId="22225"/>
    <cellStyle name="Normal 4 12 4" xfId="14922"/>
    <cellStyle name="Normal 4 12 4 2" xfId="14923"/>
    <cellStyle name="Normal 4 12 4 2 2" xfId="22228"/>
    <cellStyle name="Normal 4 12 4 3" xfId="22227"/>
    <cellStyle name="Normal 4 12 5" xfId="14924"/>
    <cellStyle name="Normal 4 12 5 2" xfId="22229"/>
    <cellStyle name="Normal 4 12 6" xfId="14925"/>
    <cellStyle name="Normal 4 12 6 2" xfId="22230"/>
    <cellStyle name="Normal 4 12 7" xfId="14926"/>
    <cellStyle name="Normal 4 12 7 2" xfId="22231"/>
    <cellStyle name="Normal 4 12 8" xfId="22218"/>
    <cellStyle name="Normal 4 13" xfId="14927"/>
    <cellStyle name="Normal 4 13 2" xfId="14928"/>
    <cellStyle name="Normal 4 13 2 2" xfId="14929"/>
    <cellStyle name="Normal 4 13 2 2 2" xfId="22234"/>
    <cellStyle name="Normal 4 13 2 3" xfId="14930"/>
    <cellStyle name="Normal 4 13 2 3 2" xfId="22235"/>
    <cellStyle name="Normal 4 13 2 4" xfId="14931"/>
    <cellStyle name="Normal 4 13 2 4 2" xfId="22236"/>
    <cellStyle name="Normal 4 13 2 5" xfId="14932"/>
    <cellStyle name="Normal 4 13 2 5 2" xfId="22237"/>
    <cellStyle name="Normal 4 13 2 6" xfId="14933"/>
    <cellStyle name="Normal 4 13 2 6 2" xfId="22238"/>
    <cellStyle name="Normal 4 13 2 7" xfId="22233"/>
    <cellStyle name="Normal 4 13 3" xfId="14934"/>
    <cellStyle name="Normal 4 13 3 2" xfId="14935"/>
    <cellStyle name="Normal 4 13 3 2 2" xfId="22240"/>
    <cellStyle name="Normal 4 13 3 3" xfId="22239"/>
    <cellStyle name="Normal 4 13 4" xfId="14936"/>
    <cellStyle name="Normal 4 13 4 2" xfId="14937"/>
    <cellStyle name="Normal 4 13 4 2 2" xfId="22242"/>
    <cellStyle name="Normal 4 13 4 3" xfId="22241"/>
    <cellStyle name="Normal 4 13 5" xfId="14938"/>
    <cellStyle name="Normal 4 13 5 2" xfId="22243"/>
    <cellStyle name="Normal 4 13 6" xfId="14939"/>
    <cellStyle name="Normal 4 13 6 2" xfId="22244"/>
    <cellStyle name="Normal 4 13 7" xfId="22232"/>
    <cellStyle name="Normal 4 14" xfId="14940"/>
    <cellStyle name="Normal 4 14 2" xfId="14941"/>
    <cellStyle name="Normal 4 14 2 2" xfId="14942"/>
    <cellStyle name="Normal 4 14 2 2 2" xfId="22247"/>
    <cellStyle name="Normal 4 14 2 3" xfId="14943"/>
    <cellStyle name="Normal 4 14 2 3 2" xfId="22248"/>
    <cellStyle name="Normal 4 14 2 4" xfId="14944"/>
    <cellStyle name="Normal 4 14 2 4 2" xfId="22249"/>
    <cellStyle name="Normal 4 14 2 5" xfId="14945"/>
    <cellStyle name="Normal 4 14 2 5 2" xfId="22250"/>
    <cellStyle name="Normal 4 14 2 6" xfId="22246"/>
    <cellStyle name="Normal 4 14 3" xfId="14946"/>
    <cellStyle name="Normal 4 14 3 2" xfId="14947"/>
    <cellStyle name="Normal 4 14 3 2 2" xfId="22252"/>
    <cellStyle name="Normal 4 14 3 3" xfId="22251"/>
    <cellStyle name="Normal 4 14 4" xfId="14948"/>
    <cellStyle name="Normal 4 14 4 2" xfId="14949"/>
    <cellStyle name="Normal 4 14 4 2 2" xfId="22254"/>
    <cellStyle name="Normal 4 14 4 3" xfId="22253"/>
    <cellStyle name="Normal 4 14 5" xfId="14950"/>
    <cellStyle name="Normal 4 14 5 2" xfId="22255"/>
    <cellStyle name="Normal 4 14 6" xfId="14951"/>
    <cellStyle name="Normal 4 14 6 2" xfId="22256"/>
    <cellStyle name="Normal 4 14 7" xfId="22245"/>
    <cellStyle name="Normal 4 15" xfId="14952"/>
    <cellStyle name="Normal 4 15 2" xfId="14953"/>
    <cellStyle name="Normal 4 15 2 2" xfId="14954"/>
    <cellStyle name="Normal 4 15 2 2 2" xfId="22259"/>
    <cellStyle name="Normal 4 15 2 3" xfId="14955"/>
    <cellStyle name="Normal 4 15 2 3 2" xfId="22260"/>
    <cellStyle name="Normal 4 15 2 4" xfId="14956"/>
    <cellStyle name="Normal 4 15 2 4 2" xfId="22261"/>
    <cellStyle name="Normal 4 15 2 5" xfId="14957"/>
    <cellStyle name="Normal 4 15 2 5 2" xfId="22262"/>
    <cellStyle name="Normal 4 15 2 6" xfId="22258"/>
    <cellStyle name="Normal 4 15 3" xfId="14958"/>
    <cellStyle name="Normal 4 15 3 2" xfId="14959"/>
    <cellStyle name="Normal 4 15 3 2 2" xfId="22264"/>
    <cellStyle name="Normal 4 15 3 3" xfId="22263"/>
    <cellStyle name="Normal 4 15 4" xfId="14960"/>
    <cellStyle name="Normal 4 15 4 2" xfId="14961"/>
    <cellStyle name="Normal 4 15 4 2 2" xfId="22266"/>
    <cellStyle name="Normal 4 15 4 3" xfId="22265"/>
    <cellStyle name="Normal 4 15 5" xfId="14962"/>
    <cellStyle name="Normal 4 15 5 2" xfId="22267"/>
    <cellStyle name="Normal 4 15 6" xfId="14963"/>
    <cellStyle name="Normal 4 15 6 2" xfId="22268"/>
    <cellStyle name="Normal 4 15 7" xfId="22257"/>
    <cellStyle name="Normal 4 16" xfId="14964"/>
    <cellStyle name="Normal 4 16 2" xfId="14965"/>
    <cellStyle name="Normal 4 16 2 2" xfId="14966"/>
    <cellStyle name="Normal 4 16 2 2 2" xfId="22271"/>
    <cellStyle name="Normal 4 16 2 3" xfId="22270"/>
    <cellStyle name="Normal 4 16 3" xfId="14967"/>
    <cellStyle name="Normal 4 16 3 2" xfId="14968"/>
    <cellStyle name="Normal 4 16 3 2 2" xfId="22273"/>
    <cellStyle name="Normal 4 16 3 3" xfId="22272"/>
    <cellStyle name="Normal 4 16 4" xfId="14969"/>
    <cellStyle name="Normal 4 16 4 2" xfId="14970"/>
    <cellStyle name="Normal 4 16 4 2 2" xfId="22275"/>
    <cellStyle name="Normal 4 16 4 3" xfId="22274"/>
    <cellStyle name="Normal 4 16 5" xfId="14971"/>
    <cellStyle name="Normal 4 16 5 2" xfId="22276"/>
    <cellStyle name="Normal 4 16 6" xfId="14972"/>
    <cellStyle name="Normal 4 16 6 2" xfId="22277"/>
    <cellStyle name="Normal 4 16 7" xfId="22269"/>
    <cellStyle name="Normal 4 17" xfId="14973"/>
    <cellStyle name="Normal 4 17 2" xfId="14974"/>
    <cellStyle name="Normal 4 17 2 2" xfId="14975"/>
    <cellStyle name="Normal 4 17 2 2 2" xfId="22280"/>
    <cellStyle name="Normal 4 17 2 3" xfId="22279"/>
    <cellStyle name="Normal 4 17 3" xfId="14976"/>
    <cellStyle name="Normal 4 17 3 2" xfId="14977"/>
    <cellStyle name="Normal 4 17 3 2 2" xfId="22282"/>
    <cellStyle name="Normal 4 17 3 3" xfId="22281"/>
    <cellStyle name="Normal 4 17 4" xfId="14978"/>
    <cellStyle name="Normal 4 17 4 2" xfId="14979"/>
    <cellStyle name="Normal 4 17 4 2 2" xfId="22284"/>
    <cellStyle name="Normal 4 17 4 3" xfId="22283"/>
    <cellStyle name="Normal 4 17 5" xfId="14980"/>
    <cellStyle name="Normal 4 17 5 2" xfId="22285"/>
    <cellStyle name="Normal 4 17 6" xfId="14981"/>
    <cellStyle name="Normal 4 17 6 2" xfId="22286"/>
    <cellStyle name="Normal 4 17 7" xfId="22278"/>
    <cellStyle name="Normal 4 18" xfId="14982"/>
    <cellStyle name="Normal 4 18 2" xfId="14983"/>
    <cellStyle name="Normal 4 18 2 2" xfId="22288"/>
    <cellStyle name="Normal 4 18 3" xfId="14984"/>
    <cellStyle name="Normal 4 18 3 2" xfId="22289"/>
    <cellStyle name="Normal 4 18 4" xfId="14985"/>
    <cellStyle name="Normal 4 18 4 2" xfId="22290"/>
    <cellStyle name="Normal 4 18 5" xfId="14986"/>
    <cellStyle name="Normal 4 18 5 2" xfId="22291"/>
    <cellStyle name="Normal 4 18 6" xfId="14987"/>
    <cellStyle name="Normal 4 18 6 2" xfId="22292"/>
    <cellStyle name="Normal 4 18 7" xfId="22287"/>
    <cellStyle name="Normal 4 19" xfId="14988"/>
    <cellStyle name="Normal 4 19 2" xfId="14989"/>
    <cellStyle name="Normal 4 19 2 2" xfId="22294"/>
    <cellStyle name="Normal 4 19 3" xfId="14990"/>
    <cellStyle name="Normal 4 19 3 2" xfId="22295"/>
    <cellStyle name="Normal 4 19 4" xfId="14991"/>
    <cellStyle name="Normal 4 19 4 2" xfId="22296"/>
    <cellStyle name="Normal 4 19 5" xfId="14992"/>
    <cellStyle name="Normal 4 19 5 2" xfId="22297"/>
    <cellStyle name="Normal 4 19 6" xfId="14993"/>
    <cellStyle name="Normal 4 19 6 2" xfId="22298"/>
    <cellStyle name="Normal 4 19 7" xfId="22293"/>
    <cellStyle name="Normal 4 2" xfId="14994"/>
    <cellStyle name="Normal 4 2 10" xfId="14995"/>
    <cellStyle name="Normal 4 2 10 2" xfId="14996"/>
    <cellStyle name="Normal 4 2 10 3" xfId="22299"/>
    <cellStyle name="Normal 4 2 11" xfId="14997"/>
    <cellStyle name="Normal 4 2 11 2" xfId="22300"/>
    <cellStyle name="Normal 4 2 12" xfId="14998"/>
    <cellStyle name="Normal 4 2 2" xfId="14999"/>
    <cellStyle name="Normal 4 2 2 10" xfId="22301"/>
    <cellStyle name="Normal 4 2 2 2" xfId="15000"/>
    <cellStyle name="Normal 4 2 2 2 2" xfId="15001"/>
    <cellStyle name="Normal 4 2 2 2 2 2" xfId="15002"/>
    <cellStyle name="Normal 4 2 2 2 2 2 2" xfId="22304"/>
    <cellStyle name="Normal 4 2 2 2 2 3" xfId="15003"/>
    <cellStyle name="Normal 4 2 2 2 2 3 2" xfId="22305"/>
    <cellStyle name="Normal 4 2 2 2 2 4" xfId="15004"/>
    <cellStyle name="Normal 4 2 2 2 2 5" xfId="15005"/>
    <cellStyle name="Normal 4 2 2 2 2 6" xfId="22303"/>
    <cellStyle name="Normal 4 2 2 2 3" xfId="15006"/>
    <cellStyle name="Normal 4 2 2 2 3 2" xfId="22306"/>
    <cellStyle name="Normal 4 2 2 2 4" xfId="15007"/>
    <cellStyle name="Normal 4 2 2 2 4 2" xfId="22307"/>
    <cellStyle name="Normal 4 2 2 2 5" xfId="15008"/>
    <cellStyle name="Normal 4 2 2 2 6" xfId="15009"/>
    <cellStyle name="Normal 4 2 2 2 7" xfId="22302"/>
    <cellStyle name="Normal 4 2 2 3" xfId="15010"/>
    <cellStyle name="Normal 4 2 2 3 2" xfId="15011"/>
    <cellStyle name="Normal 4 2 2 3 2 2" xfId="22309"/>
    <cellStyle name="Normal 4 2 2 3 3" xfId="15012"/>
    <cellStyle name="Normal 4 2 2 3 3 2" xfId="22310"/>
    <cellStyle name="Normal 4 2 2 3 4" xfId="15013"/>
    <cellStyle name="Normal 4 2 2 3 5" xfId="15014"/>
    <cellStyle name="Normal 4 2 2 3 6" xfId="22308"/>
    <cellStyle name="Normal 4 2 2 4" xfId="15015"/>
    <cellStyle name="Normal 4 2 2 4 2" xfId="22311"/>
    <cellStyle name="Normal 4 2 2 5" xfId="15016"/>
    <cellStyle name="Normal 4 2 2 5 2" xfId="22312"/>
    <cellStyle name="Normal 4 2 2 6" xfId="15017"/>
    <cellStyle name="Normal 4 2 2 7" xfId="15018"/>
    <cellStyle name="Normal 4 2 2 7 2" xfId="15019"/>
    <cellStyle name="Normal 4 2 2 7 3" xfId="15020"/>
    <cellStyle name="Normal 4 2 2 8" xfId="15021"/>
    <cellStyle name="Normal 4 2 2 9" xfId="15022"/>
    <cellStyle name="Normal 4 2 3" xfId="15023"/>
    <cellStyle name="Normal 4 2 3 2" xfId="15024"/>
    <cellStyle name="Normal 4 2 3 2 2" xfId="15025"/>
    <cellStyle name="Normal 4 2 3 2 2 2" xfId="22315"/>
    <cellStyle name="Normal 4 2 3 2 3" xfId="15026"/>
    <cellStyle name="Normal 4 2 3 2 3 2" xfId="22316"/>
    <cellStyle name="Normal 4 2 3 2 4" xfId="15027"/>
    <cellStyle name="Normal 4 2 3 2 5" xfId="15028"/>
    <cellStyle name="Normal 4 2 3 2 6" xfId="22314"/>
    <cellStyle name="Normal 4 2 3 3" xfId="15029"/>
    <cellStyle name="Normal 4 2 3 3 2" xfId="22317"/>
    <cellStyle name="Normal 4 2 3 4" xfId="15030"/>
    <cellStyle name="Normal 4 2 3 4 2" xfId="22318"/>
    <cellStyle name="Normal 4 2 3 5" xfId="15031"/>
    <cellStyle name="Normal 4 2 3 6" xfId="15032"/>
    <cellStyle name="Normal 4 2 3 7" xfId="22313"/>
    <cellStyle name="Normal 4 2 4" xfId="15033"/>
    <cellStyle name="Normal 4 2 4 2" xfId="15034"/>
    <cellStyle name="Normal 4 2 4 2 2" xfId="22320"/>
    <cellStyle name="Normal 4 2 4 3" xfId="15035"/>
    <cellStyle name="Normal 4 2 4 3 2" xfId="22321"/>
    <cellStyle name="Normal 4 2 4 4" xfId="15036"/>
    <cellStyle name="Normal 4 2 4 5" xfId="15037"/>
    <cellStyle name="Normal 4 2 4 6" xfId="22319"/>
    <cellStyle name="Normal 4 2 5" xfId="15038"/>
    <cellStyle name="Normal 4 2 5 2" xfId="15039"/>
    <cellStyle name="Normal 4 2 5 2 2" xfId="15040"/>
    <cellStyle name="Normal 4 2 5 2 2 2" xfId="15041"/>
    <cellStyle name="Normal 4 2 5 2 2 2 2" xfId="15042"/>
    <cellStyle name="Normal 4 2 5 2 2 2 3" xfId="22325"/>
    <cellStyle name="Normal 4 2 5 2 2 3" xfId="15043"/>
    <cellStyle name="Normal 4 2 5 2 2 4" xfId="15044"/>
    <cellStyle name="Normal 4 2 5 2 2 5" xfId="22324"/>
    <cellStyle name="Normal 4 2 5 2 3" xfId="15045"/>
    <cellStyle name="Normal 4 2 5 2 3 2" xfId="15046"/>
    <cellStyle name="Normal 4 2 5 2 3 3" xfId="22326"/>
    <cellStyle name="Normal 4 2 5 2 4" xfId="15047"/>
    <cellStyle name="Normal 4 2 5 2 5" xfId="15048"/>
    <cellStyle name="Normal 4 2 5 2 6" xfId="22323"/>
    <cellStyle name="Normal 4 2 5 3" xfId="15049"/>
    <cellStyle name="Normal 4 2 5 3 2" xfId="15050"/>
    <cellStyle name="Normal 4 2 5 3 2 2" xfId="22328"/>
    <cellStyle name="Normal 4 2 5 3 3" xfId="22327"/>
    <cellStyle name="Normal 4 2 5 4" xfId="15051"/>
    <cellStyle name="Normal 4 2 5 4 2" xfId="15052"/>
    <cellStyle name="Normal 4 2 5 4 3" xfId="22329"/>
    <cellStyle name="Normal 4 2 5 5" xfId="15053"/>
    <cellStyle name="Normal 4 2 5 5 2" xfId="15054"/>
    <cellStyle name="Normal 4 2 5 5 3" xfId="22330"/>
    <cellStyle name="Normal 4 2 5 6" xfId="15055"/>
    <cellStyle name="Normal 4 2 5 7" xfId="15056"/>
    <cellStyle name="Normal 4 2 5 8" xfId="22322"/>
    <cellStyle name="Normal 4 2 6" xfId="15057"/>
    <cellStyle name="Normal 4 2 6 2" xfId="15058"/>
    <cellStyle name="Normal 4 2 6 3" xfId="22331"/>
    <cellStyle name="Normal 4 2 7" xfId="15059"/>
    <cellStyle name="Normal 4 2 7 2" xfId="22332"/>
    <cellStyle name="Normal 4 2 8" xfId="15060"/>
    <cellStyle name="Normal 4 2 8 2" xfId="15061"/>
    <cellStyle name="Normal 4 2 8 3" xfId="22333"/>
    <cellStyle name="Normal 4 2 9" xfId="15062"/>
    <cellStyle name="Normal 4 2 9 2" xfId="15063"/>
    <cellStyle name="Normal 4 2 9 3" xfId="22334"/>
    <cellStyle name="Normal 4 20" xfId="15064"/>
    <cellStyle name="Normal 4 20 2" xfId="15065"/>
    <cellStyle name="Normal 4 20 2 2" xfId="15066"/>
    <cellStyle name="Normal 4 20 2 2 2" xfId="15067"/>
    <cellStyle name="Normal 4 20 2 2 2 2" xfId="22338"/>
    <cellStyle name="Normal 4 20 2 2 3" xfId="22337"/>
    <cellStyle name="Normal 4 20 2 3" xfId="15068"/>
    <cellStyle name="Normal 4 20 2 3 2" xfId="22339"/>
    <cellStyle name="Normal 4 20 2 4" xfId="15069"/>
    <cellStyle name="Normal 4 20 2 4 2" xfId="22340"/>
    <cellStyle name="Normal 4 20 2 5" xfId="22336"/>
    <cellStyle name="Normal 4 20 3" xfId="15070"/>
    <cellStyle name="Normal 4 20 3 2" xfId="15071"/>
    <cellStyle name="Normal 4 20 3 2 2" xfId="22342"/>
    <cellStyle name="Normal 4 20 3 3" xfId="22341"/>
    <cellStyle name="Normal 4 20 4" xfId="15072"/>
    <cellStyle name="Normal 4 20 4 2" xfId="22343"/>
    <cellStyle name="Normal 4 20 5" xfId="15073"/>
    <cellStyle name="Normal 4 20 5 2" xfId="22344"/>
    <cellStyle name="Normal 4 20 6" xfId="22335"/>
    <cellStyle name="Normal 4 21" xfId="15074"/>
    <cellStyle name="Normal 4 21 2" xfId="15075"/>
    <cellStyle name="Normal 4 21 2 2" xfId="15076"/>
    <cellStyle name="Normal 4 21 2 2 2" xfId="22347"/>
    <cellStyle name="Normal 4 21 2 3" xfId="15077"/>
    <cellStyle name="Normal 4 21 2 3 2" xfId="22348"/>
    <cellStyle name="Normal 4 21 2 4" xfId="22346"/>
    <cellStyle name="Normal 4 21 3" xfId="15078"/>
    <cellStyle name="Normal 4 21 3 2" xfId="15079"/>
    <cellStyle name="Normal 4 21 3 2 2" xfId="22350"/>
    <cellStyle name="Normal 4 21 3 3" xfId="22349"/>
    <cellStyle name="Normal 4 21 4" xfId="15080"/>
    <cellStyle name="Normal 4 21 4 2" xfId="22351"/>
    <cellStyle name="Normal 4 21 5" xfId="15081"/>
    <cellStyle name="Normal 4 21 5 2" xfId="22352"/>
    <cellStyle name="Normal 4 21 6" xfId="22345"/>
    <cellStyle name="Normal 4 22" xfId="15082"/>
    <cellStyle name="Normal 4 22 2" xfId="15083"/>
    <cellStyle name="Normal 4 22 2 2" xfId="15084"/>
    <cellStyle name="Normal 4 22 2 2 2" xfId="22355"/>
    <cellStyle name="Normal 4 22 2 3" xfId="22354"/>
    <cellStyle name="Normal 4 22 3" xfId="15085"/>
    <cellStyle name="Normal 4 22 3 2" xfId="22356"/>
    <cellStyle name="Normal 4 22 4" xfId="15086"/>
    <cellStyle name="Normal 4 22 4 2" xfId="22357"/>
    <cellStyle name="Normal 4 22 5" xfId="22353"/>
    <cellStyle name="Normal 4 23" xfId="15087"/>
    <cellStyle name="Normal 4 23 2" xfId="15088"/>
    <cellStyle name="Normal 4 23 2 2" xfId="22359"/>
    <cellStyle name="Normal 4 23 3" xfId="22358"/>
    <cellStyle name="Normal 4 24" xfId="15089"/>
    <cellStyle name="Normal 4 24 2" xfId="22360"/>
    <cellStyle name="Normal 4 25" xfId="15090"/>
    <cellStyle name="Normal 4 25 2" xfId="22361"/>
    <cellStyle name="Normal 4 26" xfId="15091"/>
    <cellStyle name="Normal 4 26 2" xfId="22362"/>
    <cellStyle name="Normal 4 27" xfId="15092"/>
    <cellStyle name="Normal 4 27 2" xfId="22363"/>
    <cellStyle name="Normal 4 28" xfId="15093"/>
    <cellStyle name="Normal 4 28 2" xfId="22364"/>
    <cellStyle name="Normal 4 29" xfId="15094"/>
    <cellStyle name="Normal 4 29 2" xfId="22365"/>
    <cellStyle name="Normal 4 3" xfId="15095"/>
    <cellStyle name="Normal 4 3 10" xfId="15096"/>
    <cellStyle name="Normal 4 3 10 2" xfId="22366"/>
    <cellStyle name="Normal 4 3 11" xfId="15097"/>
    <cellStyle name="Normal 4 3 11 2" xfId="22367"/>
    <cellStyle name="Normal 4 3 2" xfId="15098"/>
    <cellStyle name="Normal 4 3 2 2" xfId="15099"/>
    <cellStyle name="Normal 4 3 2 2 2" xfId="15100"/>
    <cellStyle name="Normal 4 3 2 2 2 2" xfId="15101"/>
    <cellStyle name="Normal 4 3 2 2 2 2 2" xfId="22371"/>
    <cellStyle name="Normal 4 3 2 2 2 3" xfId="15102"/>
    <cellStyle name="Normal 4 3 2 2 2 3 2" xfId="22372"/>
    <cellStyle name="Normal 4 3 2 2 2 4" xfId="22370"/>
    <cellStyle name="Normal 4 3 2 2 3" xfId="15103"/>
    <cellStyle name="Normal 4 3 2 2 3 2" xfId="15104"/>
    <cellStyle name="Normal 4 3 2 2 3 2 2" xfId="22374"/>
    <cellStyle name="Normal 4 3 2 2 3 3" xfId="22373"/>
    <cellStyle name="Normal 4 3 2 2 4" xfId="15105"/>
    <cellStyle name="Normal 4 3 2 2 4 2" xfId="15106"/>
    <cellStyle name="Normal 4 3 2 2 4 3" xfId="22375"/>
    <cellStyle name="Normal 4 3 2 2 5" xfId="15107"/>
    <cellStyle name="Normal 4 3 2 2 6" xfId="22369"/>
    <cellStyle name="Normal 4 3 2 3" xfId="15108"/>
    <cellStyle name="Normal 4 3 2 3 2" xfId="15109"/>
    <cellStyle name="Normal 4 3 2 3 2 2" xfId="15110"/>
    <cellStyle name="Normal 4 3 2 3 2 2 2" xfId="22378"/>
    <cellStyle name="Normal 4 3 2 3 2 3" xfId="22377"/>
    <cellStyle name="Normal 4 3 2 3 3" xfId="15111"/>
    <cellStyle name="Normal 4 3 2 3 3 2" xfId="22379"/>
    <cellStyle name="Normal 4 3 2 3 4" xfId="22376"/>
    <cellStyle name="Normal 4 3 2 4" xfId="15112"/>
    <cellStyle name="Normal 4 3 2 4 2" xfId="15113"/>
    <cellStyle name="Normal 4 3 2 4 2 2" xfId="22381"/>
    <cellStyle name="Normal 4 3 2 4 3" xfId="22380"/>
    <cellStyle name="Normal 4 3 2 5" xfId="15114"/>
    <cellStyle name="Normal 4 3 2 5 2" xfId="15115"/>
    <cellStyle name="Normal 4 3 2 5 3" xfId="22382"/>
    <cellStyle name="Normal 4 3 2 6" xfId="15116"/>
    <cellStyle name="Normal 4 3 2 6 2" xfId="15117"/>
    <cellStyle name="Normal 4 3 2 6 3" xfId="22383"/>
    <cellStyle name="Normal 4 3 2 7" xfId="15118"/>
    <cellStyle name="Normal 4 3 2 7 2" xfId="22384"/>
    <cellStyle name="Normal 4 3 2 8" xfId="15119"/>
    <cellStyle name="Normal 4 3 2 8 2" xfId="22385"/>
    <cellStyle name="Normal 4 3 2 9" xfId="22368"/>
    <cellStyle name="Normal 4 3 3" xfId="15120"/>
    <cellStyle name="Normal 4 3 3 2" xfId="15121"/>
    <cellStyle name="Normal 4 3 3 2 2" xfId="15122"/>
    <cellStyle name="Normal 4 3 3 2 2 2" xfId="22388"/>
    <cellStyle name="Normal 4 3 3 2 3" xfId="15123"/>
    <cellStyle name="Normal 4 3 3 2 3 2" xfId="22389"/>
    <cellStyle name="Normal 4 3 3 2 4" xfId="22387"/>
    <cellStyle name="Normal 4 3 3 3" xfId="15124"/>
    <cellStyle name="Normal 4 3 3 3 2" xfId="15125"/>
    <cellStyle name="Normal 4 3 3 3 2 2" xfId="22391"/>
    <cellStyle name="Normal 4 3 3 3 3" xfId="22390"/>
    <cellStyle name="Normal 4 3 3 4" xfId="15126"/>
    <cellStyle name="Normal 4 3 3 4 2" xfId="15127"/>
    <cellStyle name="Normal 4 3 3 4 3" xfId="22392"/>
    <cellStyle name="Normal 4 3 3 5" xfId="15128"/>
    <cellStyle name="Normal 4 3 3 5 2" xfId="15129"/>
    <cellStyle name="Normal 4 3 3 5 3" xfId="22393"/>
    <cellStyle name="Normal 4 3 3 6" xfId="22386"/>
    <cellStyle name="Normal 4 3 4" xfId="15130"/>
    <cellStyle name="Normal 4 3 4 2" xfId="15131"/>
    <cellStyle name="Normal 4 3 4 2 2" xfId="15132"/>
    <cellStyle name="Normal 4 3 4 2 2 2" xfId="22396"/>
    <cellStyle name="Normal 4 3 4 2 3" xfId="22395"/>
    <cellStyle name="Normal 4 3 4 3" xfId="15133"/>
    <cellStyle name="Normal 4 3 4 3 2" xfId="22397"/>
    <cellStyle name="Normal 4 3 4 4" xfId="15134"/>
    <cellStyle name="Normal 4 3 4 4 2" xfId="22398"/>
    <cellStyle name="Normal 4 3 4 5" xfId="22394"/>
    <cellStyle name="Normal 4 3 5" xfId="15135"/>
    <cellStyle name="Normal 4 3 5 2" xfId="15136"/>
    <cellStyle name="Normal 4 3 5 2 2" xfId="15137"/>
    <cellStyle name="Normal 4 3 5 2 2 2" xfId="15138"/>
    <cellStyle name="Normal 4 3 5 2 2 2 2" xfId="22402"/>
    <cellStyle name="Normal 4 3 5 2 2 3" xfId="22401"/>
    <cellStyle name="Normal 4 3 5 2 3" xfId="15139"/>
    <cellStyle name="Normal 4 3 5 2 3 2" xfId="22403"/>
    <cellStyle name="Normal 4 3 5 2 4" xfId="15140"/>
    <cellStyle name="Normal 4 3 5 2 4 2" xfId="22404"/>
    <cellStyle name="Normal 4 3 5 2 5" xfId="22400"/>
    <cellStyle name="Normal 4 3 5 3" xfId="15141"/>
    <cellStyle name="Normal 4 3 5 3 2" xfId="15142"/>
    <cellStyle name="Normal 4 3 5 3 2 2" xfId="22406"/>
    <cellStyle name="Normal 4 3 5 3 3" xfId="22405"/>
    <cellStyle name="Normal 4 3 5 4" xfId="15143"/>
    <cellStyle name="Normal 4 3 5 4 2" xfId="22407"/>
    <cellStyle name="Normal 4 3 5 5" xfId="15144"/>
    <cellStyle name="Normal 4 3 5 5 2" xfId="22408"/>
    <cellStyle name="Normal 4 3 5 6" xfId="22399"/>
    <cellStyle name="Normal 4 3 6" xfId="15145"/>
    <cellStyle name="Normal 4 3 6 2" xfId="15146"/>
    <cellStyle name="Normal 4 3 6 2 2" xfId="22410"/>
    <cellStyle name="Normal 4 3 6 3" xfId="15147"/>
    <cellStyle name="Normal 4 3 6 4" xfId="22409"/>
    <cellStyle name="Normal 4 3 7" xfId="15148"/>
    <cellStyle name="Normal 4 3 7 2" xfId="15149"/>
    <cellStyle name="Normal 4 3 7 3" xfId="15150"/>
    <cellStyle name="Normal 4 3 7 4" xfId="15151"/>
    <cellStyle name="Normal 4 3 7 5" xfId="22411"/>
    <cellStyle name="Normal 4 3 8" xfId="15152"/>
    <cellStyle name="Normal 4 3 8 2" xfId="15153"/>
    <cellStyle name="Normal 4 3 8 3" xfId="22412"/>
    <cellStyle name="Normal 4 3 9" xfId="15154"/>
    <cellStyle name="Normal 4 3 9 2" xfId="15155"/>
    <cellStyle name="Normal 4 3 9 3" xfId="22413"/>
    <cellStyle name="Normal 4 4" xfId="15156"/>
    <cellStyle name="Normal 4 4 2" xfId="15157"/>
    <cellStyle name="Normal 4 4 2 2" xfId="15158"/>
    <cellStyle name="Normal 4 4 2 2 2" xfId="22415"/>
    <cellStyle name="Normal 4 4 2 3" xfId="15159"/>
    <cellStyle name="Normal 4 4 2 3 2" xfId="22416"/>
    <cellStyle name="Normal 4 4 2 4" xfId="15160"/>
    <cellStyle name="Normal 4 4 2 5" xfId="15161"/>
    <cellStyle name="Normal 4 4 2 6" xfId="22414"/>
    <cellStyle name="Normal 4 4 3" xfId="15162"/>
    <cellStyle name="Normal 4 4 3 2" xfId="15163"/>
    <cellStyle name="Normal 4 4 3 2 2" xfId="22418"/>
    <cellStyle name="Normal 4 4 3 3" xfId="22417"/>
    <cellStyle name="Normal 4 4 4" xfId="15164"/>
    <cellStyle name="Normal 4 4 4 2" xfId="15165"/>
    <cellStyle name="Normal 4 4 4 2 2" xfId="22420"/>
    <cellStyle name="Normal 4 4 4 3" xfId="22419"/>
    <cellStyle name="Normal 4 4 5" xfId="15166"/>
    <cellStyle name="Normal 4 4 5 2" xfId="15167"/>
    <cellStyle name="Normal 4 4 5 2 2" xfId="15168"/>
    <cellStyle name="Normal 4 4 5 2 2 2" xfId="15169"/>
    <cellStyle name="Normal 4 4 5 2 2 2 2" xfId="22424"/>
    <cellStyle name="Normal 4 4 5 2 2 3" xfId="22423"/>
    <cellStyle name="Normal 4 4 5 2 3" xfId="15170"/>
    <cellStyle name="Normal 4 4 5 2 3 2" xfId="22425"/>
    <cellStyle name="Normal 4 4 5 2 4" xfId="22422"/>
    <cellStyle name="Normal 4 4 5 3" xfId="15171"/>
    <cellStyle name="Normal 4 4 5 3 2" xfId="15172"/>
    <cellStyle name="Normal 4 4 5 3 2 2" xfId="22427"/>
    <cellStyle name="Normal 4 4 5 3 3" xfId="22426"/>
    <cellStyle name="Normal 4 4 5 4" xfId="15173"/>
    <cellStyle name="Normal 4 4 5 4 2" xfId="22428"/>
    <cellStyle name="Normal 4 4 5 5" xfId="15174"/>
    <cellStyle name="Normal 4 4 5 5 2" xfId="22429"/>
    <cellStyle name="Normal 4 4 5 6" xfId="15175"/>
    <cellStyle name="Normal 4 4 5 7" xfId="22421"/>
    <cellStyle name="Normal 4 4 6" xfId="15176"/>
    <cellStyle name="Normal 4 4 6 2" xfId="15177"/>
    <cellStyle name="Normal 4 4 6 3" xfId="22430"/>
    <cellStyle name="Normal 4 4 7" xfId="15178"/>
    <cellStyle name="Normal 4 4 7 2" xfId="22431"/>
    <cellStyle name="Normal 4 4 8" xfId="15179"/>
    <cellStyle name="Normal 4 4 8 2" xfId="22432"/>
    <cellStyle name="Normal 4 5" xfId="15180"/>
    <cellStyle name="Normal 4 5 10" xfId="15181"/>
    <cellStyle name="Normal 4 5 10 2" xfId="22433"/>
    <cellStyle name="Normal 4 5 11" xfId="15182"/>
    <cellStyle name="Normal 4 5 11 2" xfId="22434"/>
    <cellStyle name="Normal 4 5 12" xfId="15183"/>
    <cellStyle name="Normal 4 5 2" xfId="15184"/>
    <cellStyle name="Normal 4 5 2 10" xfId="22435"/>
    <cellStyle name="Normal 4 5 2 2" xfId="15185"/>
    <cellStyle name="Normal 4 5 2 2 2" xfId="15186"/>
    <cellStyle name="Normal 4 5 2 2 2 2" xfId="15187"/>
    <cellStyle name="Normal 4 5 2 2 2 2 2" xfId="22438"/>
    <cellStyle name="Normal 4 5 2 2 2 3" xfId="15188"/>
    <cellStyle name="Normal 4 5 2 2 2 3 2" xfId="22439"/>
    <cellStyle name="Normal 4 5 2 2 2 4" xfId="22437"/>
    <cellStyle name="Normal 4 5 2 2 3" xfId="15189"/>
    <cellStyle name="Normal 4 5 2 2 3 2" xfId="15190"/>
    <cellStyle name="Normal 4 5 2 2 3 2 2" xfId="22441"/>
    <cellStyle name="Normal 4 5 2 2 3 3" xfId="22440"/>
    <cellStyle name="Normal 4 5 2 2 4" xfId="15191"/>
    <cellStyle name="Normal 4 5 2 2 4 2" xfId="22442"/>
    <cellStyle name="Normal 4 5 2 2 5" xfId="15192"/>
    <cellStyle name="Normal 4 5 2 2 6" xfId="22436"/>
    <cellStyle name="Normal 4 5 2 3" xfId="15193"/>
    <cellStyle name="Normal 4 5 2 3 2" xfId="15194"/>
    <cellStyle name="Normal 4 5 2 3 2 2" xfId="15195"/>
    <cellStyle name="Normal 4 5 2 3 2 2 2" xfId="22445"/>
    <cellStyle name="Normal 4 5 2 3 2 3" xfId="22444"/>
    <cellStyle name="Normal 4 5 2 3 3" xfId="15196"/>
    <cellStyle name="Normal 4 5 2 3 3 2" xfId="22446"/>
    <cellStyle name="Normal 4 5 2 3 4" xfId="15197"/>
    <cellStyle name="Normal 4 5 2 3 5" xfId="22443"/>
    <cellStyle name="Normal 4 5 2 4" xfId="15198"/>
    <cellStyle name="Normal 4 5 2 4 2" xfId="15199"/>
    <cellStyle name="Normal 4 5 2 4 2 2" xfId="22448"/>
    <cellStyle name="Normal 4 5 2 4 3" xfId="22447"/>
    <cellStyle name="Normal 4 5 2 5" xfId="15200"/>
    <cellStyle name="Normal 4 5 2 5 2" xfId="22449"/>
    <cellStyle name="Normal 4 5 2 6" xfId="15201"/>
    <cellStyle name="Normal 4 5 2 6 2" xfId="22450"/>
    <cellStyle name="Normal 4 5 2 7" xfId="15202"/>
    <cellStyle name="Normal 4 5 2 7 2" xfId="22451"/>
    <cellStyle name="Normal 4 5 2 8" xfId="15203"/>
    <cellStyle name="Normal 4 5 2 8 2" xfId="22452"/>
    <cellStyle name="Normal 4 5 2 9" xfId="15204"/>
    <cellStyle name="Normal 4 5 3" xfId="15205"/>
    <cellStyle name="Normal 4 5 3 2" xfId="15206"/>
    <cellStyle name="Normal 4 5 3 2 2" xfId="15207"/>
    <cellStyle name="Normal 4 5 3 2 2 2" xfId="22455"/>
    <cellStyle name="Normal 4 5 3 2 3" xfId="15208"/>
    <cellStyle name="Normal 4 5 3 2 3 2" xfId="22456"/>
    <cellStyle name="Normal 4 5 3 2 4" xfId="15209"/>
    <cellStyle name="Normal 4 5 3 2 5" xfId="22454"/>
    <cellStyle name="Normal 4 5 3 3" xfId="15210"/>
    <cellStyle name="Normal 4 5 3 3 2" xfId="15211"/>
    <cellStyle name="Normal 4 5 3 3 2 2" xfId="22458"/>
    <cellStyle name="Normal 4 5 3 3 3" xfId="15212"/>
    <cellStyle name="Normal 4 5 3 3 4" xfId="22457"/>
    <cellStyle name="Normal 4 5 3 4" xfId="15213"/>
    <cellStyle name="Normal 4 5 3 4 2" xfId="22459"/>
    <cellStyle name="Normal 4 5 3 5" xfId="15214"/>
    <cellStyle name="Normal 4 5 3 5 2" xfId="22460"/>
    <cellStyle name="Normal 4 5 3 6" xfId="15215"/>
    <cellStyle name="Normal 4 5 3 7" xfId="22453"/>
    <cellStyle name="Normal 4 5 4" xfId="15216"/>
    <cellStyle name="Normal 4 5 4 2" xfId="15217"/>
    <cellStyle name="Normal 4 5 4 2 2" xfId="15218"/>
    <cellStyle name="Normal 4 5 4 2 2 2" xfId="22463"/>
    <cellStyle name="Normal 4 5 4 2 3" xfId="22462"/>
    <cellStyle name="Normal 4 5 4 3" xfId="15219"/>
    <cellStyle name="Normal 4 5 4 3 2" xfId="22464"/>
    <cellStyle name="Normal 4 5 4 4" xfId="15220"/>
    <cellStyle name="Normal 4 5 4 4 2" xfId="22465"/>
    <cellStyle name="Normal 4 5 4 5" xfId="15221"/>
    <cellStyle name="Normal 4 5 4 6" xfId="22461"/>
    <cellStyle name="Normal 4 5 5" xfId="15222"/>
    <cellStyle name="Normal 4 5 5 2" xfId="15223"/>
    <cellStyle name="Normal 4 5 5 2 2" xfId="15224"/>
    <cellStyle name="Normal 4 5 5 2 2 2" xfId="15225"/>
    <cellStyle name="Normal 4 5 5 2 2 2 2" xfId="22469"/>
    <cellStyle name="Normal 4 5 5 2 2 3" xfId="22468"/>
    <cellStyle name="Normal 4 5 5 2 3" xfId="15226"/>
    <cellStyle name="Normal 4 5 5 2 3 2" xfId="22470"/>
    <cellStyle name="Normal 4 5 5 2 4" xfId="15227"/>
    <cellStyle name="Normal 4 5 5 2 4 2" xfId="22471"/>
    <cellStyle name="Normal 4 5 5 2 5" xfId="22467"/>
    <cellStyle name="Normal 4 5 5 3" xfId="15228"/>
    <cellStyle name="Normal 4 5 5 3 2" xfId="15229"/>
    <cellStyle name="Normal 4 5 5 3 2 2" xfId="22473"/>
    <cellStyle name="Normal 4 5 5 3 3" xfId="22472"/>
    <cellStyle name="Normal 4 5 5 4" xfId="15230"/>
    <cellStyle name="Normal 4 5 5 4 2" xfId="22474"/>
    <cellStyle name="Normal 4 5 5 5" xfId="15231"/>
    <cellStyle name="Normal 4 5 5 5 2" xfId="22475"/>
    <cellStyle name="Normal 4 5 5 6" xfId="15232"/>
    <cellStyle name="Normal 4 5 5 7" xfId="22466"/>
    <cellStyle name="Normal 4 5 6" xfId="15233"/>
    <cellStyle name="Normal 4 5 6 2" xfId="22476"/>
    <cellStyle name="Normal 4 5 7" xfId="15234"/>
    <cellStyle name="Normal 4 5 7 2" xfId="22477"/>
    <cellStyle name="Normal 4 5 8" xfId="15235"/>
    <cellStyle name="Normal 4 5 8 2" xfId="22478"/>
    <cellStyle name="Normal 4 5 9" xfId="15236"/>
    <cellStyle name="Normal 4 5 9 2" xfId="22479"/>
    <cellStyle name="Normal 4 6" xfId="15237"/>
    <cellStyle name="Normal 4 6 2" xfId="15238"/>
    <cellStyle name="Normal 4 6 2 2" xfId="15239"/>
    <cellStyle name="Normal 4 6 2 2 2" xfId="22481"/>
    <cellStyle name="Normal 4 6 2 3" xfId="15240"/>
    <cellStyle name="Normal 4 6 2 4" xfId="22480"/>
    <cellStyle name="Normal 4 6 3" xfId="15241"/>
    <cellStyle name="Normal 4 6 3 2" xfId="15242"/>
    <cellStyle name="Normal 4 6 3 2 2" xfId="22483"/>
    <cellStyle name="Normal 4 6 3 3" xfId="15243"/>
    <cellStyle name="Normal 4 6 3 4" xfId="22482"/>
    <cellStyle name="Normal 4 6 4" xfId="15244"/>
    <cellStyle name="Normal 4 6 4 2" xfId="15245"/>
    <cellStyle name="Normal 4 6 4 2 2" xfId="22485"/>
    <cellStyle name="Normal 4 6 4 3" xfId="22484"/>
    <cellStyle name="Normal 4 6 5" xfId="15246"/>
    <cellStyle name="Normal 4 6 5 2" xfId="15247"/>
    <cellStyle name="Normal 4 6 5 2 2" xfId="15248"/>
    <cellStyle name="Normal 4 6 5 2 2 2" xfId="15249"/>
    <cellStyle name="Normal 4 6 5 2 2 2 2" xfId="22489"/>
    <cellStyle name="Normal 4 6 5 2 2 3" xfId="22488"/>
    <cellStyle name="Normal 4 6 5 2 3" xfId="15250"/>
    <cellStyle name="Normal 4 6 5 2 3 2" xfId="22490"/>
    <cellStyle name="Normal 4 6 5 2 4" xfId="22487"/>
    <cellStyle name="Normal 4 6 5 3" xfId="15251"/>
    <cellStyle name="Normal 4 6 5 3 2" xfId="15252"/>
    <cellStyle name="Normal 4 6 5 3 2 2" xfId="22492"/>
    <cellStyle name="Normal 4 6 5 3 3" xfId="22491"/>
    <cellStyle name="Normal 4 6 5 4" xfId="15253"/>
    <cellStyle name="Normal 4 6 5 4 2" xfId="22493"/>
    <cellStyle name="Normal 4 6 5 5" xfId="15254"/>
    <cellStyle name="Normal 4 6 5 5 2" xfId="22494"/>
    <cellStyle name="Normal 4 6 5 6" xfId="22486"/>
    <cellStyle name="Normal 4 6 6" xfId="15255"/>
    <cellStyle name="Normal 4 6 6 2" xfId="22495"/>
    <cellStyle name="Normal 4 6 7" xfId="15256"/>
    <cellStyle name="Normal 4 6 7 2" xfId="22496"/>
    <cellStyle name="Normal 4 6 8" xfId="15257"/>
    <cellStyle name="Normal 4 6 8 2" xfId="22497"/>
    <cellStyle name="Normal 4 6 9" xfId="15258"/>
    <cellStyle name="Normal 4 7" xfId="15259"/>
    <cellStyle name="Normal 4 7 10" xfId="15260"/>
    <cellStyle name="Normal 4 7 10 2" xfId="22498"/>
    <cellStyle name="Normal 4 7 11" xfId="15261"/>
    <cellStyle name="Normal 4 7 11 2" xfId="22499"/>
    <cellStyle name="Normal 4 7 12" xfId="15262"/>
    <cellStyle name="Normal 4 7 13" xfId="15263"/>
    <cellStyle name="Normal 4 7 2" xfId="15264"/>
    <cellStyle name="Normal 4 7 2 2" xfId="15265"/>
    <cellStyle name="Normal 4 7 2 2 2" xfId="15266"/>
    <cellStyle name="Normal 4 7 2 2 2 2" xfId="15267"/>
    <cellStyle name="Normal 4 7 2 2 2 2 2" xfId="22503"/>
    <cellStyle name="Normal 4 7 2 2 2 3" xfId="15268"/>
    <cellStyle name="Normal 4 7 2 2 2 3 2" xfId="22504"/>
    <cellStyle name="Normal 4 7 2 2 2 4" xfId="22502"/>
    <cellStyle name="Normal 4 7 2 2 3" xfId="15269"/>
    <cellStyle name="Normal 4 7 2 2 3 2" xfId="15270"/>
    <cellStyle name="Normal 4 7 2 2 3 2 2" xfId="22506"/>
    <cellStyle name="Normal 4 7 2 2 3 3" xfId="22505"/>
    <cellStyle name="Normal 4 7 2 2 4" xfId="15271"/>
    <cellStyle name="Normal 4 7 2 2 4 2" xfId="22507"/>
    <cellStyle name="Normal 4 7 2 2 5" xfId="22501"/>
    <cellStyle name="Normal 4 7 2 3" xfId="15272"/>
    <cellStyle name="Normal 4 7 2 3 2" xfId="15273"/>
    <cellStyle name="Normal 4 7 2 3 2 2" xfId="15274"/>
    <cellStyle name="Normal 4 7 2 3 2 2 2" xfId="22510"/>
    <cellStyle name="Normal 4 7 2 3 2 3" xfId="22509"/>
    <cellStyle name="Normal 4 7 2 3 3" xfId="15275"/>
    <cellStyle name="Normal 4 7 2 3 3 2" xfId="22511"/>
    <cellStyle name="Normal 4 7 2 3 4" xfId="22508"/>
    <cellStyle name="Normal 4 7 2 4" xfId="15276"/>
    <cellStyle name="Normal 4 7 2 4 2" xfId="15277"/>
    <cellStyle name="Normal 4 7 2 4 2 2" xfId="22513"/>
    <cellStyle name="Normal 4 7 2 4 3" xfId="22512"/>
    <cellStyle name="Normal 4 7 2 5" xfId="15278"/>
    <cellStyle name="Normal 4 7 2 5 2" xfId="22514"/>
    <cellStyle name="Normal 4 7 2 6" xfId="15279"/>
    <cellStyle name="Normal 4 7 2 6 2" xfId="22515"/>
    <cellStyle name="Normal 4 7 2 7" xfId="15280"/>
    <cellStyle name="Normal 4 7 2 7 2" xfId="22516"/>
    <cellStyle name="Normal 4 7 2 8" xfId="15281"/>
    <cellStyle name="Normal 4 7 2 8 2" xfId="22517"/>
    <cellStyle name="Normal 4 7 2 9" xfId="22500"/>
    <cellStyle name="Normal 4 7 3" xfId="15282"/>
    <cellStyle name="Normal 4 7 3 2" xfId="15283"/>
    <cellStyle name="Normal 4 7 3 2 2" xfId="15284"/>
    <cellStyle name="Normal 4 7 3 2 2 2" xfId="22520"/>
    <cellStyle name="Normal 4 7 3 2 3" xfId="15285"/>
    <cellStyle name="Normal 4 7 3 2 3 2" xfId="22521"/>
    <cellStyle name="Normal 4 7 3 2 4" xfId="22519"/>
    <cellStyle name="Normal 4 7 3 3" xfId="15286"/>
    <cellStyle name="Normal 4 7 3 3 2" xfId="15287"/>
    <cellStyle name="Normal 4 7 3 3 2 2" xfId="22523"/>
    <cellStyle name="Normal 4 7 3 3 3" xfId="22522"/>
    <cellStyle name="Normal 4 7 3 4" xfId="15288"/>
    <cellStyle name="Normal 4 7 3 4 2" xfId="22524"/>
    <cellStyle name="Normal 4 7 3 5" xfId="15289"/>
    <cellStyle name="Normal 4 7 3 5 2" xfId="22525"/>
    <cellStyle name="Normal 4 7 3 6" xfId="22518"/>
    <cellStyle name="Normal 4 7 4" xfId="15290"/>
    <cellStyle name="Normal 4 7 4 2" xfId="15291"/>
    <cellStyle name="Normal 4 7 4 2 2" xfId="15292"/>
    <cellStyle name="Normal 4 7 4 2 2 2" xfId="22528"/>
    <cellStyle name="Normal 4 7 4 2 3" xfId="22527"/>
    <cellStyle name="Normal 4 7 4 3" xfId="15293"/>
    <cellStyle name="Normal 4 7 4 3 2" xfId="22529"/>
    <cellStyle name="Normal 4 7 4 4" xfId="15294"/>
    <cellStyle name="Normal 4 7 4 4 2" xfId="22530"/>
    <cellStyle name="Normal 4 7 4 5" xfId="22526"/>
    <cellStyle name="Normal 4 7 5" xfId="15295"/>
    <cellStyle name="Normal 4 7 5 2" xfId="15296"/>
    <cellStyle name="Normal 4 7 5 2 2" xfId="15297"/>
    <cellStyle name="Normal 4 7 5 2 2 2" xfId="15298"/>
    <cellStyle name="Normal 4 7 5 2 2 2 2" xfId="22534"/>
    <cellStyle name="Normal 4 7 5 2 2 3" xfId="22533"/>
    <cellStyle name="Normal 4 7 5 2 3" xfId="15299"/>
    <cellStyle name="Normal 4 7 5 2 3 2" xfId="22535"/>
    <cellStyle name="Normal 4 7 5 2 4" xfId="15300"/>
    <cellStyle name="Normal 4 7 5 2 4 2" xfId="22536"/>
    <cellStyle name="Normal 4 7 5 2 5" xfId="22532"/>
    <cellStyle name="Normal 4 7 5 3" xfId="15301"/>
    <cellStyle name="Normal 4 7 5 3 2" xfId="15302"/>
    <cellStyle name="Normal 4 7 5 3 2 2" xfId="22538"/>
    <cellStyle name="Normal 4 7 5 3 3" xfId="22537"/>
    <cellStyle name="Normal 4 7 5 4" xfId="15303"/>
    <cellStyle name="Normal 4 7 5 4 2" xfId="22539"/>
    <cellStyle name="Normal 4 7 5 5" xfId="15304"/>
    <cellStyle name="Normal 4 7 5 5 2" xfId="22540"/>
    <cellStyle name="Normal 4 7 5 6" xfId="22531"/>
    <cellStyle name="Normal 4 7 6" xfId="15305"/>
    <cellStyle name="Normal 4 7 6 2" xfId="22541"/>
    <cellStyle name="Normal 4 7 7" xfId="15306"/>
    <cellStyle name="Normal 4 7 7 2" xfId="22542"/>
    <cellStyle name="Normal 4 7 8" xfId="15307"/>
    <cellStyle name="Normal 4 7 8 2" xfId="22543"/>
    <cellStyle name="Normal 4 7 9" xfId="15308"/>
    <cellStyle name="Normal 4 7 9 2" xfId="22544"/>
    <cellStyle name="Normal 4 8" xfId="15309"/>
    <cellStyle name="Normal 4 8 10" xfId="15310"/>
    <cellStyle name="Normal 4 8 10 2" xfId="22545"/>
    <cellStyle name="Normal 4 8 11" xfId="15311"/>
    <cellStyle name="Normal 4 8 2" xfId="15312"/>
    <cellStyle name="Normal 4 8 2 2" xfId="15313"/>
    <cellStyle name="Normal 4 8 2 2 2" xfId="15314"/>
    <cellStyle name="Normal 4 8 2 2 2 2" xfId="22548"/>
    <cellStyle name="Normal 4 8 2 2 3" xfId="15315"/>
    <cellStyle name="Normal 4 8 2 2 3 2" xfId="22549"/>
    <cellStyle name="Normal 4 8 2 2 4" xfId="22547"/>
    <cellStyle name="Normal 4 8 2 3" xfId="15316"/>
    <cellStyle name="Normal 4 8 2 3 2" xfId="15317"/>
    <cellStyle name="Normal 4 8 2 3 2 2" xfId="22551"/>
    <cellStyle name="Normal 4 8 2 3 3" xfId="22550"/>
    <cellStyle name="Normal 4 8 2 4" xfId="15318"/>
    <cellStyle name="Normal 4 8 2 4 2" xfId="22552"/>
    <cellStyle name="Normal 4 8 2 5" xfId="15319"/>
    <cellStyle name="Normal 4 8 2 5 2" xfId="22553"/>
    <cellStyle name="Normal 4 8 2 6" xfId="15320"/>
    <cellStyle name="Normal 4 8 2 6 2" xfId="22554"/>
    <cellStyle name="Normal 4 8 2 7" xfId="15321"/>
    <cellStyle name="Normal 4 8 2 7 2" xfId="22555"/>
    <cellStyle name="Normal 4 8 2 8" xfId="22546"/>
    <cellStyle name="Normal 4 8 3" xfId="15322"/>
    <cellStyle name="Normal 4 8 3 2" xfId="15323"/>
    <cellStyle name="Normal 4 8 3 2 2" xfId="15324"/>
    <cellStyle name="Normal 4 8 3 2 2 2" xfId="22558"/>
    <cellStyle name="Normal 4 8 3 2 3" xfId="22557"/>
    <cellStyle name="Normal 4 8 3 3" xfId="15325"/>
    <cellStyle name="Normal 4 8 3 3 2" xfId="22559"/>
    <cellStyle name="Normal 4 8 3 4" xfId="15326"/>
    <cellStyle name="Normal 4 8 3 4 2" xfId="22560"/>
    <cellStyle name="Normal 4 8 3 5" xfId="22556"/>
    <cellStyle name="Normal 4 8 4" xfId="15327"/>
    <cellStyle name="Normal 4 8 4 2" xfId="15328"/>
    <cellStyle name="Normal 4 8 4 2 2" xfId="22562"/>
    <cellStyle name="Normal 4 8 4 3" xfId="15329"/>
    <cellStyle name="Normal 4 8 4 3 2" xfId="22563"/>
    <cellStyle name="Normal 4 8 4 4" xfId="22561"/>
    <cellStyle name="Normal 4 8 5" xfId="15330"/>
    <cellStyle name="Normal 4 8 5 2" xfId="15331"/>
    <cellStyle name="Normal 4 8 5 2 2" xfId="15332"/>
    <cellStyle name="Normal 4 8 5 2 2 2" xfId="15333"/>
    <cellStyle name="Normal 4 8 5 2 2 2 2" xfId="22567"/>
    <cellStyle name="Normal 4 8 5 2 2 3" xfId="22566"/>
    <cellStyle name="Normal 4 8 5 2 3" xfId="15334"/>
    <cellStyle name="Normal 4 8 5 2 3 2" xfId="22568"/>
    <cellStyle name="Normal 4 8 5 2 4" xfId="22565"/>
    <cellStyle name="Normal 4 8 5 3" xfId="15335"/>
    <cellStyle name="Normal 4 8 5 3 2" xfId="15336"/>
    <cellStyle name="Normal 4 8 5 3 2 2" xfId="22570"/>
    <cellStyle name="Normal 4 8 5 3 3" xfId="22569"/>
    <cellStyle name="Normal 4 8 5 4" xfId="15337"/>
    <cellStyle name="Normal 4 8 5 4 2" xfId="22571"/>
    <cellStyle name="Normal 4 8 5 5" xfId="15338"/>
    <cellStyle name="Normal 4 8 5 5 2" xfId="22572"/>
    <cellStyle name="Normal 4 8 5 6" xfId="22564"/>
    <cellStyle name="Normal 4 8 6" xfId="15339"/>
    <cellStyle name="Normal 4 8 6 2" xfId="22573"/>
    <cellStyle name="Normal 4 8 7" xfId="15340"/>
    <cellStyle name="Normal 4 8 7 2" xfId="22574"/>
    <cellStyle name="Normal 4 8 8" xfId="15341"/>
    <cellStyle name="Normal 4 8 8 2" xfId="22575"/>
    <cellStyle name="Normal 4 8 9" xfId="15342"/>
    <cellStyle name="Normal 4 8 9 2" xfId="22576"/>
    <cellStyle name="Normal 4 9" xfId="15343"/>
    <cellStyle name="Normal 4 9 10" xfId="15344"/>
    <cellStyle name="Normal 4 9 10 2" xfId="22577"/>
    <cellStyle name="Normal 4 9 11" xfId="15345"/>
    <cellStyle name="Normal 4 9 2" xfId="15346"/>
    <cellStyle name="Normal 4 9 2 2" xfId="15347"/>
    <cellStyle name="Normal 4 9 2 2 2" xfId="15348"/>
    <cellStyle name="Normal 4 9 2 2 2 2" xfId="22580"/>
    <cellStyle name="Normal 4 9 2 2 3" xfId="15349"/>
    <cellStyle name="Normal 4 9 2 2 3 2" xfId="22581"/>
    <cellStyle name="Normal 4 9 2 2 4" xfId="22579"/>
    <cellStyle name="Normal 4 9 2 3" xfId="15350"/>
    <cellStyle name="Normal 4 9 2 3 2" xfId="22582"/>
    <cellStyle name="Normal 4 9 2 4" xfId="15351"/>
    <cellStyle name="Normal 4 9 2 4 2" xfId="22583"/>
    <cellStyle name="Normal 4 9 2 5" xfId="15352"/>
    <cellStyle name="Normal 4 9 2 5 2" xfId="22584"/>
    <cellStyle name="Normal 4 9 2 6" xfId="15353"/>
    <cellStyle name="Normal 4 9 2 6 2" xfId="22585"/>
    <cellStyle name="Normal 4 9 2 7" xfId="15354"/>
    <cellStyle name="Normal 4 9 2 7 2" xfId="22586"/>
    <cellStyle name="Normal 4 9 2 8" xfId="22578"/>
    <cellStyle name="Normal 4 9 3" xfId="15355"/>
    <cellStyle name="Normal 4 9 3 2" xfId="15356"/>
    <cellStyle name="Normal 4 9 3 2 2" xfId="22588"/>
    <cellStyle name="Normal 4 9 3 3" xfId="15357"/>
    <cellStyle name="Normal 4 9 3 3 2" xfId="22589"/>
    <cellStyle name="Normal 4 9 3 4" xfId="15358"/>
    <cellStyle name="Normal 4 9 3 4 2" xfId="22590"/>
    <cellStyle name="Normal 4 9 3 5" xfId="22587"/>
    <cellStyle name="Normal 4 9 4" xfId="15359"/>
    <cellStyle name="Normal 4 9 4 2" xfId="15360"/>
    <cellStyle name="Normal 4 9 4 2 2" xfId="22592"/>
    <cellStyle name="Normal 4 9 4 3" xfId="15361"/>
    <cellStyle name="Normal 4 9 4 3 2" xfId="22593"/>
    <cellStyle name="Normal 4 9 4 4" xfId="22591"/>
    <cellStyle name="Normal 4 9 5" xfId="15362"/>
    <cellStyle name="Normal 4 9 5 2" xfId="22594"/>
    <cellStyle name="Normal 4 9 6" xfId="15363"/>
    <cellStyle name="Normal 4 9 6 2" xfId="22595"/>
    <cellStyle name="Normal 4 9 7" xfId="15364"/>
    <cellStyle name="Normal 4 9 7 2" xfId="22596"/>
    <cellStyle name="Normal 4 9 8" xfId="15365"/>
    <cellStyle name="Normal 4 9 8 2" xfId="22597"/>
    <cellStyle name="Normal 4 9 9" xfId="15366"/>
    <cellStyle name="Normal 4 9 9 2" xfId="22598"/>
    <cellStyle name="Normal 40" xfId="15367"/>
    <cellStyle name="Normal 40 2" xfId="15368"/>
    <cellStyle name="Normal 40 2 2" xfId="15369"/>
    <cellStyle name="Normal 40 2 2 2" xfId="15370"/>
    <cellStyle name="Normal 40 2 2 3" xfId="15371"/>
    <cellStyle name="Normal 40 2 3" xfId="15372"/>
    <cellStyle name="Normal 40 2 4" xfId="15373"/>
    <cellStyle name="Normal 40 2 5" xfId="15374"/>
    <cellStyle name="Normal 40 2 6" xfId="22600"/>
    <cellStyle name="Normal 40 3" xfId="15375"/>
    <cellStyle name="Normal 40 4" xfId="15376"/>
    <cellStyle name="Normal 40 5" xfId="15377"/>
    <cellStyle name="Normal 40 6" xfId="22599"/>
    <cellStyle name="Normal 400" xfId="15378"/>
    <cellStyle name="Normal 401" xfId="15379"/>
    <cellStyle name="Normal 401 2" xfId="15380"/>
    <cellStyle name="Normal 402" xfId="15381"/>
    <cellStyle name="Normal 402 2" xfId="15382"/>
    <cellStyle name="Normal 403" xfId="15383"/>
    <cellStyle name="Normal 403 2" xfId="15384"/>
    <cellStyle name="Normal 404" xfId="15385"/>
    <cellStyle name="Normal 404 2" xfId="15386"/>
    <cellStyle name="Normal 405" xfId="15387"/>
    <cellStyle name="Normal 405 2" xfId="15388"/>
    <cellStyle name="Normal 406" xfId="15389"/>
    <cellStyle name="Normal 406 2" xfId="15390"/>
    <cellStyle name="Normal 407" xfId="15391"/>
    <cellStyle name="Normal 407 2" xfId="15392"/>
    <cellStyle name="Normal 408" xfId="15393"/>
    <cellStyle name="Normal 408 2" xfId="15394"/>
    <cellStyle name="Normal 409" xfId="15395"/>
    <cellStyle name="Normal 409 2" xfId="15396"/>
    <cellStyle name="Normal 41" xfId="15397"/>
    <cellStyle name="Normal 41 2" xfId="15398"/>
    <cellStyle name="Normal 41 2 2" xfId="15399"/>
    <cellStyle name="Normal 41 2 2 2" xfId="15400"/>
    <cellStyle name="Normal 41 2 2 3" xfId="15401"/>
    <cellStyle name="Normal 41 2 3" xfId="15402"/>
    <cellStyle name="Normal 41 2 4" xfId="15403"/>
    <cellStyle name="Normal 41 2 5" xfId="15404"/>
    <cellStyle name="Normal 41 2 6" xfId="22602"/>
    <cellStyle name="Normal 41 3" xfId="15405"/>
    <cellStyle name="Normal 41 3 2" xfId="15406"/>
    <cellStyle name="Normal 41 3 3" xfId="22603"/>
    <cellStyle name="Normal 41 4" xfId="15407"/>
    <cellStyle name="Normal 41 5" xfId="15408"/>
    <cellStyle name="Normal 41 6" xfId="22601"/>
    <cellStyle name="Normal 410" xfId="15409"/>
    <cellStyle name="Normal 410 2" xfId="15410"/>
    <cellStyle name="Normal 411" xfId="15411"/>
    <cellStyle name="Normal 411 2" xfId="15412"/>
    <cellStyle name="Normal 412" xfId="15413"/>
    <cellStyle name="Normal 412 2" xfId="15414"/>
    <cellStyle name="Normal 413" xfId="15415"/>
    <cellStyle name="Normal 413 2" xfId="15416"/>
    <cellStyle name="Normal 414" xfId="15417"/>
    <cellStyle name="Normal 414 2" xfId="15418"/>
    <cellStyle name="Normal 415" xfId="15419"/>
    <cellStyle name="Normal 415 2" xfId="15420"/>
    <cellStyle name="Normal 416" xfId="15421"/>
    <cellStyle name="Normal 416 2" xfId="15422"/>
    <cellStyle name="Normal 417" xfId="15423"/>
    <cellStyle name="Normal 417 2" xfId="15424"/>
    <cellStyle name="Normal 418" xfId="15425"/>
    <cellStyle name="Normal 418 2" xfId="15426"/>
    <cellStyle name="Normal 419" xfId="15427"/>
    <cellStyle name="Normal 419 2" xfId="15428"/>
    <cellStyle name="Normal 42" xfId="15429"/>
    <cellStyle name="Normal 42 2" xfId="15430"/>
    <cellStyle name="Normal 42 2 2" xfId="15431"/>
    <cellStyle name="Normal 42 2 2 2" xfId="15432"/>
    <cellStyle name="Normal 42 2 2 3" xfId="15433"/>
    <cellStyle name="Normal 42 2 3" xfId="15434"/>
    <cellStyle name="Normal 42 2 4" xfId="15435"/>
    <cellStyle name="Normal 42 2 5" xfId="15436"/>
    <cellStyle name="Normal 42 2 6" xfId="22605"/>
    <cellStyle name="Normal 42 3" xfId="15437"/>
    <cellStyle name="Normal 42 3 2" xfId="15438"/>
    <cellStyle name="Normal 42 3 3" xfId="22606"/>
    <cellStyle name="Normal 42 4" xfId="15439"/>
    <cellStyle name="Normal 42 5" xfId="15440"/>
    <cellStyle name="Normal 42 6" xfId="22604"/>
    <cellStyle name="Normal 420" xfId="15441"/>
    <cellStyle name="Normal 420 2" xfId="15442"/>
    <cellStyle name="Normal 421" xfId="15443"/>
    <cellStyle name="Normal 422" xfId="15444"/>
    <cellStyle name="Normal 423" xfId="15445"/>
    <cellStyle name="Normal 424" xfId="15446"/>
    <cellStyle name="Normal 425" xfId="15447"/>
    <cellStyle name="Normal 426" xfId="15448"/>
    <cellStyle name="Normal 427" xfId="15449"/>
    <cellStyle name="Normal 428" xfId="15450"/>
    <cellStyle name="Normal 429" xfId="15451"/>
    <cellStyle name="Normal 43" xfId="15452"/>
    <cellStyle name="Normal 43 2" xfId="15453"/>
    <cellStyle name="Normal 43 2 2" xfId="15454"/>
    <cellStyle name="Normal 43 2 2 2" xfId="15455"/>
    <cellStyle name="Normal 43 2 2 3" xfId="15456"/>
    <cellStyle name="Normal 43 2 3" xfId="15457"/>
    <cellStyle name="Normal 43 2 4" xfId="15458"/>
    <cellStyle name="Normal 43 2 5" xfId="15459"/>
    <cellStyle name="Normal 43 2 6" xfId="22608"/>
    <cellStyle name="Normal 43 3" xfId="15460"/>
    <cellStyle name="Normal 43 4" xfId="15461"/>
    <cellStyle name="Normal 43 5" xfId="15462"/>
    <cellStyle name="Normal 43 6" xfId="22607"/>
    <cellStyle name="Normal 430" xfId="15463"/>
    <cellStyle name="Normal 431" xfId="15464"/>
    <cellStyle name="Normal 431 2" xfId="15465"/>
    <cellStyle name="Normal 432" xfId="15466"/>
    <cellStyle name="Normal 432 2" xfId="15467"/>
    <cellStyle name="Normal 433" xfId="15468"/>
    <cellStyle name="Normal 433 2" xfId="15469"/>
    <cellStyle name="Normal 434" xfId="15470"/>
    <cellStyle name="Normal 435" xfId="15471"/>
    <cellStyle name="Normal 436" xfId="15472"/>
    <cellStyle name="Normal 437" xfId="15473"/>
    <cellStyle name="Normal 438" xfId="15474"/>
    <cellStyle name="Normal 439" xfId="15475"/>
    <cellStyle name="Normal 44" xfId="15476"/>
    <cellStyle name="Normal 44 2" xfId="15477"/>
    <cellStyle name="Normal 44 2 2" xfId="15478"/>
    <cellStyle name="Normal 44 2 2 2" xfId="15479"/>
    <cellStyle name="Normal 44 2 2 3" xfId="15480"/>
    <cellStyle name="Normal 44 2 3" xfId="15481"/>
    <cellStyle name="Normal 44 2 4" xfId="15482"/>
    <cellStyle name="Normal 44 3" xfId="15483"/>
    <cellStyle name="Normal 44 3 2" xfId="22610"/>
    <cellStyle name="Normal 44 4" xfId="15484"/>
    <cellStyle name="Normal 44 5" xfId="15485"/>
    <cellStyle name="Normal 44 6" xfId="22609"/>
    <cellStyle name="Normal 440" xfId="15486"/>
    <cellStyle name="Normal 441" xfId="15487"/>
    <cellStyle name="Normal 442" xfId="15488"/>
    <cellStyle name="Normal 443" xfId="15489"/>
    <cellStyle name="Normal 444" xfId="15490"/>
    <cellStyle name="Normal 445" xfId="15491"/>
    <cellStyle name="Normal 446" xfId="15492"/>
    <cellStyle name="Normal 447" xfId="15493"/>
    <cellStyle name="Normal 448" xfId="15494"/>
    <cellStyle name="Normal 449" xfId="15495"/>
    <cellStyle name="Normal 45" xfId="15496"/>
    <cellStyle name="Normal 45 2" xfId="15497"/>
    <cellStyle name="Normal 45 3" xfId="15498"/>
    <cellStyle name="Normal 45 3 2" xfId="22612"/>
    <cellStyle name="Normal 45 4" xfId="15499"/>
    <cellStyle name="Normal 45 5" xfId="15500"/>
    <cellStyle name="Normal 45 6" xfId="22611"/>
    <cellStyle name="Normal 450" xfId="15501"/>
    <cellStyle name="Normal 451" xfId="15502"/>
    <cellStyle name="Normal 452" xfId="15503"/>
    <cellStyle name="Normal 452 2" xfId="22613"/>
    <cellStyle name="Normal 453" xfId="15504"/>
    <cellStyle name="Normal 453 2" xfId="22614"/>
    <cellStyle name="Normal 454" xfId="15505"/>
    <cellStyle name="Normal 454 2" xfId="22615"/>
    <cellStyle name="Normal 455" xfId="15506"/>
    <cellStyle name="Normal 455 2" xfId="22616"/>
    <cellStyle name="Normal 456" xfId="15507"/>
    <cellStyle name="Normal 456 2" xfId="22617"/>
    <cellStyle name="Normal 457" xfId="15508"/>
    <cellStyle name="Normal 457 2" xfId="22618"/>
    <cellStyle name="Normal 458" xfId="15509"/>
    <cellStyle name="Normal 458 2" xfId="22619"/>
    <cellStyle name="Normal 459" xfId="15510"/>
    <cellStyle name="Normal 459 2" xfId="22620"/>
    <cellStyle name="Normal 46" xfId="15511"/>
    <cellStyle name="Normal 46 2" xfId="15512"/>
    <cellStyle name="Normal 46 3" xfId="15513"/>
    <cellStyle name="Normal 46 3 2" xfId="22622"/>
    <cellStyle name="Normal 46 4" xfId="15514"/>
    <cellStyle name="Normal 46 5" xfId="15515"/>
    <cellStyle name="Normal 46 6" xfId="22621"/>
    <cellStyle name="Normal 460" xfId="15516"/>
    <cellStyle name="Normal 460 2" xfId="22623"/>
    <cellStyle name="Normal 461" xfId="15517"/>
    <cellStyle name="Normal 461 2" xfId="22624"/>
    <cellStyle name="Normal 462" xfId="15518"/>
    <cellStyle name="Normal 462 2" xfId="22625"/>
    <cellStyle name="Normal 463" xfId="15519"/>
    <cellStyle name="Normal 463 2" xfId="22626"/>
    <cellStyle name="Normal 464" xfId="15520"/>
    <cellStyle name="Normal 464 2" xfId="22627"/>
    <cellStyle name="Normal 465" xfId="15521"/>
    <cellStyle name="Normal 465 2" xfId="22628"/>
    <cellStyle name="Normal 466" xfId="15522"/>
    <cellStyle name="Normal 466 2" xfId="22629"/>
    <cellStyle name="Normal 467" xfId="15523"/>
    <cellStyle name="Normal 467 2" xfId="22630"/>
    <cellStyle name="Normal 468" xfId="15524"/>
    <cellStyle name="Normal 468 2" xfId="22631"/>
    <cellStyle name="Normal 469" xfId="15525"/>
    <cellStyle name="Normal 469 2" xfId="22632"/>
    <cellStyle name="Normal 47" xfId="15526"/>
    <cellStyle name="Normal 47 2" xfId="15527"/>
    <cellStyle name="Normal 47 3" xfId="15528"/>
    <cellStyle name="Normal 47 3 2" xfId="22634"/>
    <cellStyle name="Normal 47 4" xfId="15529"/>
    <cellStyle name="Normal 47 5" xfId="22633"/>
    <cellStyle name="Normal 470" xfId="15530"/>
    <cellStyle name="Normal 470 2" xfId="22635"/>
    <cellStyle name="Normal 471" xfId="15531"/>
    <cellStyle name="Normal 471 2" xfId="22636"/>
    <cellStyle name="Normal 472" xfId="15532"/>
    <cellStyle name="Normal 472 2" xfId="22637"/>
    <cellStyle name="Normal 473" xfId="15533"/>
    <cellStyle name="Normal 473 2" xfId="22638"/>
    <cellStyle name="Normal 474" xfId="15534"/>
    <cellStyle name="Normal 474 2" xfId="22639"/>
    <cellStyle name="Normal 475" xfId="15535"/>
    <cellStyle name="Normal 475 2" xfId="22640"/>
    <cellStyle name="Normal 476" xfId="15536"/>
    <cellStyle name="Normal 476 2" xfId="22641"/>
    <cellStyle name="Normal 477" xfId="15537"/>
    <cellStyle name="Normal 477 2" xfId="22642"/>
    <cellStyle name="Normal 478" xfId="15538"/>
    <cellStyle name="Normal 478 2" xfId="22643"/>
    <cellStyle name="Normal 479" xfId="15539"/>
    <cellStyle name="Normal 479 2" xfId="22644"/>
    <cellStyle name="Normal 48" xfId="15540"/>
    <cellStyle name="Normal 48 2" xfId="22645"/>
    <cellStyle name="Normal 480" xfId="15541"/>
    <cellStyle name="Normal 480 2" xfId="22646"/>
    <cellStyle name="Normal 481" xfId="15542"/>
    <cellStyle name="Normal 481 2" xfId="22647"/>
    <cellStyle name="Normal 482" xfId="15543"/>
    <cellStyle name="Normal 482 2" xfId="22648"/>
    <cellStyle name="Normal 483" xfId="15544"/>
    <cellStyle name="Normal 483 2" xfId="22649"/>
    <cellStyle name="Normal 484" xfId="15545"/>
    <cellStyle name="Normal 484 2" xfId="22650"/>
    <cellStyle name="Normal 485" xfId="15546"/>
    <cellStyle name="Normal 485 2" xfId="22651"/>
    <cellStyle name="Normal 486" xfId="15547"/>
    <cellStyle name="Normal 486 2" xfId="22652"/>
    <cellStyle name="Normal 487" xfId="15548"/>
    <cellStyle name="Normal 487 2" xfId="22653"/>
    <cellStyle name="Normal 488" xfId="15549"/>
    <cellStyle name="Normal 488 2" xfId="22654"/>
    <cellStyle name="Normal 489" xfId="15550"/>
    <cellStyle name="Normal 489 2" xfId="22655"/>
    <cellStyle name="Normal 49" xfId="15551"/>
    <cellStyle name="Normal 49 2" xfId="22656"/>
    <cellStyle name="Normal 490" xfId="15552"/>
    <cellStyle name="Normal 490 2" xfId="22657"/>
    <cellStyle name="Normal 491" xfId="15553"/>
    <cellStyle name="Normal 491 2" xfId="22658"/>
    <cellStyle name="Normal 492" xfId="15554"/>
    <cellStyle name="Normal 492 2" xfId="22659"/>
    <cellStyle name="Normal 493" xfId="15555"/>
    <cellStyle name="Normal 493 2" xfId="22660"/>
    <cellStyle name="Normal 494" xfId="15556"/>
    <cellStyle name="Normal 494 2" xfId="22661"/>
    <cellStyle name="Normal 495" xfId="15557"/>
    <cellStyle name="Normal 495 2" xfId="22662"/>
    <cellStyle name="Normal 496" xfId="15558"/>
    <cellStyle name="Normal 496 2" xfId="22663"/>
    <cellStyle name="Normal 497" xfId="15559"/>
    <cellStyle name="Normal 497 2" xfId="22664"/>
    <cellStyle name="Normal 498" xfId="15560"/>
    <cellStyle name="Normal 498 2" xfId="22665"/>
    <cellStyle name="Normal 499" xfId="15561"/>
    <cellStyle name="Normal 499 2" xfId="22666"/>
    <cellStyle name="Normal 5" xfId="15562"/>
    <cellStyle name="Normal 5 10" xfId="15563"/>
    <cellStyle name="Normal 5 10 10" xfId="15564"/>
    <cellStyle name="Normal 5 10 11" xfId="22668"/>
    <cellStyle name="Normal 5 10 2" xfId="15565"/>
    <cellStyle name="Normal 5 10 2 2" xfId="15566"/>
    <cellStyle name="Normal 5 10 2 2 2" xfId="15567"/>
    <cellStyle name="Normal 5 10 2 2 2 2" xfId="22671"/>
    <cellStyle name="Normal 5 10 2 2 3" xfId="15568"/>
    <cellStyle name="Normal 5 10 2 2 3 2" xfId="22672"/>
    <cellStyle name="Normal 5 10 2 2 4" xfId="22670"/>
    <cellStyle name="Normal 5 10 2 3" xfId="15569"/>
    <cellStyle name="Normal 5 10 2 3 2" xfId="22673"/>
    <cellStyle name="Normal 5 10 2 4" xfId="15570"/>
    <cellStyle name="Normal 5 10 2 4 2" xfId="22674"/>
    <cellStyle name="Normal 5 10 2 5" xfId="15571"/>
    <cellStyle name="Normal 5 10 2 5 2" xfId="22675"/>
    <cellStyle name="Normal 5 10 2 6" xfId="15572"/>
    <cellStyle name="Normal 5 10 2 6 2" xfId="22676"/>
    <cellStyle name="Normal 5 10 2 7" xfId="15573"/>
    <cellStyle name="Normal 5 10 2 7 2" xfId="22677"/>
    <cellStyle name="Normal 5 10 2 8" xfId="22669"/>
    <cellStyle name="Normal 5 10 3" xfId="15574"/>
    <cellStyle name="Normal 5 10 3 2" xfId="15575"/>
    <cellStyle name="Normal 5 10 3 2 2" xfId="22679"/>
    <cellStyle name="Normal 5 10 3 3" xfId="22678"/>
    <cellStyle name="Normal 5 10 4" xfId="15576"/>
    <cellStyle name="Normal 5 10 4 2" xfId="15577"/>
    <cellStyle name="Normal 5 10 4 2 2" xfId="22681"/>
    <cellStyle name="Normal 5 10 4 3" xfId="22680"/>
    <cellStyle name="Normal 5 10 5" xfId="15578"/>
    <cellStyle name="Normal 5 10 5 2" xfId="22682"/>
    <cellStyle name="Normal 5 10 6" xfId="15579"/>
    <cellStyle name="Normal 5 10 6 2" xfId="22683"/>
    <cellStyle name="Normal 5 10 7" xfId="15580"/>
    <cellStyle name="Normal 5 10 7 2" xfId="22684"/>
    <cellStyle name="Normal 5 10 8" xfId="15581"/>
    <cellStyle name="Normal 5 10 8 2" xfId="22685"/>
    <cellStyle name="Normal 5 10 9" xfId="15582"/>
    <cellStyle name="Normal 5 10 9 2" xfId="22686"/>
    <cellStyle name="Normal 5 11" xfId="15583"/>
    <cellStyle name="Normal 5 11 2" xfId="15584"/>
    <cellStyle name="Normal 5 11 2 2" xfId="15585"/>
    <cellStyle name="Normal 5 11 2 2 2" xfId="22689"/>
    <cellStyle name="Normal 5 11 2 3" xfId="15586"/>
    <cellStyle name="Normal 5 11 2 3 2" xfId="22690"/>
    <cellStyle name="Normal 5 11 2 4" xfId="15587"/>
    <cellStyle name="Normal 5 11 2 4 2" xfId="22691"/>
    <cellStyle name="Normal 5 11 2 5" xfId="15588"/>
    <cellStyle name="Normal 5 11 2 5 2" xfId="22692"/>
    <cellStyle name="Normal 5 11 2 6" xfId="15589"/>
    <cellStyle name="Normal 5 11 2 6 2" xfId="22693"/>
    <cellStyle name="Normal 5 11 2 7" xfId="22688"/>
    <cellStyle name="Normal 5 11 3" xfId="15590"/>
    <cellStyle name="Normal 5 11 3 2" xfId="15591"/>
    <cellStyle name="Normal 5 11 3 2 2" xfId="22695"/>
    <cellStyle name="Normal 5 11 3 3" xfId="22694"/>
    <cellStyle name="Normal 5 11 4" xfId="15592"/>
    <cellStyle name="Normal 5 11 4 2" xfId="15593"/>
    <cellStyle name="Normal 5 11 4 2 2" xfId="22697"/>
    <cellStyle name="Normal 5 11 4 3" xfId="22696"/>
    <cellStyle name="Normal 5 11 5" xfId="15594"/>
    <cellStyle name="Normal 5 11 5 2" xfId="22698"/>
    <cellStyle name="Normal 5 11 6" xfId="15595"/>
    <cellStyle name="Normal 5 11 6 2" xfId="22699"/>
    <cellStyle name="Normal 5 11 7" xfId="15596"/>
    <cellStyle name="Normal 5 11 7 2" xfId="22700"/>
    <cellStyle name="Normal 5 11 8" xfId="15597"/>
    <cellStyle name="Normal 5 11 9" xfId="22687"/>
    <cellStyle name="Normal 5 12" xfId="15598"/>
    <cellStyle name="Normal 5 12 2" xfId="15599"/>
    <cellStyle name="Normal 5 12 2 2" xfId="15600"/>
    <cellStyle name="Normal 5 12 2 2 2" xfId="22703"/>
    <cellStyle name="Normal 5 12 2 3" xfId="15601"/>
    <cellStyle name="Normal 5 12 2 3 2" xfId="22704"/>
    <cellStyle name="Normal 5 12 2 4" xfId="15602"/>
    <cellStyle name="Normal 5 12 2 4 2" xfId="22705"/>
    <cellStyle name="Normal 5 12 2 5" xfId="15603"/>
    <cellStyle name="Normal 5 12 2 5 2" xfId="22706"/>
    <cellStyle name="Normal 5 12 2 6" xfId="15604"/>
    <cellStyle name="Normal 5 12 2 6 2" xfId="22707"/>
    <cellStyle name="Normal 5 12 2 7" xfId="22702"/>
    <cellStyle name="Normal 5 12 3" xfId="15605"/>
    <cellStyle name="Normal 5 12 3 2" xfId="22708"/>
    <cellStyle name="Normal 5 12 4" xfId="15606"/>
    <cellStyle name="Normal 5 12 4 2" xfId="22709"/>
    <cellStyle name="Normal 5 12 5" xfId="15607"/>
    <cellStyle name="Normal 5 12 5 2" xfId="22710"/>
    <cellStyle name="Normal 5 12 6" xfId="22701"/>
    <cellStyle name="Normal 5 13" xfId="15608"/>
    <cellStyle name="Normal 5 13 2" xfId="15609"/>
    <cellStyle name="Normal 5 13 2 2" xfId="15610"/>
    <cellStyle name="Normal 5 13 2 2 2" xfId="22713"/>
    <cellStyle name="Normal 5 13 2 3" xfId="22712"/>
    <cellStyle name="Normal 5 13 3" xfId="15611"/>
    <cellStyle name="Normal 5 13 3 2" xfId="22714"/>
    <cellStyle name="Normal 5 13 4" xfId="15612"/>
    <cellStyle name="Normal 5 13 4 2" xfId="22715"/>
    <cellStyle name="Normal 5 13 5" xfId="15613"/>
    <cellStyle name="Normal 5 13 5 2" xfId="22716"/>
    <cellStyle name="Normal 5 13 6" xfId="22711"/>
    <cellStyle name="Normal 5 14" xfId="15614"/>
    <cellStyle name="Normal 5 14 2" xfId="15615"/>
    <cellStyle name="Normal 5 14 2 2" xfId="15616"/>
    <cellStyle name="Normal 5 14 2 2 2" xfId="22719"/>
    <cellStyle name="Normal 5 14 2 3" xfId="22718"/>
    <cellStyle name="Normal 5 14 3" xfId="15617"/>
    <cellStyle name="Normal 5 14 3 2" xfId="22720"/>
    <cellStyle name="Normal 5 14 4" xfId="15618"/>
    <cellStyle name="Normal 5 14 4 2" xfId="22721"/>
    <cellStyle name="Normal 5 14 5" xfId="15619"/>
    <cellStyle name="Normal 5 14 5 2" xfId="22722"/>
    <cellStyle name="Normal 5 14 6" xfId="22717"/>
    <cellStyle name="Normal 5 15" xfId="15620"/>
    <cellStyle name="Normal 5 15 2" xfId="15621"/>
    <cellStyle name="Normal 5 15 2 2" xfId="15622"/>
    <cellStyle name="Normal 5 15 2 2 2" xfId="22725"/>
    <cellStyle name="Normal 5 15 2 3" xfId="22724"/>
    <cellStyle name="Normal 5 15 3" xfId="15623"/>
    <cellStyle name="Normal 5 15 3 2" xfId="22726"/>
    <cellStyle name="Normal 5 15 4" xfId="15624"/>
    <cellStyle name="Normal 5 15 4 2" xfId="22727"/>
    <cellStyle name="Normal 5 15 5" xfId="15625"/>
    <cellStyle name="Normal 5 15 5 2" xfId="22728"/>
    <cellStyle name="Normal 5 15 6" xfId="22723"/>
    <cellStyle name="Normal 5 16" xfId="15626"/>
    <cellStyle name="Normal 5 16 2" xfId="15627"/>
    <cellStyle name="Normal 5 16 2 2" xfId="15628"/>
    <cellStyle name="Normal 5 16 2 2 2" xfId="22731"/>
    <cellStyle name="Normal 5 16 2 3" xfId="22730"/>
    <cellStyle name="Normal 5 16 3" xfId="15629"/>
    <cellStyle name="Normal 5 16 3 2" xfId="22732"/>
    <cellStyle name="Normal 5 16 4" xfId="15630"/>
    <cellStyle name="Normal 5 16 4 2" xfId="22733"/>
    <cellStyle name="Normal 5 16 5" xfId="15631"/>
    <cellStyle name="Normal 5 16 5 2" xfId="22734"/>
    <cellStyle name="Normal 5 16 6" xfId="22729"/>
    <cellStyle name="Normal 5 17" xfId="15632"/>
    <cellStyle name="Normal 5 17 2" xfId="15633"/>
    <cellStyle name="Normal 5 17 2 2" xfId="15634"/>
    <cellStyle name="Normal 5 17 2 2 2" xfId="22737"/>
    <cellStyle name="Normal 5 17 2 3" xfId="22736"/>
    <cellStyle name="Normal 5 17 3" xfId="15635"/>
    <cellStyle name="Normal 5 17 3 2" xfId="22738"/>
    <cellStyle name="Normal 5 17 4" xfId="15636"/>
    <cellStyle name="Normal 5 17 4 2" xfId="22739"/>
    <cellStyle name="Normal 5 17 5" xfId="15637"/>
    <cellStyle name="Normal 5 17 5 2" xfId="22740"/>
    <cellStyle name="Normal 5 17 6" xfId="22735"/>
    <cellStyle name="Normal 5 18" xfId="15638"/>
    <cellStyle name="Normal 5 18 2" xfId="15639"/>
    <cellStyle name="Normal 5 18 2 2" xfId="22742"/>
    <cellStyle name="Normal 5 18 3" xfId="15640"/>
    <cellStyle name="Normal 5 18 3 2" xfId="22743"/>
    <cellStyle name="Normal 5 18 4" xfId="15641"/>
    <cellStyle name="Normal 5 18 4 2" xfId="22744"/>
    <cellStyle name="Normal 5 18 5" xfId="15642"/>
    <cellStyle name="Normal 5 18 5 2" xfId="22745"/>
    <cellStyle name="Normal 5 18 6" xfId="15643"/>
    <cellStyle name="Normal 5 18 6 2" xfId="22746"/>
    <cellStyle name="Normal 5 18 7" xfId="22741"/>
    <cellStyle name="Normal 5 19" xfId="15644"/>
    <cellStyle name="Normal 5 19 2" xfId="15645"/>
    <cellStyle name="Normal 5 19 2 2" xfId="15646"/>
    <cellStyle name="Normal 5 19 2 2 2" xfId="15647"/>
    <cellStyle name="Normal 5 19 2 2 2 2" xfId="22750"/>
    <cellStyle name="Normal 5 19 2 2 3" xfId="22749"/>
    <cellStyle name="Normal 5 19 2 3" xfId="15648"/>
    <cellStyle name="Normal 5 19 2 3 2" xfId="22751"/>
    <cellStyle name="Normal 5 19 2 4" xfId="15649"/>
    <cellStyle name="Normal 5 19 2 4 2" xfId="22752"/>
    <cellStyle name="Normal 5 19 2 5" xfId="22748"/>
    <cellStyle name="Normal 5 19 3" xfId="15650"/>
    <cellStyle name="Normal 5 19 3 2" xfId="15651"/>
    <cellStyle name="Normal 5 19 3 2 2" xfId="22754"/>
    <cellStyle name="Normal 5 19 3 3" xfId="22753"/>
    <cellStyle name="Normal 5 19 4" xfId="15652"/>
    <cellStyle name="Normal 5 19 4 2" xfId="22755"/>
    <cellStyle name="Normal 5 19 5" xfId="15653"/>
    <cellStyle name="Normal 5 19 5 2" xfId="22756"/>
    <cellStyle name="Normal 5 19 6" xfId="22747"/>
    <cellStyle name="Normal 5 2" xfId="15654"/>
    <cellStyle name="Normal 5 2 10" xfId="15655"/>
    <cellStyle name="Normal 5 2 10 2" xfId="15656"/>
    <cellStyle name="Normal 5 2 10 3" xfId="22758"/>
    <cellStyle name="Normal 5 2 11" xfId="15657"/>
    <cellStyle name="Normal 5 2 11 2" xfId="22759"/>
    <cellStyle name="Normal 5 2 12" xfId="22757"/>
    <cellStyle name="Normal 5 2 2" xfId="15658"/>
    <cellStyle name="Normal 5 2 2 10" xfId="22760"/>
    <cellStyle name="Normal 5 2 2 2" xfId="15659"/>
    <cellStyle name="Normal 5 2 2 2 2" xfId="15660"/>
    <cellStyle name="Normal 5 2 2 2 2 2" xfId="15661"/>
    <cellStyle name="Normal 5 2 2 2 2 2 2" xfId="22763"/>
    <cellStyle name="Normal 5 2 2 2 2 3" xfId="15662"/>
    <cellStyle name="Normal 5 2 2 2 2 3 2" xfId="22764"/>
    <cellStyle name="Normal 5 2 2 2 2 4" xfId="15663"/>
    <cellStyle name="Normal 5 2 2 2 2 5" xfId="15664"/>
    <cellStyle name="Normal 5 2 2 2 2 6" xfId="22762"/>
    <cellStyle name="Normal 5 2 2 2 3" xfId="15665"/>
    <cellStyle name="Normal 5 2 2 2 3 2" xfId="15666"/>
    <cellStyle name="Normal 5 2 2 2 3 2 2" xfId="22766"/>
    <cellStyle name="Normal 5 2 2 2 3 3" xfId="22765"/>
    <cellStyle name="Normal 5 2 2 2 4" xfId="15667"/>
    <cellStyle name="Normal 5 2 2 2 4 2" xfId="22767"/>
    <cellStyle name="Normal 5 2 2 2 5" xfId="15668"/>
    <cellStyle name="Normal 5 2 2 2 6" xfId="15669"/>
    <cellStyle name="Normal 5 2 2 2 7" xfId="22761"/>
    <cellStyle name="Normal 5 2 2 3" xfId="15670"/>
    <cellStyle name="Normal 5 2 2 3 2" xfId="15671"/>
    <cellStyle name="Normal 5 2 2 3 2 2" xfId="15672"/>
    <cellStyle name="Normal 5 2 2 3 2 2 2" xfId="22770"/>
    <cellStyle name="Normal 5 2 2 3 2 3" xfId="22769"/>
    <cellStyle name="Normal 5 2 2 3 3" xfId="15673"/>
    <cellStyle name="Normal 5 2 2 3 3 2" xfId="22771"/>
    <cellStyle name="Normal 5 2 2 3 4" xfId="15674"/>
    <cellStyle name="Normal 5 2 2 3 5" xfId="15675"/>
    <cellStyle name="Normal 5 2 2 3 6" xfId="22768"/>
    <cellStyle name="Normal 5 2 2 4" xfId="15676"/>
    <cellStyle name="Normal 5 2 2 4 2" xfId="15677"/>
    <cellStyle name="Normal 5 2 2 4 2 2" xfId="22773"/>
    <cellStyle name="Normal 5 2 2 4 3" xfId="22772"/>
    <cellStyle name="Normal 5 2 2 5" xfId="15678"/>
    <cellStyle name="Normal 5 2 2 5 2" xfId="22774"/>
    <cellStyle name="Normal 5 2 2 6" xfId="15679"/>
    <cellStyle name="Normal 5 2 2 6 2" xfId="15680"/>
    <cellStyle name="Normal 5 2 2 6 3" xfId="22775"/>
    <cellStyle name="Normal 5 2 2 7" xfId="15681"/>
    <cellStyle name="Normal 5 2 2 7 2" xfId="15682"/>
    <cellStyle name="Normal 5 2 2 7 3" xfId="15683"/>
    <cellStyle name="Normal 5 2 2 7 4" xfId="15684"/>
    <cellStyle name="Normal 5 2 2 7 5" xfId="22776"/>
    <cellStyle name="Normal 5 2 2 8" xfId="15685"/>
    <cellStyle name="Normal 5 2 2 8 2" xfId="15686"/>
    <cellStyle name="Normal 5 2 2 8 3" xfId="22777"/>
    <cellStyle name="Normal 5 2 2 9" xfId="15687"/>
    <cellStyle name="Normal 5 2 3" xfId="15688"/>
    <cellStyle name="Normal 5 2 3 2" xfId="15689"/>
    <cellStyle name="Normal 5 2 3 2 2" xfId="15690"/>
    <cellStyle name="Normal 5 2 3 2 2 2" xfId="22780"/>
    <cellStyle name="Normal 5 2 3 2 3" xfId="15691"/>
    <cellStyle name="Normal 5 2 3 2 3 2" xfId="22781"/>
    <cellStyle name="Normal 5 2 3 2 4" xfId="15692"/>
    <cellStyle name="Normal 5 2 3 2 5" xfId="15693"/>
    <cellStyle name="Normal 5 2 3 2 6" xfId="22779"/>
    <cellStyle name="Normal 5 2 3 3" xfId="15694"/>
    <cellStyle name="Normal 5 2 3 3 2" xfId="15695"/>
    <cellStyle name="Normal 5 2 3 3 2 2" xfId="22783"/>
    <cellStyle name="Normal 5 2 3 3 3" xfId="15696"/>
    <cellStyle name="Normal 5 2 3 3 3 2" xfId="22784"/>
    <cellStyle name="Normal 5 2 3 3 4" xfId="22782"/>
    <cellStyle name="Normal 5 2 3 4" xfId="15697"/>
    <cellStyle name="Normal 5 2 3 4 2" xfId="15698"/>
    <cellStyle name="Normal 5 2 3 4 2 2" xfId="22786"/>
    <cellStyle name="Normal 5 2 3 4 3" xfId="22785"/>
    <cellStyle name="Normal 5 2 3 5" xfId="15699"/>
    <cellStyle name="Normal 5 2 3 5 2" xfId="15700"/>
    <cellStyle name="Normal 5 2 3 5 3" xfId="22787"/>
    <cellStyle name="Normal 5 2 3 6" xfId="15701"/>
    <cellStyle name="Normal 5 2 3 6 2" xfId="15702"/>
    <cellStyle name="Normal 5 2 3 6 3" xfId="22788"/>
    <cellStyle name="Normal 5 2 3 7" xfId="22778"/>
    <cellStyle name="Normal 5 2 4" xfId="15703"/>
    <cellStyle name="Normal 5 2 4 2" xfId="15704"/>
    <cellStyle name="Normal 5 2 4 2 2" xfId="15705"/>
    <cellStyle name="Normal 5 2 4 2 2 2" xfId="22791"/>
    <cellStyle name="Normal 5 2 4 2 3" xfId="15706"/>
    <cellStyle name="Normal 5 2 4 2 3 2" xfId="22792"/>
    <cellStyle name="Normal 5 2 4 2 4" xfId="22790"/>
    <cellStyle name="Normal 5 2 4 3" xfId="15707"/>
    <cellStyle name="Normal 5 2 4 3 2" xfId="22793"/>
    <cellStyle name="Normal 5 2 4 4" xfId="15708"/>
    <cellStyle name="Normal 5 2 4 4 2" xfId="15709"/>
    <cellStyle name="Normal 5 2 4 4 3" xfId="22794"/>
    <cellStyle name="Normal 5 2 4 5" xfId="15710"/>
    <cellStyle name="Normal 5 2 4 5 2" xfId="15711"/>
    <cellStyle name="Normal 5 2 4 5 3" xfId="22795"/>
    <cellStyle name="Normal 5 2 4 6" xfId="22789"/>
    <cellStyle name="Normal 5 2 5" xfId="15712"/>
    <cellStyle name="Normal 5 2 5 2" xfId="15713"/>
    <cellStyle name="Normal 5 2 5 2 2" xfId="15714"/>
    <cellStyle name="Normal 5 2 5 2 2 2" xfId="15715"/>
    <cellStyle name="Normal 5 2 5 2 2 2 2" xfId="15716"/>
    <cellStyle name="Normal 5 2 5 2 2 2 3" xfId="22799"/>
    <cellStyle name="Normal 5 2 5 2 2 3" xfId="15717"/>
    <cellStyle name="Normal 5 2 5 2 2 4" xfId="15718"/>
    <cellStyle name="Normal 5 2 5 2 2 5" xfId="22798"/>
    <cellStyle name="Normal 5 2 5 2 3" xfId="15719"/>
    <cellStyle name="Normal 5 2 5 2 3 2" xfId="15720"/>
    <cellStyle name="Normal 5 2 5 2 3 3" xfId="22800"/>
    <cellStyle name="Normal 5 2 5 2 4" xfId="15721"/>
    <cellStyle name="Normal 5 2 5 2 4 2" xfId="15722"/>
    <cellStyle name="Normal 5 2 5 2 4 3" xfId="22801"/>
    <cellStyle name="Normal 5 2 5 2 5" xfId="15723"/>
    <cellStyle name="Normal 5 2 5 2 6" xfId="22797"/>
    <cellStyle name="Normal 5 2 5 3" xfId="15724"/>
    <cellStyle name="Normal 5 2 5 3 2" xfId="15725"/>
    <cellStyle name="Normal 5 2 5 3 2 2" xfId="22803"/>
    <cellStyle name="Normal 5 2 5 3 3" xfId="22802"/>
    <cellStyle name="Normal 5 2 5 4" xfId="15726"/>
    <cellStyle name="Normal 5 2 5 4 2" xfId="15727"/>
    <cellStyle name="Normal 5 2 5 4 3" xfId="22804"/>
    <cellStyle name="Normal 5 2 5 5" xfId="15728"/>
    <cellStyle name="Normal 5 2 5 5 2" xfId="15729"/>
    <cellStyle name="Normal 5 2 5 5 3" xfId="22805"/>
    <cellStyle name="Normal 5 2 5 6" xfId="15730"/>
    <cellStyle name="Normal 5 2 5 7" xfId="15731"/>
    <cellStyle name="Normal 5 2 5 8" xfId="22796"/>
    <cellStyle name="Normal 5 2 6" xfId="15732"/>
    <cellStyle name="Normal 5 2 6 2" xfId="15733"/>
    <cellStyle name="Normal 5 2 6 3" xfId="22806"/>
    <cellStyle name="Normal 5 2 7" xfId="15734"/>
    <cellStyle name="Normal 5 2 7 2" xfId="22807"/>
    <cellStyle name="Normal 5 2 8" xfId="15735"/>
    <cellStyle name="Normal 5 2 8 2" xfId="15736"/>
    <cellStyle name="Normal 5 2 8 3" xfId="22808"/>
    <cellStyle name="Normal 5 2 9" xfId="15737"/>
    <cellStyle name="Normal 5 2 9 2" xfId="15738"/>
    <cellStyle name="Normal 5 2 9 3" xfId="22809"/>
    <cellStyle name="Normal 5 20" xfId="15739"/>
    <cellStyle name="Normal 5 20 2" xfId="15740"/>
    <cellStyle name="Normal 5 20 2 2" xfId="22811"/>
    <cellStyle name="Normal 5 20 3" xfId="15741"/>
    <cellStyle name="Normal 5 20 3 2" xfId="22812"/>
    <cellStyle name="Normal 5 20 4" xfId="22810"/>
    <cellStyle name="Normal 5 21" xfId="15742"/>
    <cellStyle name="Normal 5 21 2" xfId="15743"/>
    <cellStyle name="Normal 5 21 2 2" xfId="22814"/>
    <cellStyle name="Normal 5 21 3" xfId="15744"/>
    <cellStyle name="Normal 5 21 3 2" xfId="22815"/>
    <cellStyle name="Normal 5 21 4" xfId="22813"/>
    <cellStyle name="Normal 5 22" xfId="15745"/>
    <cellStyle name="Normal 5 22 2" xfId="15746"/>
    <cellStyle name="Normal 5 22 2 2" xfId="22817"/>
    <cellStyle name="Normal 5 22 3" xfId="15747"/>
    <cellStyle name="Normal 5 22 3 2" xfId="22818"/>
    <cellStyle name="Normal 5 22 4" xfId="22816"/>
    <cellStyle name="Normal 5 23" xfId="15748"/>
    <cellStyle name="Normal 5 23 2" xfId="15749"/>
    <cellStyle name="Normal 5 23 2 2" xfId="22820"/>
    <cellStyle name="Normal 5 23 3" xfId="22819"/>
    <cellStyle name="Normal 5 24" xfId="15750"/>
    <cellStyle name="Normal 5 24 2" xfId="15751"/>
    <cellStyle name="Normal 5 24 2 2" xfId="22822"/>
    <cellStyle name="Normal 5 24 3" xfId="22821"/>
    <cellStyle name="Normal 5 25" xfId="15752"/>
    <cellStyle name="Normal 5 25 2" xfId="22823"/>
    <cellStyle name="Normal 5 26" xfId="15753"/>
    <cellStyle name="Normal 5 26 2" xfId="22824"/>
    <cellStyle name="Normal 5 27" xfId="15754"/>
    <cellStyle name="Normal 5 27 2" xfId="22825"/>
    <cellStyle name="Normal 5 28" xfId="15755"/>
    <cellStyle name="Normal 5 29" xfId="15756"/>
    <cellStyle name="Normal 5 3" xfId="15757"/>
    <cellStyle name="Normal 5 3 10" xfId="22826"/>
    <cellStyle name="Normal 5 3 2" xfId="15758"/>
    <cellStyle name="Normal 5 3 2 2" xfId="15759"/>
    <cellStyle name="Normal 5 3 2 2 2" xfId="15760"/>
    <cellStyle name="Normal 5 3 2 2 2 2" xfId="22829"/>
    <cellStyle name="Normal 5 3 2 2 3" xfId="15761"/>
    <cellStyle name="Normal 5 3 2 2 3 2" xfId="22830"/>
    <cellStyle name="Normal 5 3 2 2 4" xfId="15762"/>
    <cellStyle name="Normal 5 3 2 2 5" xfId="15763"/>
    <cellStyle name="Normal 5 3 2 2 6" xfId="22828"/>
    <cellStyle name="Normal 5 3 2 3" xfId="15764"/>
    <cellStyle name="Normal 5 3 2 3 2" xfId="22831"/>
    <cellStyle name="Normal 5 3 2 4" xfId="15765"/>
    <cellStyle name="Normal 5 3 2 4 2" xfId="22832"/>
    <cellStyle name="Normal 5 3 2 5" xfId="15766"/>
    <cellStyle name="Normal 5 3 2 6" xfId="15767"/>
    <cellStyle name="Normal 5 3 2 7" xfId="22827"/>
    <cellStyle name="Normal 5 3 3" xfId="15768"/>
    <cellStyle name="Normal 5 3 3 2" xfId="15769"/>
    <cellStyle name="Normal 5 3 3 2 2" xfId="22834"/>
    <cellStyle name="Normal 5 3 3 3" xfId="15770"/>
    <cellStyle name="Normal 5 3 3 3 2" xfId="22835"/>
    <cellStyle name="Normal 5 3 3 4" xfId="15771"/>
    <cellStyle name="Normal 5 3 3 5" xfId="15772"/>
    <cellStyle name="Normal 5 3 3 6" xfId="22833"/>
    <cellStyle name="Normal 5 3 4" xfId="15773"/>
    <cellStyle name="Normal 5 3 4 2" xfId="22836"/>
    <cellStyle name="Normal 5 3 5" xfId="15774"/>
    <cellStyle name="Normal 5 3 5 2" xfId="22837"/>
    <cellStyle name="Normal 5 3 6" xfId="15775"/>
    <cellStyle name="Normal 5 3 7" xfId="15776"/>
    <cellStyle name="Normal 5 3 7 2" xfId="15777"/>
    <cellStyle name="Normal 5 3 7 3" xfId="15778"/>
    <cellStyle name="Normal 5 3 8" xfId="15779"/>
    <cellStyle name="Normal 5 3 9" xfId="15780"/>
    <cellStyle name="Normal 5 30" xfId="22667"/>
    <cellStyle name="Normal 5 4" xfId="15781"/>
    <cellStyle name="Normal 5 4 10" xfId="22838"/>
    <cellStyle name="Normal 5 4 2" xfId="15782"/>
    <cellStyle name="Normal 5 4 2 2" xfId="15783"/>
    <cellStyle name="Normal 5 4 2 2 2" xfId="15784"/>
    <cellStyle name="Normal 5 4 2 2 2 2" xfId="15785"/>
    <cellStyle name="Normal 5 4 2 2 2 2 2" xfId="22842"/>
    <cellStyle name="Normal 5 4 2 2 2 3" xfId="15786"/>
    <cellStyle name="Normal 5 4 2 2 2 3 2" xfId="22843"/>
    <cellStyle name="Normal 5 4 2 2 2 4" xfId="22841"/>
    <cellStyle name="Normal 5 4 2 2 3" xfId="15787"/>
    <cellStyle name="Normal 5 4 2 2 3 2" xfId="15788"/>
    <cellStyle name="Normal 5 4 2 2 3 2 2" xfId="22845"/>
    <cellStyle name="Normal 5 4 2 2 3 3" xfId="22844"/>
    <cellStyle name="Normal 5 4 2 2 4" xfId="15789"/>
    <cellStyle name="Normal 5 4 2 2 4 2" xfId="22846"/>
    <cellStyle name="Normal 5 4 2 2 5" xfId="22840"/>
    <cellStyle name="Normal 5 4 2 3" xfId="15790"/>
    <cellStyle name="Normal 5 4 2 3 2" xfId="15791"/>
    <cellStyle name="Normal 5 4 2 3 2 2" xfId="15792"/>
    <cellStyle name="Normal 5 4 2 3 2 2 2" xfId="22849"/>
    <cellStyle name="Normal 5 4 2 3 2 3" xfId="22848"/>
    <cellStyle name="Normal 5 4 2 3 3" xfId="15793"/>
    <cellStyle name="Normal 5 4 2 3 3 2" xfId="22850"/>
    <cellStyle name="Normal 5 4 2 3 4" xfId="22847"/>
    <cellStyle name="Normal 5 4 2 4" xfId="15794"/>
    <cellStyle name="Normal 5 4 2 4 2" xfId="15795"/>
    <cellStyle name="Normal 5 4 2 4 2 2" xfId="22852"/>
    <cellStyle name="Normal 5 4 2 4 3" xfId="15796"/>
    <cellStyle name="Normal 5 4 2 4 4" xfId="22851"/>
    <cellStyle name="Normal 5 4 2 5" xfId="15797"/>
    <cellStyle name="Normal 5 4 2 5 2" xfId="15798"/>
    <cellStyle name="Normal 5 4 2 5 3" xfId="22853"/>
    <cellStyle name="Normal 5 4 2 6" xfId="15799"/>
    <cellStyle name="Normal 5 4 2 6 2" xfId="22854"/>
    <cellStyle name="Normal 5 4 2 7" xfId="15800"/>
    <cellStyle name="Normal 5 4 2 7 2" xfId="22855"/>
    <cellStyle name="Normal 5 4 2 8" xfId="15801"/>
    <cellStyle name="Normal 5 4 2 8 2" xfId="22856"/>
    <cellStyle name="Normal 5 4 2 9" xfId="22839"/>
    <cellStyle name="Normal 5 4 3" xfId="15802"/>
    <cellStyle name="Normal 5 4 3 2" xfId="15803"/>
    <cellStyle name="Normal 5 4 3 2 2" xfId="15804"/>
    <cellStyle name="Normal 5 4 3 2 2 2" xfId="22859"/>
    <cellStyle name="Normal 5 4 3 2 3" xfId="15805"/>
    <cellStyle name="Normal 5 4 3 2 3 2" xfId="22860"/>
    <cellStyle name="Normal 5 4 3 2 4" xfId="22858"/>
    <cellStyle name="Normal 5 4 3 3" xfId="15806"/>
    <cellStyle name="Normal 5 4 3 3 2" xfId="15807"/>
    <cellStyle name="Normal 5 4 3 3 2 2" xfId="22862"/>
    <cellStyle name="Normal 5 4 3 3 3" xfId="22861"/>
    <cellStyle name="Normal 5 4 3 4" xfId="15808"/>
    <cellStyle name="Normal 5 4 3 4 2" xfId="22863"/>
    <cellStyle name="Normal 5 4 3 5" xfId="15809"/>
    <cellStyle name="Normal 5 4 3 5 2" xfId="22864"/>
    <cellStyle name="Normal 5 4 3 6" xfId="22857"/>
    <cellStyle name="Normal 5 4 4" xfId="15810"/>
    <cellStyle name="Normal 5 4 4 2" xfId="15811"/>
    <cellStyle name="Normal 5 4 4 2 2" xfId="15812"/>
    <cellStyle name="Normal 5 4 4 2 2 2" xfId="22867"/>
    <cellStyle name="Normal 5 4 4 2 3" xfId="22866"/>
    <cellStyle name="Normal 5 4 4 3" xfId="15813"/>
    <cellStyle name="Normal 5 4 4 3 2" xfId="22868"/>
    <cellStyle name="Normal 5 4 4 4" xfId="15814"/>
    <cellStyle name="Normal 5 4 4 4 2" xfId="22869"/>
    <cellStyle name="Normal 5 4 4 5" xfId="22865"/>
    <cellStyle name="Normal 5 4 5" xfId="15815"/>
    <cellStyle name="Normal 5 4 5 2" xfId="15816"/>
    <cellStyle name="Normal 5 4 5 2 2" xfId="22871"/>
    <cellStyle name="Normal 5 4 5 3" xfId="15817"/>
    <cellStyle name="Normal 5 4 5 4" xfId="22870"/>
    <cellStyle name="Normal 5 4 6" xfId="15818"/>
    <cellStyle name="Normal 5 4 6 2" xfId="15819"/>
    <cellStyle name="Normal 5 4 6 3" xfId="22872"/>
    <cellStyle name="Normal 5 4 7" xfId="15820"/>
    <cellStyle name="Normal 5 4 7 2" xfId="22873"/>
    <cellStyle name="Normal 5 4 8" xfId="15821"/>
    <cellStyle name="Normal 5 4 8 2" xfId="22874"/>
    <cellStyle name="Normal 5 4 9" xfId="15822"/>
    <cellStyle name="Normal 5 4 9 2" xfId="22875"/>
    <cellStyle name="Normal 5 5" xfId="15823"/>
    <cellStyle name="Normal 5 5 2" xfId="15824"/>
    <cellStyle name="Normal 5 5 2 2" xfId="15825"/>
    <cellStyle name="Normal 5 5 2 2 2" xfId="15826"/>
    <cellStyle name="Normal 5 5 2 2 3" xfId="22878"/>
    <cellStyle name="Normal 5 5 2 3" xfId="15827"/>
    <cellStyle name="Normal 5 5 2 4" xfId="15828"/>
    <cellStyle name="Normal 5 5 2 5" xfId="22877"/>
    <cellStyle name="Normal 5 5 3" xfId="15829"/>
    <cellStyle name="Normal 5 5 3 2" xfId="15830"/>
    <cellStyle name="Normal 5 5 3 3" xfId="15831"/>
    <cellStyle name="Normal 5 5 3 4" xfId="15832"/>
    <cellStyle name="Normal 5 5 3 5" xfId="22879"/>
    <cellStyle name="Normal 5 5 4" xfId="15833"/>
    <cellStyle name="Normal 5 5 4 2" xfId="15834"/>
    <cellStyle name="Normal 5 5 4 3" xfId="22880"/>
    <cellStyle name="Normal 5 5 5" xfId="15835"/>
    <cellStyle name="Normal 5 5 5 2" xfId="15836"/>
    <cellStyle name="Normal 5 5 5 3" xfId="22881"/>
    <cellStyle name="Normal 5 5 6" xfId="15837"/>
    <cellStyle name="Normal 5 5 6 2" xfId="22882"/>
    <cellStyle name="Normal 5 5 7" xfId="15838"/>
    <cellStyle name="Normal 5 5 8" xfId="22876"/>
    <cellStyle name="Normal 5 6" xfId="15839"/>
    <cellStyle name="Normal 5 6 10" xfId="15840"/>
    <cellStyle name="Normal 5 6 11" xfId="22883"/>
    <cellStyle name="Normal 5 6 2" xfId="15841"/>
    <cellStyle name="Normal 5 6 2 10" xfId="22884"/>
    <cellStyle name="Normal 5 6 2 2" xfId="15842"/>
    <cellStyle name="Normal 5 6 2 2 2" xfId="15843"/>
    <cellStyle name="Normal 5 6 2 2 2 2" xfId="15844"/>
    <cellStyle name="Normal 5 6 2 2 2 2 2" xfId="22887"/>
    <cellStyle name="Normal 5 6 2 2 2 3" xfId="15845"/>
    <cellStyle name="Normal 5 6 2 2 2 3 2" xfId="22888"/>
    <cellStyle name="Normal 5 6 2 2 2 4" xfId="22886"/>
    <cellStyle name="Normal 5 6 2 2 3" xfId="15846"/>
    <cellStyle name="Normal 5 6 2 2 3 2" xfId="15847"/>
    <cellStyle name="Normal 5 6 2 2 3 2 2" xfId="22890"/>
    <cellStyle name="Normal 5 6 2 2 3 3" xfId="22889"/>
    <cellStyle name="Normal 5 6 2 2 4" xfId="15848"/>
    <cellStyle name="Normal 5 6 2 2 4 2" xfId="22891"/>
    <cellStyle name="Normal 5 6 2 2 5" xfId="22885"/>
    <cellStyle name="Normal 5 6 2 3" xfId="15849"/>
    <cellStyle name="Normal 5 6 2 3 2" xfId="15850"/>
    <cellStyle name="Normal 5 6 2 3 2 2" xfId="15851"/>
    <cellStyle name="Normal 5 6 2 3 2 2 2" xfId="22894"/>
    <cellStyle name="Normal 5 6 2 3 2 3" xfId="22893"/>
    <cellStyle name="Normal 5 6 2 3 3" xfId="15852"/>
    <cellStyle name="Normal 5 6 2 3 3 2" xfId="22895"/>
    <cellStyle name="Normal 5 6 2 3 4" xfId="22892"/>
    <cellStyle name="Normal 5 6 2 4" xfId="15853"/>
    <cellStyle name="Normal 5 6 2 4 2" xfId="15854"/>
    <cellStyle name="Normal 5 6 2 4 2 2" xfId="22897"/>
    <cellStyle name="Normal 5 6 2 4 3" xfId="22896"/>
    <cellStyle name="Normal 5 6 2 5" xfId="15855"/>
    <cellStyle name="Normal 5 6 2 5 2" xfId="22898"/>
    <cellStyle name="Normal 5 6 2 6" xfId="15856"/>
    <cellStyle name="Normal 5 6 2 6 2" xfId="22899"/>
    <cellStyle name="Normal 5 6 2 7" xfId="15857"/>
    <cellStyle name="Normal 5 6 2 7 2" xfId="22900"/>
    <cellStyle name="Normal 5 6 2 8" xfId="15858"/>
    <cellStyle name="Normal 5 6 2 8 2" xfId="22901"/>
    <cellStyle name="Normal 5 6 2 9" xfId="15859"/>
    <cellStyle name="Normal 5 6 3" xfId="15860"/>
    <cellStyle name="Normal 5 6 3 2" xfId="15861"/>
    <cellStyle name="Normal 5 6 3 2 2" xfId="15862"/>
    <cellStyle name="Normal 5 6 3 2 2 2" xfId="22904"/>
    <cellStyle name="Normal 5 6 3 2 3" xfId="15863"/>
    <cellStyle name="Normal 5 6 3 2 3 2" xfId="22905"/>
    <cellStyle name="Normal 5 6 3 2 4" xfId="22903"/>
    <cellStyle name="Normal 5 6 3 3" xfId="15864"/>
    <cellStyle name="Normal 5 6 3 3 2" xfId="15865"/>
    <cellStyle name="Normal 5 6 3 3 2 2" xfId="22907"/>
    <cellStyle name="Normal 5 6 3 3 3" xfId="22906"/>
    <cellStyle name="Normal 5 6 3 4" xfId="15866"/>
    <cellStyle name="Normal 5 6 3 4 2" xfId="22908"/>
    <cellStyle name="Normal 5 6 3 5" xfId="15867"/>
    <cellStyle name="Normal 5 6 3 5 2" xfId="22909"/>
    <cellStyle name="Normal 5 6 3 6" xfId="15868"/>
    <cellStyle name="Normal 5 6 3 7" xfId="22902"/>
    <cellStyle name="Normal 5 6 4" xfId="15869"/>
    <cellStyle name="Normal 5 6 4 2" xfId="15870"/>
    <cellStyle name="Normal 5 6 4 2 2" xfId="15871"/>
    <cellStyle name="Normal 5 6 4 2 2 2" xfId="22912"/>
    <cellStyle name="Normal 5 6 4 2 3" xfId="22911"/>
    <cellStyle name="Normal 5 6 4 3" xfId="15872"/>
    <cellStyle name="Normal 5 6 4 3 2" xfId="22913"/>
    <cellStyle name="Normal 5 6 4 4" xfId="15873"/>
    <cellStyle name="Normal 5 6 4 4 2" xfId="22914"/>
    <cellStyle name="Normal 5 6 4 5" xfId="22910"/>
    <cellStyle name="Normal 5 6 5" xfId="15874"/>
    <cellStyle name="Normal 5 6 5 2" xfId="15875"/>
    <cellStyle name="Normal 5 6 5 2 2" xfId="22916"/>
    <cellStyle name="Normal 5 6 5 3" xfId="22915"/>
    <cellStyle name="Normal 5 6 6" xfId="15876"/>
    <cellStyle name="Normal 5 6 6 2" xfId="22917"/>
    <cellStyle name="Normal 5 6 7" xfId="15877"/>
    <cellStyle name="Normal 5 6 7 2" xfId="22918"/>
    <cellStyle name="Normal 5 6 8" xfId="15878"/>
    <cellStyle name="Normal 5 6 8 2" xfId="22919"/>
    <cellStyle name="Normal 5 6 9" xfId="15879"/>
    <cellStyle name="Normal 5 6 9 2" xfId="22920"/>
    <cellStyle name="Normal 5 7" xfId="15880"/>
    <cellStyle name="Normal 5 7 10" xfId="22921"/>
    <cellStyle name="Normal 5 7 2" xfId="15881"/>
    <cellStyle name="Normal 5 7 2 2" xfId="15882"/>
    <cellStyle name="Normal 5 7 2 2 2" xfId="15883"/>
    <cellStyle name="Normal 5 7 2 2 2 2" xfId="22924"/>
    <cellStyle name="Normal 5 7 2 2 3" xfId="15884"/>
    <cellStyle name="Normal 5 7 2 2 3 2" xfId="22925"/>
    <cellStyle name="Normal 5 7 2 2 4" xfId="22923"/>
    <cellStyle name="Normal 5 7 2 3" xfId="15885"/>
    <cellStyle name="Normal 5 7 2 3 2" xfId="15886"/>
    <cellStyle name="Normal 5 7 2 3 2 2" xfId="22927"/>
    <cellStyle name="Normal 5 7 2 3 3" xfId="22926"/>
    <cellStyle name="Normal 5 7 2 4" xfId="15887"/>
    <cellStyle name="Normal 5 7 2 4 2" xfId="22928"/>
    <cellStyle name="Normal 5 7 2 5" xfId="15888"/>
    <cellStyle name="Normal 5 7 2 5 2" xfId="22929"/>
    <cellStyle name="Normal 5 7 2 6" xfId="15889"/>
    <cellStyle name="Normal 5 7 2 6 2" xfId="22930"/>
    <cellStyle name="Normal 5 7 2 7" xfId="15890"/>
    <cellStyle name="Normal 5 7 2 7 2" xfId="22931"/>
    <cellStyle name="Normal 5 7 2 8" xfId="22922"/>
    <cellStyle name="Normal 5 7 3" xfId="15891"/>
    <cellStyle name="Normal 5 7 3 2" xfId="15892"/>
    <cellStyle name="Normal 5 7 3 2 2" xfId="15893"/>
    <cellStyle name="Normal 5 7 3 2 2 2" xfId="22934"/>
    <cellStyle name="Normal 5 7 3 2 3" xfId="22933"/>
    <cellStyle name="Normal 5 7 3 3" xfId="15894"/>
    <cellStyle name="Normal 5 7 3 3 2" xfId="22935"/>
    <cellStyle name="Normal 5 7 3 4" xfId="15895"/>
    <cellStyle name="Normal 5 7 3 4 2" xfId="22936"/>
    <cellStyle name="Normal 5 7 3 5" xfId="22932"/>
    <cellStyle name="Normal 5 7 4" xfId="15896"/>
    <cellStyle name="Normal 5 7 4 2" xfId="15897"/>
    <cellStyle name="Normal 5 7 4 2 2" xfId="22938"/>
    <cellStyle name="Normal 5 7 4 3" xfId="15898"/>
    <cellStyle name="Normal 5 7 4 3 2" xfId="22939"/>
    <cellStyle name="Normal 5 7 4 4" xfId="22937"/>
    <cellStyle name="Normal 5 7 5" xfId="15899"/>
    <cellStyle name="Normal 5 7 5 2" xfId="22940"/>
    <cellStyle name="Normal 5 7 6" xfId="15900"/>
    <cellStyle name="Normal 5 7 6 2" xfId="22941"/>
    <cellStyle name="Normal 5 7 7" xfId="15901"/>
    <cellStyle name="Normal 5 7 7 2" xfId="22942"/>
    <cellStyle name="Normal 5 7 8" xfId="15902"/>
    <cellStyle name="Normal 5 7 8 2" xfId="22943"/>
    <cellStyle name="Normal 5 7 9" xfId="15903"/>
    <cellStyle name="Normal 5 8" xfId="15904"/>
    <cellStyle name="Normal 5 8 10" xfId="22944"/>
    <cellStyle name="Normal 5 8 2" xfId="15905"/>
    <cellStyle name="Normal 5 8 2 2" xfId="15906"/>
    <cellStyle name="Normal 5 8 2 2 2" xfId="15907"/>
    <cellStyle name="Normal 5 8 2 2 2 2" xfId="22947"/>
    <cellStyle name="Normal 5 8 2 2 3" xfId="15908"/>
    <cellStyle name="Normal 5 8 2 2 3 2" xfId="22948"/>
    <cellStyle name="Normal 5 8 2 2 4" xfId="22946"/>
    <cellStyle name="Normal 5 8 2 3" xfId="15909"/>
    <cellStyle name="Normal 5 8 2 3 2" xfId="22949"/>
    <cellStyle name="Normal 5 8 2 4" xfId="15910"/>
    <cellStyle name="Normal 5 8 2 4 2" xfId="22950"/>
    <cellStyle name="Normal 5 8 2 5" xfId="15911"/>
    <cellStyle name="Normal 5 8 2 5 2" xfId="22951"/>
    <cellStyle name="Normal 5 8 2 6" xfId="15912"/>
    <cellStyle name="Normal 5 8 2 6 2" xfId="22952"/>
    <cellStyle name="Normal 5 8 2 7" xfId="15913"/>
    <cellStyle name="Normal 5 8 2 7 2" xfId="22953"/>
    <cellStyle name="Normal 5 8 2 8" xfId="22945"/>
    <cellStyle name="Normal 5 8 3" xfId="15914"/>
    <cellStyle name="Normal 5 8 3 2" xfId="15915"/>
    <cellStyle name="Normal 5 8 3 2 2" xfId="22955"/>
    <cellStyle name="Normal 5 8 3 3" xfId="15916"/>
    <cellStyle name="Normal 5 8 3 3 2" xfId="22956"/>
    <cellStyle name="Normal 5 8 3 4" xfId="15917"/>
    <cellStyle name="Normal 5 8 3 4 2" xfId="22957"/>
    <cellStyle name="Normal 5 8 3 5" xfId="22954"/>
    <cellStyle name="Normal 5 8 4" xfId="15918"/>
    <cellStyle name="Normal 5 8 4 2" xfId="15919"/>
    <cellStyle name="Normal 5 8 4 2 2" xfId="22959"/>
    <cellStyle name="Normal 5 8 4 3" xfId="22958"/>
    <cellStyle name="Normal 5 8 5" xfId="15920"/>
    <cellStyle name="Normal 5 8 5 2" xfId="22960"/>
    <cellStyle name="Normal 5 8 6" xfId="15921"/>
    <cellStyle name="Normal 5 8 6 2" xfId="22961"/>
    <cellStyle name="Normal 5 8 7" xfId="15922"/>
    <cellStyle name="Normal 5 8 7 2" xfId="22962"/>
    <cellStyle name="Normal 5 8 8" xfId="15923"/>
    <cellStyle name="Normal 5 8 8 2" xfId="22963"/>
    <cellStyle name="Normal 5 8 9" xfId="15924"/>
    <cellStyle name="Normal 5 9" xfId="15925"/>
    <cellStyle name="Normal 5 9 2" xfId="15926"/>
    <cellStyle name="Normal 5 9 2 2" xfId="15927"/>
    <cellStyle name="Normal 5 9 2 2 2" xfId="22966"/>
    <cellStyle name="Normal 5 9 2 3" xfId="15928"/>
    <cellStyle name="Normal 5 9 2 3 2" xfId="22967"/>
    <cellStyle name="Normal 5 9 2 4" xfId="15929"/>
    <cellStyle name="Normal 5 9 2 4 2" xfId="22968"/>
    <cellStyle name="Normal 5 9 2 5" xfId="15930"/>
    <cellStyle name="Normal 5 9 2 5 2" xfId="22969"/>
    <cellStyle name="Normal 5 9 2 6" xfId="15931"/>
    <cellStyle name="Normal 5 9 2 6 2" xfId="22970"/>
    <cellStyle name="Normal 5 9 2 7" xfId="22965"/>
    <cellStyle name="Normal 5 9 3" xfId="15932"/>
    <cellStyle name="Normal 5 9 3 2" xfId="15933"/>
    <cellStyle name="Normal 5 9 3 2 2" xfId="22972"/>
    <cellStyle name="Normal 5 9 3 3" xfId="22971"/>
    <cellStyle name="Normal 5 9 4" xfId="15934"/>
    <cellStyle name="Normal 5 9 4 2" xfId="15935"/>
    <cellStyle name="Normal 5 9 4 2 2" xfId="22974"/>
    <cellStyle name="Normal 5 9 4 3" xfId="22973"/>
    <cellStyle name="Normal 5 9 5" xfId="15936"/>
    <cellStyle name="Normal 5 9 5 2" xfId="22975"/>
    <cellStyle name="Normal 5 9 6" xfId="15937"/>
    <cellStyle name="Normal 5 9 6 2" xfId="22976"/>
    <cellStyle name="Normal 5 9 7" xfId="15938"/>
    <cellStyle name="Normal 5 9 7 2" xfId="22977"/>
    <cellStyle name="Normal 5 9 8" xfId="15939"/>
    <cellStyle name="Normal 5 9 9" xfId="22964"/>
    <cellStyle name="Normal 50" xfId="15940"/>
    <cellStyle name="Normal 50 2" xfId="22978"/>
    <cellStyle name="Normal 500" xfId="15941"/>
    <cellStyle name="Normal 500 2" xfId="22979"/>
    <cellStyle name="Normal 501" xfId="15942"/>
    <cellStyle name="Normal 501 2" xfId="22980"/>
    <cellStyle name="Normal 502" xfId="15943"/>
    <cellStyle name="Normal 502 2" xfId="22981"/>
    <cellStyle name="Normal 503" xfId="15944"/>
    <cellStyle name="Normal 503 2" xfId="22982"/>
    <cellStyle name="Normal 504" xfId="15945"/>
    <cellStyle name="Normal 504 2" xfId="22983"/>
    <cellStyle name="Normal 505" xfId="15946"/>
    <cellStyle name="Normal 505 2" xfId="22984"/>
    <cellStyle name="Normal 506" xfId="15947"/>
    <cellStyle name="Normal 506 2" xfId="22985"/>
    <cellStyle name="Normal 507" xfId="15948"/>
    <cellStyle name="Normal 507 2" xfId="22986"/>
    <cellStyle name="Normal 508" xfId="15949"/>
    <cellStyle name="Normal 509" xfId="15950"/>
    <cellStyle name="Normal 51" xfId="15951"/>
    <cellStyle name="Normal 51 2" xfId="22987"/>
    <cellStyle name="Normal 510" xfId="15952"/>
    <cellStyle name="Normal 511" xfId="15953"/>
    <cellStyle name="Normal 512" xfId="15954"/>
    <cellStyle name="Normal 513" xfId="15955"/>
    <cellStyle name="Normal 514" xfId="15956"/>
    <cellStyle name="Normal 515" xfId="15957"/>
    <cellStyle name="Normal 516" xfId="15958"/>
    <cellStyle name="Normal 517" xfId="15959"/>
    <cellStyle name="Normal 518" xfId="15960"/>
    <cellStyle name="Normal 519" xfId="15961"/>
    <cellStyle name="Normal 52" xfId="15962"/>
    <cellStyle name="Normal 52 2" xfId="22988"/>
    <cellStyle name="Normal 520" xfId="15963"/>
    <cellStyle name="Normal 521" xfId="15964"/>
    <cellStyle name="Normal 522" xfId="15965"/>
    <cellStyle name="Normal 523" xfId="15966"/>
    <cellStyle name="Normal 524" xfId="15967"/>
    <cellStyle name="Normal 525" xfId="15968"/>
    <cellStyle name="Normal 526" xfId="15969"/>
    <cellStyle name="Normal 527" xfId="15970"/>
    <cellStyle name="Normal 528" xfId="15971"/>
    <cellStyle name="Normal 529" xfId="15972"/>
    <cellStyle name="Normal 53" xfId="15973"/>
    <cellStyle name="Normal 53 2" xfId="22989"/>
    <cellStyle name="Normal 530" xfId="15974"/>
    <cellStyle name="Normal 531" xfId="15975"/>
    <cellStyle name="Normal 532" xfId="15976"/>
    <cellStyle name="Normal 533" xfId="15977"/>
    <cellStyle name="Normal 534" xfId="15978"/>
    <cellStyle name="Normal 535" xfId="15979"/>
    <cellStyle name="Normal 536" xfId="15980"/>
    <cellStyle name="Normal 537" xfId="15981"/>
    <cellStyle name="Normal 538" xfId="15982"/>
    <cellStyle name="Normal 539" xfId="15983"/>
    <cellStyle name="Normal 54" xfId="15984"/>
    <cellStyle name="Normal 54 2" xfId="22990"/>
    <cellStyle name="Normal 540" xfId="15985"/>
    <cellStyle name="Normal 541" xfId="15986"/>
    <cellStyle name="Normal 542" xfId="15987"/>
    <cellStyle name="Normal 543" xfId="15988"/>
    <cellStyle name="Normal 544" xfId="15989"/>
    <cellStyle name="Normal 545" xfId="15990"/>
    <cellStyle name="Normal 546" xfId="15991"/>
    <cellStyle name="Normal 547" xfId="15992"/>
    <cellStyle name="Normal 548" xfId="15993"/>
    <cellStyle name="Normal 549" xfId="15994"/>
    <cellStyle name="Normal 55" xfId="15995"/>
    <cellStyle name="Normal 55 2" xfId="22991"/>
    <cellStyle name="Normal 550" xfId="15996"/>
    <cellStyle name="Normal 551" xfId="15997"/>
    <cellStyle name="Normal 552" xfId="15998"/>
    <cellStyle name="Normal 553" xfId="15999"/>
    <cellStyle name="Normal 554" xfId="16000"/>
    <cellStyle name="Normal 555" xfId="16001"/>
    <cellStyle name="Normal 556" xfId="16002"/>
    <cellStyle name="Normal 557" xfId="16003"/>
    <cellStyle name="Normal 558" xfId="16004"/>
    <cellStyle name="Normal 559" xfId="16005"/>
    <cellStyle name="Normal 56" xfId="16006"/>
    <cellStyle name="Normal 56 2" xfId="22992"/>
    <cellStyle name="Normal 560" xfId="16007"/>
    <cellStyle name="Normal 561" xfId="16008"/>
    <cellStyle name="Normal 562" xfId="16009"/>
    <cellStyle name="Normal 563" xfId="16010"/>
    <cellStyle name="Normal 564" xfId="16011"/>
    <cellStyle name="Normal 565" xfId="16012"/>
    <cellStyle name="Normal 566" xfId="16013"/>
    <cellStyle name="Normal 567" xfId="16014"/>
    <cellStyle name="Normal 568" xfId="16015"/>
    <cellStyle name="Normal 569" xfId="16016"/>
    <cellStyle name="Normal 57" xfId="16017"/>
    <cellStyle name="Normal 57 2" xfId="22993"/>
    <cellStyle name="Normal 570" xfId="16018"/>
    <cellStyle name="Normal 571" xfId="16019"/>
    <cellStyle name="Normal 571 2" xfId="16020"/>
    <cellStyle name="Normal 572" xfId="16021"/>
    <cellStyle name="Normal 572 2" xfId="16022"/>
    <cellStyle name="Normal 573" xfId="16023"/>
    <cellStyle name="Normal 573 2" xfId="16024"/>
    <cellStyle name="Normal 574" xfId="16025"/>
    <cellStyle name="Normal 574 2" xfId="16026"/>
    <cellStyle name="Normal 575" xfId="16027"/>
    <cellStyle name="Normal 575 2" xfId="16028"/>
    <cellStyle name="Normal 576" xfId="16029"/>
    <cellStyle name="Normal 576 2" xfId="16030"/>
    <cellStyle name="Normal 577" xfId="16031"/>
    <cellStyle name="Normal 577 2" xfId="16032"/>
    <cellStyle name="Normal 578" xfId="16033"/>
    <cellStyle name="Normal 578 2" xfId="16034"/>
    <cellStyle name="Normal 579" xfId="16035"/>
    <cellStyle name="Normal 579 2" xfId="16036"/>
    <cellStyle name="Normal 58" xfId="16037"/>
    <cellStyle name="Normal 58 2" xfId="16038"/>
    <cellStyle name="Normal 58 2 2" xfId="22995"/>
    <cellStyle name="Normal 58 3" xfId="16039"/>
    <cellStyle name="Normal 58 3 2" xfId="22996"/>
    <cellStyle name="Normal 58 4" xfId="22994"/>
    <cellStyle name="Normal 580" xfId="16040"/>
    <cellStyle name="Normal 580 2" xfId="16041"/>
    <cellStyle name="Normal 581" xfId="16042"/>
    <cellStyle name="Normal 581 2" xfId="16043"/>
    <cellStyle name="Normal 582" xfId="16044"/>
    <cellStyle name="Normal 582 2" xfId="16045"/>
    <cellStyle name="Normal 583" xfId="16046"/>
    <cellStyle name="Normal 583 2" xfId="16047"/>
    <cellStyle name="Normal 584" xfId="16048"/>
    <cellStyle name="Normal 584 2" xfId="16049"/>
    <cellStyle name="Normal 585" xfId="16050"/>
    <cellStyle name="Normal 585 2" xfId="16051"/>
    <cellStyle name="Normal 586" xfId="16052"/>
    <cellStyle name="Normal 586 2" xfId="16053"/>
    <cellStyle name="Normal 587" xfId="16054"/>
    <cellStyle name="Normal 587 2" xfId="16055"/>
    <cellStyle name="Normal 588" xfId="16056"/>
    <cellStyle name="Normal 588 2" xfId="16057"/>
    <cellStyle name="Normal 589" xfId="16058"/>
    <cellStyle name="Normal 589 2" xfId="16059"/>
    <cellStyle name="Normal 59" xfId="16060"/>
    <cellStyle name="Normal 59 2" xfId="16061"/>
    <cellStyle name="Normal 59 2 2" xfId="22998"/>
    <cellStyle name="Normal 59 3" xfId="16062"/>
    <cellStyle name="Normal 59 3 2" xfId="22999"/>
    <cellStyle name="Normal 59 4" xfId="16063"/>
    <cellStyle name="Normal 59 4 2" xfId="23000"/>
    <cellStyle name="Normal 59 5" xfId="22997"/>
    <cellStyle name="Normal 590" xfId="16064"/>
    <cellStyle name="Normal 590 2" xfId="16065"/>
    <cellStyle name="Normal 591" xfId="16066"/>
    <cellStyle name="Normal 591 2" xfId="16067"/>
    <cellStyle name="Normal 592" xfId="16068"/>
    <cellStyle name="Normal 592 2" xfId="16069"/>
    <cellStyle name="Normal 593" xfId="16070"/>
    <cellStyle name="Normal 593 2" xfId="16071"/>
    <cellStyle name="Normal 594" xfId="16072"/>
    <cellStyle name="Normal 594 2" xfId="16073"/>
    <cellStyle name="Normal 595" xfId="16074"/>
    <cellStyle name="Normal 596" xfId="16075"/>
    <cellStyle name="Normal 597" xfId="16076"/>
    <cellStyle name="Normal 598" xfId="16077"/>
    <cellStyle name="Normal 599" xfId="16078"/>
    <cellStyle name="Normal 599 2" xfId="16079"/>
    <cellStyle name="Normal 6" xfId="16080"/>
    <cellStyle name="Normal 6 10" xfId="16081"/>
    <cellStyle name="Normal 6 10 2" xfId="16082"/>
    <cellStyle name="Normal 6 10 2 2" xfId="16083"/>
    <cellStyle name="Normal 6 10 2 2 2" xfId="23003"/>
    <cellStyle name="Normal 6 10 2 3" xfId="16084"/>
    <cellStyle name="Normal 6 10 2 3 2" xfId="23004"/>
    <cellStyle name="Normal 6 10 2 4" xfId="16085"/>
    <cellStyle name="Normal 6 10 2 4 2" xfId="23005"/>
    <cellStyle name="Normal 6 10 2 5" xfId="16086"/>
    <cellStyle name="Normal 6 10 2 5 2" xfId="23006"/>
    <cellStyle name="Normal 6 10 2 6" xfId="23002"/>
    <cellStyle name="Normal 6 10 3" xfId="16087"/>
    <cellStyle name="Normal 6 10 3 2" xfId="16088"/>
    <cellStyle name="Normal 6 10 3 2 2" xfId="23008"/>
    <cellStyle name="Normal 6 10 3 3" xfId="23007"/>
    <cellStyle name="Normal 6 10 4" xfId="16089"/>
    <cellStyle name="Normal 6 10 4 2" xfId="16090"/>
    <cellStyle name="Normal 6 10 4 2 2" xfId="23010"/>
    <cellStyle name="Normal 6 10 4 3" xfId="23009"/>
    <cellStyle name="Normal 6 10 5" xfId="16091"/>
    <cellStyle name="Normal 6 10 5 2" xfId="23011"/>
    <cellStyle name="Normal 6 10 6" xfId="16092"/>
    <cellStyle name="Normal 6 10 6 2" xfId="23012"/>
    <cellStyle name="Normal 6 10 7" xfId="23001"/>
    <cellStyle name="Normal 6 11" xfId="16093"/>
    <cellStyle name="Normal 6 11 2" xfId="16094"/>
    <cellStyle name="Normal 6 11 2 2" xfId="16095"/>
    <cellStyle name="Normal 6 11 2 2 2" xfId="23015"/>
    <cellStyle name="Normal 6 11 2 3" xfId="23014"/>
    <cellStyle name="Normal 6 11 3" xfId="16096"/>
    <cellStyle name="Normal 6 11 3 2" xfId="16097"/>
    <cellStyle name="Normal 6 11 3 2 2" xfId="23017"/>
    <cellStyle name="Normal 6 11 3 3" xfId="23016"/>
    <cellStyle name="Normal 6 11 4" xfId="16098"/>
    <cellStyle name="Normal 6 11 4 2" xfId="16099"/>
    <cellStyle name="Normal 6 11 4 2 2" xfId="23019"/>
    <cellStyle name="Normal 6 11 4 3" xfId="23018"/>
    <cellStyle name="Normal 6 11 5" xfId="16100"/>
    <cellStyle name="Normal 6 11 5 2" xfId="23020"/>
    <cellStyle name="Normal 6 11 6" xfId="16101"/>
    <cellStyle name="Normal 6 11 6 2" xfId="23021"/>
    <cellStyle name="Normal 6 11 7" xfId="23013"/>
    <cellStyle name="Normal 6 12" xfId="16102"/>
    <cellStyle name="Normal 6 12 2" xfId="16103"/>
    <cellStyle name="Normal 6 12 2 2" xfId="16104"/>
    <cellStyle name="Normal 6 12 2 2 2" xfId="23024"/>
    <cellStyle name="Normal 6 12 2 3" xfId="23023"/>
    <cellStyle name="Normal 6 12 3" xfId="16105"/>
    <cellStyle name="Normal 6 12 3 2" xfId="23025"/>
    <cellStyle name="Normal 6 12 4" xfId="16106"/>
    <cellStyle name="Normal 6 12 4 2" xfId="23026"/>
    <cellStyle name="Normal 6 12 5" xfId="16107"/>
    <cellStyle name="Normal 6 12 5 2" xfId="23027"/>
    <cellStyle name="Normal 6 12 6" xfId="23022"/>
    <cellStyle name="Normal 6 13" xfId="16108"/>
    <cellStyle name="Normal 6 13 2" xfId="16109"/>
    <cellStyle name="Normal 6 13 2 2" xfId="16110"/>
    <cellStyle name="Normal 6 13 2 2 2" xfId="23030"/>
    <cellStyle name="Normal 6 13 2 3" xfId="23029"/>
    <cellStyle name="Normal 6 13 3" xfId="16111"/>
    <cellStyle name="Normal 6 13 3 2" xfId="23031"/>
    <cellStyle name="Normal 6 13 4" xfId="16112"/>
    <cellStyle name="Normal 6 13 4 2" xfId="23032"/>
    <cellStyle name="Normal 6 13 5" xfId="16113"/>
    <cellStyle name="Normal 6 13 5 2" xfId="23033"/>
    <cellStyle name="Normal 6 13 6" xfId="23028"/>
    <cellStyle name="Normal 6 14" xfId="16114"/>
    <cellStyle name="Normal 6 14 2" xfId="16115"/>
    <cellStyle name="Normal 6 14 2 2" xfId="16116"/>
    <cellStyle name="Normal 6 14 2 2 2" xfId="23036"/>
    <cellStyle name="Normal 6 14 2 3" xfId="23035"/>
    <cellStyle name="Normal 6 14 3" xfId="16117"/>
    <cellStyle name="Normal 6 14 3 2" xfId="23037"/>
    <cellStyle name="Normal 6 14 4" xfId="16118"/>
    <cellStyle name="Normal 6 14 4 2" xfId="23038"/>
    <cellStyle name="Normal 6 14 5" xfId="16119"/>
    <cellStyle name="Normal 6 14 5 2" xfId="23039"/>
    <cellStyle name="Normal 6 14 6" xfId="23034"/>
    <cellStyle name="Normal 6 15" xfId="16120"/>
    <cellStyle name="Normal 6 15 2" xfId="16121"/>
    <cellStyle name="Normal 6 15 2 2" xfId="16122"/>
    <cellStyle name="Normal 6 15 2 2 2" xfId="23042"/>
    <cellStyle name="Normal 6 15 2 3" xfId="23041"/>
    <cellStyle name="Normal 6 15 3" xfId="16123"/>
    <cellStyle name="Normal 6 15 3 2" xfId="23043"/>
    <cellStyle name="Normal 6 15 4" xfId="16124"/>
    <cellStyle name="Normal 6 15 4 2" xfId="23044"/>
    <cellStyle name="Normal 6 15 5" xfId="16125"/>
    <cellStyle name="Normal 6 15 5 2" xfId="23045"/>
    <cellStyle name="Normal 6 15 6" xfId="23040"/>
    <cellStyle name="Normal 6 16" xfId="16126"/>
    <cellStyle name="Normal 6 16 2" xfId="16127"/>
    <cellStyle name="Normal 6 16 2 2" xfId="16128"/>
    <cellStyle name="Normal 6 16 2 2 2" xfId="23048"/>
    <cellStyle name="Normal 6 16 2 3" xfId="23047"/>
    <cellStyle name="Normal 6 16 3" xfId="16129"/>
    <cellStyle name="Normal 6 16 3 2" xfId="23049"/>
    <cellStyle name="Normal 6 16 4" xfId="16130"/>
    <cellStyle name="Normal 6 16 4 2" xfId="23050"/>
    <cellStyle name="Normal 6 16 5" xfId="16131"/>
    <cellStyle name="Normal 6 16 5 2" xfId="23051"/>
    <cellStyle name="Normal 6 16 6" xfId="23046"/>
    <cellStyle name="Normal 6 17" xfId="16132"/>
    <cellStyle name="Normal 6 17 2" xfId="16133"/>
    <cellStyle name="Normal 6 17 2 2" xfId="16134"/>
    <cellStyle name="Normal 6 17 2 2 2" xfId="23054"/>
    <cellStyle name="Normal 6 17 2 3" xfId="23053"/>
    <cellStyle name="Normal 6 17 3" xfId="16135"/>
    <cellStyle name="Normal 6 17 3 2" xfId="23055"/>
    <cellStyle name="Normal 6 17 4" xfId="16136"/>
    <cellStyle name="Normal 6 17 4 2" xfId="23056"/>
    <cellStyle name="Normal 6 17 5" xfId="16137"/>
    <cellStyle name="Normal 6 17 5 2" xfId="23057"/>
    <cellStyle name="Normal 6 17 6" xfId="23052"/>
    <cellStyle name="Normal 6 18" xfId="16138"/>
    <cellStyle name="Normal 6 18 2" xfId="16139"/>
    <cellStyle name="Normal 6 18 2 2" xfId="16140"/>
    <cellStyle name="Normal 6 18 2 2 2" xfId="16141"/>
    <cellStyle name="Normal 6 18 2 2 2 2" xfId="23061"/>
    <cellStyle name="Normal 6 18 2 2 3" xfId="23060"/>
    <cellStyle name="Normal 6 18 2 3" xfId="16142"/>
    <cellStyle name="Normal 6 18 2 3 2" xfId="23062"/>
    <cellStyle name="Normal 6 18 2 4" xfId="16143"/>
    <cellStyle name="Normal 6 18 2 4 2" xfId="23063"/>
    <cellStyle name="Normal 6 18 2 5" xfId="23059"/>
    <cellStyle name="Normal 6 18 3" xfId="16144"/>
    <cellStyle name="Normal 6 18 3 2" xfId="16145"/>
    <cellStyle name="Normal 6 18 3 2 2" xfId="23065"/>
    <cellStyle name="Normal 6 18 3 3" xfId="23064"/>
    <cellStyle name="Normal 6 18 4" xfId="16146"/>
    <cellStyle name="Normal 6 18 4 2" xfId="23066"/>
    <cellStyle name="Normal 6 18 5" xfId="16147"/>
    <cellStyle name="Normal 6 18 5 2" xfId="23067"/>
    <cellStyle name="Normal 6 18 6" xfId="23058"/>
    <cellStyle name="Normal 6 19" xfId="16148"/>
    <cellStyle name="Normal 6 19 2" xfId="16149"/>
    <cellStyle name="Normal 6 19 2 2" xfId="23069"/>
    <cellStyle name="Normal 6 19 3" xfId="16150"/>
    <cellStyle name="Normal 6 19 3 2" xfId="23070"/>
    <cellStyle name="Normal 6 19 4" xfId="23068"/>
    <cellStyle name="Normal 6 2" xfId="16151"/>
    <cellStyle name="Normal 6 2 10" xfId="16152"/>
    <cellStyle name="Normal 6 2 10 2" xfId="23071"/>
    <cellStyle name="Normal 6 2 11" xfId="16153"/>
    <cellStyle name="Normal 6 2 11 2" xfId="23072"/>
    <cellStyle name="Normal 6 2 2" xfId="16154"/>
    <cellStyle name="Normal 6 2 2 2" xfId="16155"/>
    <cellStyle name="Normal 6 2 2 2 2" xfId="16156"/>
    <cellStyle name="Normal 6 2 2 2 2 2" xfId="16157"/>
    <cellStyle name="Normal 6 2 2 2 2 2 2" xfId="23076"/>
    <cellStyle name="Normal 6 2 2 2 2 3" xfId="16158"/>
    <cellStyle name="Normal 6 2 2 2 2 3 2" xfId="23077"/>
    <cellStyle name="Normal 6 2 2 2 2 4" xfId="16159"/>
    <cellStyle name="Normal 6 2 2 2 2 5" xfId="16160"/>
    <cellStyle name="Normal 6 2 2 2 2 6" xfId="23075"/>
    <cellStyle name="Normal 6 2 2 2 3" xfId="16161"/>
    <cellStyle name="Normal 6 2 2 2 3 2" xfId="16162"/>
    <cellStyle name="Normal 6 2 2 2 3 2 2" xfId="23079"/>
    <cellStyle name="Normal 6 2 2 2 3 3" xfId="23078"/>
    <cellStyle name="Normal 6 2 2 2 4" xfId="16163"/>
    <cellStyle name="Normal 6 2 2 2 4 2" xfId="23080"/>
    <cellStyle name="Normal 6 2 2 2 5" xfId="16164"/>
    <cellStyle name="Normal 6 2 2 2 5 2" xfId="16165"/>
    <cellStyle name="Normal 6 2 2 2 5 3" xfId="23081"/>
    <cellStyle name="Normal 6 2 2 2 6" xfId="16166"/>
    <cellStyle name="Normal 6 2 2 2 6 2" xfId="16167"/>
    <cellStyle name="Normal 6 2 2 2 6 3" xfId="23082"/>
    <cellStyle name="Normal 6 2 2 2 7" xfId="23074"/>
    <cellStyle name="Normal 6 2 2 3" xfId="16168"/>
    <cellStyle name="Normal 6 2 2 3 2" xfId="16169"/>
    <cellStyle name="Normal 6 2 2 3 2 2" xfId="16170"/>
    <cellStyle name="Normal 6 2 2 3 2 2 2" xfId="23085"/>
    <cellStyle name="Normal 6 2 2 3 2 3" xfId="23084"/>
    <cellStyle name="Normal 6 2 2 3 3" xfId="16171"/>
    <cellStyle name="Normal 6 2 2 3 3 2" xfId="23086"/>
    <cellStyle name="Normal 6 2 2 3 4" xfId="16172"/>
    <cellStyle name="Normal 6 2 2 3 5" xfId="16173"/>
    <cellStyle name="Normal 6 2 2 3 6" xfId="23083"/>
    <cellStyle name="Normal 6 2 2 4" xfId="16174"/>
    <cellStyle name="Normal 6 2 2 4 2" xfId="16175"/>
    <cellStyle name="Normal 6 2 2 4 2 2" xfId="23088"/>
    <cellStyle name="Normal 6 2 2 4 3" xfId="23087"/>
    <cellStyle name="Normal 6 2 2 5" xfId="16176"/>
    <cellStyle name="Normal 6 2 2 5 2" xfId="23089"/>
    <cellStyle name="Normal 6 2 2 6" xfId="16177"/>
    <cellStyle name="Normal 6 2 2 6 2" xfId="16178"/>
    <cellStyle name="Normal 6 2 2 6 3" xfId="23090"/>
    <cellStyle name="Normal 6 2 2 7" xfId="16179"/>
    <cellStyle name="Normal 6 2 2 7 2" xfId="16180"/>
    <cellStyle name="Normal 6 2 2 7 3" xfId="23091"/>
    <cellStyle name="Normal 6 2 2 8" xfId="16181"/>
    <cellStyle name="Normal 6 2 2 8 2" xfId="23092"/>
    <cellStyle name="Normal 6 2 2 9" xfId="23073"/>
    <cellStyle name="Normal 6 2 3" xfId="16182"/>
    <cellStyle name="Normal 6 2 3 2" xfId="16183"/>
    <cellStyle name="Normal 6 2 3 2 2" xfId="16184"/>
    <cellStyle name="Normal 6 2 3 2 2 2" xfId="23095"/>
    <cellStyle name="Normal 6 2 3 2 3" xfId="16185"/>
    <cellStyle name="Normal 6 2 3 2 3 2" xfId="23096"/>
    <cellStyle name="Normal 6 2 3 2 4" xfId="16186"/>
    <cellStyle name="Normal 6 2 3 2 5" xfId="16187"/>
    <cellStyle name="Normal 6 2 3 2 6" xfId="23094"/>
    <cellStyle name="Normal 6 2 3 3" xfId="16188"/>
    <cellStyle name="Normal 6 2 3 3 2" xfId="16189"/>
    <cellStyle name="Normal 6 2 3 3 2 2" xfId="23098"/>
    <cellStyle name="Normal 6 2 3 3 3" xfId="23097"/>
    <cellStyle name="Normal 6 2 3 4" xfId="16190"/>
    <cellStyle name="Normal 6 2 3 4 2" xfId="23099"/>
    <cellStyle name="Normal 6 2 3 5" xfId="16191"/>
    <cellStyle name="Normal 6 2 3 5 2" xfId="16192"/>
    <cellStyle name="Normal 6 2 3 5 3" xfId="23100"/>
    <cellStyle name="Normal 6 2 3 6" xfId="16193"/>
    <cellStyle name="Normal 6 2 3 6 2" xfId="16194"/>
    <cellStyle name="Normal 6 2 3 6 3" xfId="23101"/>
    <cellStyle name="Normal 6 2 3 7" xfId="16195"/>
    <cellStyle name="Normal 6 2 3 7 2" xfId="23102"/>
    <cellStyle name="Normal 6 2 3 8" xfId="23093"/>
    <cellStyle name="Normal 6 2 4" xfId="16196"/>
    <cellStyle name="Normal 6 2 4 2" xfId="16197"/>
    <cellStyle name="Normal 6 2 4 2 2" xfId="16198"/>
    <cellStyle name="Normal 6 2 4 2 2 2" xfId="23105"/>
    <cellStyle name="Normal 6 2 4 2 3" xfId="23104"/>
    <cellStyle name="Normal 6 2 4 3" xfId="16199"/>
    <cellStyle name="Normal 6 2 4 3 2" xfId="23106"/>
    <cellStyle name="Normal 6 2 4 4" xfId="16200"/>
    <cellStyle name="Normal 6 2 4 4 2" xfId="16201"/>
    <cellStyle name="Normal 6 2 4 4 3" xfId="23107"/>
    <cellStyle name="Normal 6 2 4 5" xfId="16202"/>
    <cellStyle name="Normal 6 2 4 6" xfId="23103"/>
    <cellStyle name="Normal 6 2 5" xfId="16203"/>
    <cellStyle name="Normal 6 2 5 2" xfId="16204"/>
    <cellStyle name="Normal 6 2 5 2 2" xfId="23109"/>
    <cellStyle name="Normal 6 2 5 3" xfId="16205"/>
    <cellStyle name="Normal 6 2 5 3 2" xfId="23110"/>
    <cellStyle name="Normal 6 2 5 4" xfId="23108"/>
    <cellStyle name="Normal 6 2 6" xfId="16206"/>
    <cellStyle name="Normal 6 2 6 2" xfId="16207"/>
    <cellStyle name="Normal 6 2 6 2 2" xfId="23112"/>
    <cellStyle name="Normal 6 2 6 3" xfId="23111"/>
    <cellStyle name="Normal 6 2 7" xfId="16208"/>
    <cellStyle name="Normal 6 2 7 2" xfId="16209"/>
    <cellStyle name="Normal 6 2 7 3" xfId="23113"/>
    <cellStyle name="Normal 6 2 8" xfId="16210"/>
    <cellStyle name="Normal 6 2 8 2" xfId="16211"/>
    <cellStyle name="Normal 6 2 8 3" xfId="23114"/>
    <cellStyle name="Normal 6 2 9" xfId="16212"/>
    <cellStyle name="Normal 6 2 9 2" xfId="23115"/>
    <cellStyle name="Normal 6 20" xfId="16213"/>
    <cellStyle name="Normal 6 20 2" xfId="16214"/>
    <cellStyle name="Normal 6 20 2 2" xfId="23117"/>
    <cellStyle name="Normal 6 20 3" xfId="16215"/>
    <cellStyle name="Normal 6 20 3 2" xfId="23118"/>
    <cellStyle name="Normal 6 20 4" xfId="23116"/>
    <cellStyle name="Normal 6 21" xfId="16216"/>
    <cellStyle name="Normal 6 21 2" xfId="16217"/>
    <cellStyle name="Normal 6 21 2 2" xfId="23120"/>
    <cellStyle name="Normal 6 21 3" xfId="16218"/>
    <cellStyle name="Normal 6 21 3 2" xfId="23121"/>
    <cellStyle name="Normal 6 21 4" xfId="23119"/>
    <cellStyle name="Normal 6 22" xfId="16219"/>
    <cellStyle name="Normal 6 22 2" xfId="16220"/>
    <cellStyle name="Normal 6 22 2 2" xfId="23123"/>
    <cellStyle name="Normal 6 22 3" xfId="23122"/>
    <cellStyle name="Normal 6 23" xfId="16221"/>
    <cellStyle name="Normal 6 23 2" xfId="16222"/>
    <cellStyle name="Normal 6 23 2 2" xfId="23125"/>
    <cellStyle name="Normal 6 23 3" xfId="23124"/>
    <cellStyle name="Normal 6 24" xfId="16223"/>
    <cellStyle name="Normal 6 24 2" xfId="16224"/>
    <cellStyle name="Normal 6 24 2 2" xfId="23127"/>
    <cellStyle name="Normal 6 24 3" xfId="23126"/>
    <cellStyle name="Normal 6 25" xfId="16225"/>
    <cellStyle name="Normal 6 25 2" xfId="23128"/>
    <cellStyle name="Normal 6 26" xfId="16226"/>
    <cellStyle name="Normal 6 26 2" xfId="23129"/>
    <cellStyle name="Normal 6 27" xfId="16227"/>
    <cellStyle name="Normal 6 27 2" xfId="23130"/>
    <cellStyle name="Normal 6 28" xfId="16228"/>
    <cellStyle name="Normal 6 28 2" xfId="23131"/>
    <cellStyle name="Normal 6 29" xfId="16229"/>
    <cellStyle name="Normal 6 29 2" xfId="23132"/>
    <cellStyle name="Normal 6 3" xfId="16230"/>
    <cellStyle name="Normal 6 3 10" xfId="16231"/>
    <cellStyle name="Normal 6 3 10 2" xfId="23133"/>
    <cellStyle name="Normal 6 3 2" xfId="16232"/>
    <cellStyle name="Normal 6 3 2 2" xfId="16233"/>
    <cellStyle name="Normal 6 3 2 2 2" xfId="16234"/>
    <cellStyle name="Normal 6 3 2 2 2 2" xfId="23136"/>
    <cellStyle name="Normal 6 3 2 2 3" xfId="16235"/>
    <cellStyle name="Normal 6 3 2 2 3 2" xfId="23137"/>
    <cellStyle name="Normal 6 3 2 2 4" xfId="16236"/>
    <cellStyle name="Normal 6 3 2 2 5" xfId="16237"/>
    <cellStyle name="Normal 6 3 2 2 6" xfId="23135"/>
    <cellStyle name="Normal 6 3 2 3" xfId="16238"/>
    <cellStyle name="Normal 6 3 2 3 2" xfId="16239"/>
    <cellStyle name="Normal 6 3 2 3 2 2" xfId="23139"/>
    <cellStyle name="Normal 6 3 2 3 3" xfId="23138"/>
    <cellStyle name="Normal 6 3 2 4" xfId="16240"/>
    <cellStyle name="Normal 6 3 2 4 2" xfId="23140"/>
    <cellStyle name="Normal 6 3 2 5" xfId="16241"/>
    <cellStyle name="Normal 6 3 2 5 2" xfId="16242"/>
    <cellStyle name="Normal 6 3 2 5 3" xfId="23141"/>
    <cellStyle name="Normal 6 3 2 6" xfId="16243"/>
    <cellStyle name="Normal 6 3 2 6 2" xfId="16244"/>
    <cellStyle name="Normal 6 3 2 6 3" xfId="23142"/>
    <cellStyle name="Normal 6 3 2 7" xfId="16245"/>
    <cellStyle name="Normal 6 3 2 7 2" xfId="23143"/>
    <cellStyle name="Normal 6 3 2 8" xfId="23134"/>
    <cellStyle name="Normal 6 3 3" xfId="16246"/>
    <cellStyle name="Normal 6 3 3 2" xfId="16247"/>
    <cellStyle name="Normal 6 3 3 2 2" xfId="16248"/>
    <cellStyle name="Normal 6 3 3 2 2 2" xfId="23146"/>
    <cellStyle name="Normal 6 3 3 2 3" xfId="23145"/>
    <cellStyle name="Normal 6 3 3 3" xfId="16249"/>
    <cellStyle name="Normal 6 3 3 3 2" xfId="23147"/>
    <cellStyle name="Normal 6 3 3 4" xfId="16250"/>
    <cellStyle name="Normal 6 3 3 4 2" xfId="16251"/>
    <cellStyle name="Normal 6 3 3 4 3" xfId="23148"/>
    <cellStyle name="Normal 6 3 3 5" xfId="16252"/>
    <cellStyle name="Normal 6 3 3 6" xfId="23144"/>
    <cellStyle name="Normal 6 3 4" xfId="16253"/>
    <cellStyle name="Normal 6 3 4 2" xfId="16254"/>
    <cellStyle name="Normal 6 3 4 2 2" xfId="23150"/>
    <cellStyle name="Normal 6 3 4 3" xfId="16255"/>
    <cellStyle name="Normal 6 3 4 3 2" xfId="23151"/>
    <cellStyle name="Normal 6 3 4 4" xfId="23149"/>
    <cellStyle name="Normal 6 3 5" xfId="16256"/>
    <cellStyle name="Normal 6 3 5 2" xfId="23152"/>
    <cellStyle name="Normal 6 3 6" xfId="16257"/>
    <cellStyle name="Normal 6 3 6 2" xfId="16258"/>
    <cellStyle name="Normal 6 3 6 3" xfId="23153"/>
    <cellStyle name="Normal 6 3 7" xfId="16259"/>
    <cellStyle name="Normal 6 3 7 2" xfId="16260"/>
    <cellStyle name="Normal 6 3 7 3" xfId="23154"/>
    <cellStyle name="Normal 6 3 8" xfId="16261"/>
    <cellStyle name="Normal 6 3 8 2" xfId="23155"/>
    <cellStyle name="Normal 6 3 9" xfId="16262"/>
    <cellStyle name="Normal 6 3 9 2" xfId="23156"/>
    <cellStyle name="Normal 6 30" xfId="16263"/>
    <cellStyle name="Normal 6 30 2" xfId="23157"/>
    <cellStyle name="Normal 6 31" xfId="16264"/>
    <cellStyle name="Normal 6 31 2" xfId="23158"/>
    <cellStyle name="Normal 6 4" xfId="16265"/>
    <cellStyle name="Normal 6 4 2" xfId="16266"/>
    <cellStyle name="Normal 6 4 2 2" xfId="16267"/>
    <cellStyle name="Normal 6 4 2 2 2" xfId="16268"/>
    <cellStyle name="Normal 6 4 2 2 2 2" xfId="23162"/>
    <cellStyle name="Normal 6 4 2 2 3" xfId="16269"/>
    <cellStyle name="Normal 6 4 2 2 3 2" xfId="23163"/>
    <cellStyle name="Normal 6 4 2 2 4" xfId="23161"/>
    <cellStyle name="Normal 6 4 2 3" xfId="16270"/>
    <cellStyle name="Normal 6 4 2 3 2" xfId="16271"/>
    <cellStyle name="Normal 6 4 2 3 2 2" xfId="23165"/>
    <cellStyle name="Normal 6 4 2 3 3" xfId="23164"/>
    <cellStyle name="Normal 6 4 2 4" xfId="16272"/>
    <cellStyle name="Normal 6 4 2 4 2" xfId="16273"/>
    <cellStyle name="Normal 6 4 2 4 3" xfId="23166"/>
    <cellStyle name="Normal 6 4 2 5" xfId="16274"/>
    <cellStyle name="Normal 6 4 2 5 2" xfId="16275"/>
    <cellStyle name="Normal 6 4 2 5 3" xfId="23167"/>
    <cellStyle name="Normal 6 4 2 6" xfId="16276"/>
    <cellStyle name="Normal 6 4 2 6 2" xfId="23168"/>
    <cellStyle name="Normal 6 4 2 7" xfId="16277"/>
    <cellStyle name="Normal 6 4 2 7 2" xfId="23169"/>
    <cellStyle name="Normal 6 4 2 8" xfId="23160"/>
    <cellStyle name="Normal 6 4 3" xfId="16278"/>
    <cellStyle name="Normal 6 4 3 2" xfId="16279"/>
    <cellStyle name="Normal 6 4 3 2 2" xfId="16280"/>
    <cellStyle name="Normal 6 4 3 2 2 2" xfId="23172"/>
    <cellStyle name="Normal 6 4 3 2 3" xfId="23171"/>
    <cellStyle name="Normal 6 4 3 3" xfId="16281"/>
    <cellStyle name="Normal 6 4 3 3 2" xfId="23173"/>
    <cellStyle name="Normal 6 4 3 4" xfId="16282"/>
    <cellStyle name="Normal 6 4 3 4 2" xfId="23174"/>
    <cellStyle name="Normal 6 4 3 5" xfId="23170"/>
    <cellStyle name="Normal 6 4 4" xfId="16283"/>
    <cellStyle name="Normal 6 4 4 2" xfId="16284"/>
    <cellStyle name="Normal 6 4 4 2 2" xfId="23176"/>
    <cellStyle name="Normal 6 4 4 3" xfId="16285"/>
    <cellStyle name="Normal 6 4 4 3 2" xfId="23177"/>
    <cellStyle name="Normal 6 4 4 4" xfId="23175"/>
    <cellStyle name="Normal 6 4 5" xfId="16286"/>
    <cellStyle name="Normal 6 4 5 2" xfId="16287"/>
    <cellStyle name="Normal 6 4 5 3" xfId="23178"/>
    <cellStyle name="Normal 6 4 6" xfId="16288"/>
    <cellStyle name="Normal 6 4 6 2" xfId="16289"/>
    <cellStyle name="Normal 6 4 6 3" xfId="23179"/>
    <cellStyle name="Normal 6 4 7" xfId="16290"/>
    <cellStyle name="Normal 6 4 7 2" xfId="23180"/>
    <cellStyle name="Normal 6 4 8" xfId="16291"/>
    <cellStyle name="Normal 6 4 8 2" xfId="23181"/>
    <cellStyle name="Normal 6 4 9" xfId="23159"/>
    <cellStyle name="Normal 6 5" xfId="16292"/>
    <cellStyle name="Normal 6 5 2" xfId="16293"/>
    <cellStyle name="Normal 6 5 2 2" xfId="16294"/>
    <cellStyle name="Normal 6 5 2 2 2" xfId="16295"/>
    <cellStyle name="Normal 6 5 2 2 2 2" xfId="23185"/>
    <cellStyle name="Normal 6 5 2 2 3" xfId="16296"/>
    <cellStyle name="Normal 6 5 2 2 3 2" xfId="23186"/>
    <cellStyle name="Normal 6 5 2 2 4" xfId="23184"/>
    <cellStyle name="Normal 6 5 2 3" xfId="16297"/>
    <cellStyle name="Normal 6 5 2 3 2" xfId="23187"/>
    <cellStyle name="Normal 6 5 2 4" xfId="16298"/>
    <cellStyle name="Normal 6 5 2 4 2" xfId="23188"/>
    <cellStyle name="Normal 6 5 2 5" xfId="16299"/>
    <cellStyle name="Normal 6 5 2 5 2" xfId="23189"/>
    <cellStyle name="Normal 6 5 2 6" xfId="16300"/>
    <cellStyle name="Normal 6 5 2 6 2" xfId="23190"/>
    <cellStyle name="Normal 6 5 2 7" xfId="16301"/>
    <cellStyle name="Normal 6 5 2 7 2" xfId="23191"/>
    <cellStyle name="Normal 6 5 2 8" xfId="23183"/>
    <cellStyle name="Normal 6 5 3" xfId="16302"/>
    <cellStyle name="Normal 6 5 3 2" xfId="16303"/>
    <cellStyle name="Normal 6 5 3 2 2" xfId="23193"/>
    <cellStyle name="Normal 6 5 3 3" xfId="16304"/>
    <cellStyle name="Normal 6 5 3 3 2" xfId="23194"/>
    <cellStyle name="Normal 6 5 3 4" xfId="16305"/>
    <cellStyle name="Normal 6 5 3 4 2" xfId="23195"/>
    <cellStyle name="Normal 6 5 3 5" xfId="23192"/>
    <cellStyle name="Normal 6 5 4" xfId="16306"/>
    <cellStyle name="Normal 6 5 4 2" xfId="16307"/>
    <cellStyle name="Normal 6 5 4 2 2" xfId="23197"/>
    <cellStyle name="Normal 6 5 4 3" xfId="16308"/>
    <cellStyle name="Normal 6 5 4 3 2" xfId="23198"/>
    <cellStyle name="Normal 6 5 4 4" xfId="16309"/>
    <cellStyle name="Normal 6 5 4 5" xfId="23196"/>
    <cellStyle name="Normal 6 5 5" xfId="16310"/>
    <cellStyle name="Normal 6 5 5 2" xfId="16311"/>
    <cellStyle name="Normal 6 5 5 3" xfId="23199"/>
    <cellStyle name="Normal 6 5 6" xfId="16312"/>
    <cellStyle name="Normal 6 5 6 2" xfId="23200"/>
    <cellStyle name="Normal 6 5 7" xfId="16313"/>
    <cellStyle name="Normal 6 5 7 2" xfId="23201"/>
    <cellStyle name="Normal 6 5 8" xfId="16314"/>
    <cellStyle name="Normal 6 5 8 2" xfId="23202"/>
    <cellStyle name="Normal 6 5 9" xfId="23182"/>
    <cellStyle name="Normal 6 6" xfId="16315"/>
    <cellStyle name="Normal 6 6 2" xfId="16316"/>
    <cellStyle name="Normal 6 6 2 2" xfId="16317"/>
    <cellStyle name="Normal 6 6 2 2 2" xfId="23205"/>
    <cellStyle name="Normal 6 6 2 3" xfId="16318"/>
    <cellStyle name="Normal 6 6 2 3 2" xfId="23206"/>
    <cellStyle name="Normal 6 6 2 4" xfId="16319"/>
    <cellStyle name="Normal 6 6 2 4 2" xfId="23207"/>
    <cellStyle name="Normal 6 6 2 5" xfId="16320"/>
    <cellStyle name="Normal 6 6 2 5 2" xfId="23208"/>
    <cellStyle name="Normal 6 6 2 6" xfId="16321"/>
    <cellStyle name="Normal 6 6 2 6 2" xfId="23209"/>
    <cellStyle name="Normal 6 6 2 7" xfId="23204"/>
    <cellStyle name="Normal 6 6 3" xfId="16322"/>
    <cellStyle name="Normal 6 6 3 2" xfId="16323"/>
    <cellStyle name="Normal 6 6 3 2 2" xfId="23211"/>
    <cellStyle name="Normal 6 6 3 3" xfId="16324"/>
    <cellStyle name="Normal 6 6 3 3 2" xfId="23212"/>
    <cellStyle name="Normal 6 6 3 4" xfId="23210"/>
    <cellStyle name="Normal 6 6 4" xfId="16325"/>
    <cellStyle name="Normal 6 6 4 2" xfId="16326"/>
    <cellStyle name="Normal 6 6 4 2 2" xfId="23214"/>
    <cellStyle name="Normal 6 6 4 3" xfId="23213"/>
    <cellStyle name="Normal 6 6 5" xfId="16327"/>
    <cellStyle name="Normal 6 6 5 2" xfId="23215"/>
    <cellStyle name="Normal 6 6 6" xfId="16328"/>
    <cellStyle name="Normal 6 6 6 2" xfId="23216"/>
    <cellStyle name="Normal 6 6 7" xfId="16329"/>
    <cellStyle name="Normal 6 6 7 2" xfId="23217"/>
    <cellStyle name="Normal 6 6 8" xfId="23203"/>
    <cellStyle name="Normal 6 7" xfId="16330"/>
    <cellStyle name="Normal 6 7 2" xfId="16331"/>
    <cellStyle name="Normal 6 7 2 2" xfId="16332"/>
    <cellStyle name="Normal 6 7 2 2 2" xfId="23220"/>
    <cellStyle name="Normal 6 7 2 3" xfId="16333"/>
    <cellStyle name="Normal 6 7 2 3 2" xfId="23221"/>
    <cellStyle name="Normal 6 7 2 4" xfId="16334"/>
    <cellStyle name="Normal 6 7 2 4 2" xfId="23222"/>
    <cellStyle name="Normal 6 7 2 5" xfId="16335"/>
    <cellStyle name="Normal 6 7 2 5 2" xfId="23223"/>
    <cellStyle name="Normal 6 7 2 6" xfId="16336"/>
    <cellStyle name="Normal 6 7 2 6 2" xfId="23224"/>
    <cellStyle name="Normal 6 7 2 7" xfId="23219"/>
    <cellStyle name="Normal 6 7 3" xfId="16337"/>
    <cellStyle name="Normal 6 7 3 2" xfId="16338"/>
    <cellStyle name="Normal 6 7 3 2 2" xfId="23226"/>
    <cellStyle name="Normal 6 7 3 3" xfId="16339"/>
    <cellStyle name="Normal 6 7 3 3 2" xfId="23227"/>
    <cellStyle name="Normal 6 7 3 4" xfId="23225"/>
    <cellStyle name="Normal 6 7 4" xfId="16340"/>
    <cellStyle name="Normal 6 7 4 2" xfId="16341"/>
    <cellStyle name="Normal 6 7 4 2 2" xfId="23229"/>
    <cellStyle name="Normal 6 7 4 3" xfId="23228"/>
    <cellStyle name="Normal 6 7 5" xfId="16342"/>
    <cellStyle name="Normal 6 7 5 2" xfId="23230"/>
    <cellStyle name="Normal 6 7 6" xfId="16343"/>
    <cellStyle name="Normal 6 7 6 2" xfId="23231"/>
    <cellStyle name="Normal 6 7 7" xfId="16344"/>
    <cellStyle name="Normal 6 7 7 2" xfId="23232"/>
    <cellStyle name="Normal 6 7 8" xfId="16345"/>
    <cellStyle name="Normal 6 7 9" xfId="23218"/>
    <cellStyle name="Normal 6 8" xfId="16346"/>
    <cellStyle name="Normal 6 8 2" xfId="16347"/>
    <cellStyle name="Normal 6 8 2 2" xfId="16348"/>
    <cellStyle name="Normal 6 8 2 2 2" xfId="23235"/>
    <cellStyle name="Normal 6 8 2 3" xfId="16349"/>
    <cellStyle name="Normal 6 8 2 3 2" xfId="23236"/>
    <cellStyle name="Normal 6 8 2 4" xfId="16350"/>
    <cellStyle name="Normal 6 8 2 4 2" xfId="23237"/>
    <cellStyle name="Normal 6 8 2 5" xfId="16351"/>
    <cellStyle name="Normal 6 8 2 5 2" xfId="23238"/>
    <cellStyle name="Normal 6 8 2 6" xfId="16352"/>
    <cellStyle name="Normal 6 8 2 6 2" xfId="23239"/>
    <cellStyle name="Normal 6 8 2 7" xfId="23234"/>
    <cellStyle name="Normal 6 8 3" xfId="16353"/>
    <cellStyle name="Normal 6 8 3 2" xfId="16354"/>
    <cellStyle name="Normal 6 8 3 2 2" xfId="23241"/>
    <cellStyle name="Normal 6 8 3 3" xfId="23240"/>
    <cellStyle name="Normal 6 8 4" xfId="16355"/>
    <cellStyle name="Normal 6 8 4 2" xfId="16356"/>
    <cellStyle name="Normal 6 8 4 2 2" xfId="23243"/>
    <cellStyle name="Normal 6 8 4 3" xfId="23242"/>
    <cellStyle name="Normal 6 8 5" xfId="16357"/>
    <cellStyle name="Normal 6 8 5 2" xfId="23244"/>
    <cellStyle name="Normal 6 8 6" xfId="16358"/>
    <cellStyle name="Normal 6 8 6 2" xfId="23245"/>
    <cellStyle name="Normal 6 8 7" xfId="16359"/>
    <cellStyle name="Normal 6 8 7 2" xfId="23246"/>
    <cellStyle name="Normal 6 8 8" xfId="16360"/>
    <cellStyle name="Normal 6 8 9" xfId="23233"/>
    <cellStyle name="Normal 6 9" xfId="16361"/>
    <cellStyle name="Normal 6 9 2" xfId="16362"/>
    <cellStyle name="Normal 6 9 2 2" xfId="16363"/>
    <cellStyle name="Normal 6 9 2 2 2" xfId="23249"/>
    <cellStyle name="Normal 6 9 2 3" xfId="16364"/>
    <cellStyle name="Normal 6 9 2 3 2" xfId="23250"/>
    <cellStyle name="Normal 6 9 2 4" xfId="16365"/>
    <cellStyle name="Normal 6 9 2 4 2" xfId="23251"/>
    <cellStyle name="Normal 6 9 2 5" xfId="16366"/>
    <cellStyle name="Normal 6 9 2 5 2" xfId="23252"/>
    <cellStyle name="Normal 6 9 2 6" xfId="23248"/>
    <cellStyle name="Normal 6 9 3" xfId="16367"/>
    <cellStyle name="Normal 6 9 3 2" xfId="16368"/>
    <cellStyle name="Normal 6 9 3 2 2" xfId="23254"/>
    <cellStyle name="Normal 6 9 3 3" xfId="23253"/>
    <cellStyle name="Normal 6 9 4" xfId="16369"/>
    <cellStyle name="Normal 6 9 4 2" xfId="16370"/>
    <cellStyle name="Normal 6 9 4 2 2" xfId="23256"/>
    <cellStyle name="Normal 6 9 4 3" xfId="23255"/>
    <cellStyle name="Normal 6 9 5" xfId="16371"/>
    <cellStyle name="Normal 6 9 5 2" xfId="23257"/>
    <cellStyle name="Normal 6 9 6" xfId="16372"/>
    <cellStyle name="Normal 6 9 6 2" xfId="23258"/>
    <cellStyle name="Normal 6 9 7" xfId="16373"/>
    <cellStyle name="Normal 6 9 8" xfId="23247"/>
    <cellStyle name="Normal 60" xfId="16374"/>
    <cellStyle name="Normal 60 2" xfId="16375"/>
    <cellStyle name="Normal 60 2 2" xfId="23260"/>
    <cellStyle name="Normal 60 3" xfId="16376"/>
    <cellStyle name="Normal 60 3 2" xfId="23261"/>
    <cellStyle name="Normal 60 4" xfId="16377"/>
    <cellStyle name="Normal 60 4 2" xfId="23262"/>
    <cellStyle name="Normal 60 5" xfId="23259"/>
    <cellStyle name="Normal 600" xfId="16378"/>
    <cellStyle name="Normal 600 2" xfId="16379"/>
    <cellStyle name="Normal 601" xfId="16380"/>
    <cellStyle name="Normal 601 2" xfId="16381"/>
    <cellStyle name="Normal 602" xfId="16382"/>
    <cellStyle name="Normal 603" xfId="16383"/>
    <cellStyle name="Normal 604" xfId="16384"/>
    <cellStyle name="Normal 605" xfId="16385"/>
    <cellStyle name="Normal 606" xfId="16386"/>
    <cellStyle name="Normal 607" xfId="16387"/>
    <cellStyle name="Normal 608" xfId="16388"/>
    <cellStyle name="Normal 609" xfId="16389"/>
    <cellStyle name="Normal 61" xfId="16390"/>
    <cellStyle name="Normal 61 2" xfId="16391"/>
    <cellStyle name="Normal 61 2 2" xfId="23264"/>
    <cellStyle name="Normal 61 3" xfId="23263"/>
    <cellStyle name="Normal 62" xfId="16392"/>
    <cellStyle name="Normal 62 2" xfId="16393"/>
    <cellStyle name="Normal 62 2 2" xfId="23266"/>
    <cellStyle name="Normal 62 3" xfId="23265"/>
    <cellStyle name="Normal 63" xfId="16394"/>
    <cellStyle name="Normal 63 2" xfId="16395"/>
    <cellStyle name="Normal 63 2 2" xfId="23268"/>
    <cellStyle name="Normal 63 3" xfId="23267"/>
    <cellStyle name="Normal 64" xfId="16396"/>
    <cellStyle name="Normal 64 2" xfId="16397"/>
    <cellStyle name="Normal 64 2 2" xfId="23270"/>
    <cellStyle name="Normal 64 3" xfId="23269"/>
    <cellStyle name="Normal 65" xfId="16398"/>
    <cellStyle name="Normal 65 2" xfId="16399"/>
    <cellStyle name="Normal 65 2 2" xfId="23272"/>
    <cellStyle name="Normal 65 3" xfId="23271"/>
    <cellStyle name="Normal 66" xfId="16400"/>
    <cellStyle name="Normal 66 2" xfId="16401"/>
    <cellStyle name="Normal 66 2 2" xfId="23273"/>
    <cellStyle name="Normal 66 3" xfId="16402"/>
    <cellStyle name="Normal 66 3 2" xfId="23274"/>
    <cellStyle name="Normal 66 4" xfId="16403"/>
    <cellStyle name="Normal 66 4 2" xfId="23275"/>
    <cellStyle name="Normal 67" xfId="16404"/>
    <cellStyle name="Normal 67 2" xfId="16405"/>
    <cellStyle name="Normal 67 2 2" xfId="23276"/>
    <cellStyle name="Normal 67 3" xfId="16406"/>
    <cellStyle name="Normal 67 3 2" xfId="23277"/>
    <cellStyle name="Normal 67 4" xfId="16407"/>
    <cellStyle name="Normal 67 4 2" xfId="23278"/>
    <cellStyle name="Normal 68" xfId="16408"/>
    <cellStyle name="Normal 68 2" xfId="16409"/>
    <cellStyle name="Normal 68 2 2" xfId="23279"/>
    <cellStyle name="Normal 68 3" xfId="16410"/>
    <cellStyle name="Normal 68 3 2" xfId="23280"/>
    <cellStyle name="Normal 69" xfId="16411"/>
    <cellStyle name="Normal 69 2" xfId="16412"/>
    <cellStyle name="Normal 69 2 2" xfId="23281"/>
    <cellStyle name="Normal 69 3" xfId="16413"/>
    <cellStyle name="Normal 69 3 2" xfId="23282"/>
    <cellStyle name="Normal 7" xfId="16414"/>
    <cellStyle name="Normal 7 10" xfId="16415"/>
    <cellStyle name="Normal 7 10 2" xfId="16416"/>
    <cellStyle name="Normal 7 10 2 2" xfId="23284"/>
    <cellStyle name="Normal 7 10 3" xfId="16417"/>
    <cellStyle name="Normal 7 10 3 2" xfId="23285"/>
    <cellStyle name="Normal 7 10 4" xfId="16418"/>
    <cellStyle name="Normal 7 10 4 2" xfId="23286"/>
    <cellStyle name="Normal 7 10 5" xfId="16419"/>
    <cellStyle name="Normal 7 10 5 2" xfId="23287"/>
    <cellStyle name="Normal 7 10 6" xfId="16420"/>
    <cellStyle name="Normal 7 10 7" xfId="23283"/>
    <cellStyle name="Normal 7 11" xfId="16421"/>
    <cellStyle name="Normal 7 11 2" xfId="16422"/>
    <cellStyle name="Normal 7 11 2 2" xfId="23289"/>
    <cellStyle name="Normal 7 11 3" xfId="16423"/>
    <cellStyle name="Normal 7 11 3 2" xfId="23290"/>
    <cellStyle name="Normal 7 11 4" xfId="16424"/>
    <cellStyle name="Normal 7 11 4 2" xfId="23291"/>
    <cellStyle name="Normal 7 11 5" xfId="16425"/>
    <cellStyle name="Normal 7 11 5 2" xfId="23292"/>
    <cellStyle name="Normal 7 11 6" xfId="16426"/>
    <cellStyle name="Normal 7 11 7" xfId="23288"/>
    <cellStyle name="Normal 7 12" xfId="16427"/>
    <cellStyle name="Normal 7 12 2" xfId="16428"/>
    <cellStyle name="Normal 7 12 2 2" xfId="23294"/>
    <cellStyle name="Normal 7 12 3" xfId="16429"/>
    <cellStyle name="Normal 7 12 3 2" xfId="23295"/>
    <cellStyle name="Normal 7 12 4" xfId="16430"/>
    <cellStyle name="Normal 7 12 4 2" xfId="23296"/>
    <cellStyle name="Normal 7 12 5" xfId="16431"/>
    <cellStyle name="Normal 7 12 5 2" xfId="23297"/>
    <cellStyle name="Normal 7 12 6" xfId="23293"/>
    <cellStyle name="Normal 7 13" xfId="16432"/>
    <cellStyle name="Normal 7 13 2" xfId="16433"/>
    <cellStyle name="Normal 7 13 2 2" xfId="23299"/>
    <cellStyle name="Normal 7 13 3" xfId="16434"/>
    <cellStyle name="Normal 7 13 3 2" xfId="23300"/>
    <cellStyle name="Normal 7 13 4" xfId="16435"/>
    <cellStyle name="Normal 7 13 4 2" xfId="23301"/>
    <cellStyle name="Normal 7 13 5" xfId="23298"/>
    <cellStyle name="Normal 7 14" xfId="16436"/>
    <cellStyle name="Normal 7 14 2" xfId="16437"/>
    <cellStyle name="Normal 7 14 2 2" xfId="23303"/>
    <cellStyle name="Normal 7 14 3" xfId="16438"/>
    <cellStyle name="Normal 7 14 3 2" xfId="23304"/>
    <cellStyle name="Normal 7 14 4" xfId="16439"/>
    <cellStyle name="Normal 7 14 4 2" xfId="23305"/>
    <cellStyle name="Normal 7 14 5" xfId="23302"/>
    <cellStyle name="Normal 7 15" xfId="16440"/>
    <cellStyle name="Normal 7 15 2" xfId="16441"/>
    <cellStyle name="Normal 7 15 2 2" xfId="23307"/>
    <cellStyle name="Normal 7 15 3" xfId="16442"/>
    <cellStyle name="Normal 7 15 3 2" xfId="23308"/>
    <cellStyle name="Normal 7 15 4" xfId="16443"/>
    <cellStyle name="Normal 7 15 4 2" xfId="23309"/>
    <cellStyle name="Normal 7 15 5" xfId="23306"/>
    <cellStyle name="Normal 7 16" xfId="16444"/>
    <cellStyle name="Normal 7 16 2" xfId="16445"/>
    <cellStyle name="Normal 7 16 2 2" xfId="23311"/>
    <cellStyle name="Normal 7 16 3" xfId="16446"/>
    <cellStyle name="Normal 7 16 3 2" xfId="23312"/>
    <cellStyle name="Normal 7 16 4" xfId="16447"/>
    <cellStyle name="Normal 7 16 4 2" xfId="23313"/>
    <cellStyle name="Normal 7 16 5" xfId="23310"/>
    <cellStyle name="Normal 7 17" xfId="16448"/>
    <cellStyle name="Normal 7 17 2" xfId="16449"/>
    <cellStyle name="Normal 7 17 2 2" xfId="23315"/>
    <cellStyle name="Normal 7 17 3" xfId="16450"/>
    <cellStyle name="Normal 7 17 3 2" xfId="23316"/>
    <cellStyle name="Normal 7 17 4" xfId="16451"/>
    <cellStyle name="Normal 7 17 4 2" xfId="23317"/>
    <cellStyle name="Normal 7 17 5" xfId="23314"/>
    <cellStyle name="Normal 7 18" xfId="16452"/>
    <cellStyle name="Normal 7 18 2" xfId="16453"/>
    <cellStyle name="Normal 7 18 2 2" xfId="16454"/>
    <cellStyle name="Normal 7 18 2 2 2" xfId="16455"/>
    <cellStyle name="Normal 7 18 2 2 2 2" xfId="23321"/>
    <cellStyle name="Normal 7 18 2 2 3" xfId="23320"/>
    <cellStyle name="Normal 7 18 2 3" xfId="16456"/>
    <cellStyle name="Normal 7 18 2 3 2" xfId="23322"/>
    <cellStyle name="Normal 7 18 2 4" xfId="23319"/>
    <cellStyle name="Normal 7 18 3" xfId="16457"/>
    <cellStyle name="Normal 7 18 3 2" xfId="16458"/>
    <cellStyle name="Normal 7 18 3 2 2" xfId="23324"/>
    <cellStyle name="Normal 7 18 3 3" xfId="23323"/>
    <cellStyle name="Normal 7 18 4" xfId="16459"/>
    <cellStyle name="Normal 7 18 4 2" xfId="23325"/>
    <cellStyle name="Normal 7 18 5" xfId="23318"/>
    <cellStyle name="Normal 7 19" xfId="16460"/>
    <cellStyle name="Normal 7 19 2" xfId="23326"/>
    <cellStyle name="Normal 7 2" xfId="16461"/>
    <cellStyle name="Normal 7 2 10" xfId="16462"/>
    <cellStyle name="Normal 7 2 10 2" xfId="16463"/>
    <cellStyle name="Normal 7 2 11" xfId="16464"/>
    <cellStyle name="Normal 7 2 12" xfId="16465"/>
    <cellStyle name="Normal 7 2 13" xfId="16466"/>
    <cellStyle name="Normal 7 2 14" xfId="16467"/>
    <cellStyle name="Normal 7 2 15" xfId="16468"/>
    <cellStyle name="Normal 7 2 16" xfId="16469"/>
    <cellStyle name="Normal 7 2 16 2" xfId="23327"/>
    <cellStyle name="Normal 7 2 17" xfId="16470"/>
    <cellStyle name="Normal 7 2 17 2" xfId="23328"/>
    <cellStyle name="Normal 7 2 2" xfId="16471"/>
    <cellStyle name="Normal 7 2 2 10" xfId="16472"/>
    <cellStyle name="Normal 7 2 2 10 2" xfId="23329"/>
    <cellStyle name="Normal 7 2 2 2" xfId="16473"/>
    <cellStyle name="Normal 7 2 2 2 2" xfId="16474"/>
    <cellStyle name="Normal 7 2 2 2 2 2" xfId="16475"/>
    <cellStyle name="Normal 7 2 2 2 2 2 2" xfId="23332"/>
    <cellStyle name="Normal 7 2 2 2 2 3" xfId="16476"/>
    <cellStyle name="Normal 7 2 2 2 2 3 2" xfId="23333"/>
    <cellStyle name="Normal 7 2 2 2 2 4" xfId="16477"/>
    <cellStyle name="Normal 7 2 2 2 2 5" xfId="16478"/>
    <cellStyle name="Normal 7 2 2 2 2 6" xfId="23331"/>
    <cellStyle name="Normal 7 2 2 2 3" xfId="16479"/>
    <cellStyle name="Normal 7 2 2 2 3 2" xfId="16480"/>
    <cellStyle name="Normal 7 2 2 2 3 2 2" xfId="23335"/>
    <cellStyle name="Normal 7 2 2 2 3 3" xfId="23334"/>
    <cellStyle name="Normal 7 2 2 2 4" xfId="16481"/>
    <cellStyle name="Normal 7 2 2 2 4 2" xfId="23336"/>
    <cellStyle name="Normal 7 2 2 2 5" xfId="16482"/>
    <cellStyle name="Normal 7 2 2 2 6" xfId="16483"/>
    <cellStyle name="Normal 7 2 2 2 7" xfId="23330"/>
    <cellStyle name="Normal 7 2 2 3" xfId="16484"/>
    <cellStyle name="Normal 7 2 2 3 2" xfId="16485"/>
    <cellStyle name="Normal 7 2 2 3 2 2" xfId="16486"/>
    <cellStyle name="Normal 7 2 2 3 2 2 2" xfId="23339"/>
    <cellStyle name="Normal 7 2 2 3 2 3" xfId="23338"/>
    <cellStyle name="Normal 7 2 2 3 3" xfId="16487"/>
    <cellStyle name="Normal 7 2 2 3 3 2" xfId="23340"/>
    <cellStyle name="Normal 7 2 2 3 4" xfId="16488"/>
    <cellStyle name="Normal 7 2 2 3 5" xfId="16489"/>
    <cellStyle name="Normal 7 2 2 3 6" xfId="23337"/>
    <cellStyle name="Normal 7 2 2 4" xfId="16490"/>
    <cellStyle name="Normal 7 2 2 4 2" xfId="16491"/>
    <cellStyle name="Normal 7 2 2 4 2 2" xfId="23342"/>
    <cellStyle name="Normal 7 2 2 4 3" xfId="23341"/>
    <cellStyle name="Normal 7 2 2 5" xfId="16492"/>
    <cellStyle name="Normal 7 2 2 5 2" xfId="23343"/>
    <cellStyle name="Normal 7 2 2 6" xfId="16493"/>
    <cellStyle name="Normal 7 2 2 6 2" xfId="16494"/>
    <cellStyle name="Normal 7 2 2 6 3" xfId="23344"/>
    <cellStyle name="Normal 7 2 2 7" xfId="16495"/>
    <cellStyle name="Normal 7 2 2 7 2" xfId="16496"/>
    <cellStyle name="Normal 7 2 2 7 3" xfId="23345"/>
    <cellStyle name="Normal 7 2 2 8" xfId="16497"/>
    <cellStyle name="Normal 7 2 2 8 2" xfId="23346"/>
    <cellStyle name="Normal 7 2 2 9" xfId="16498"/>
    <cellStyle name="Normal 7 2 2 9 2" xfId="23347"/>
    <cellStyle name="Normal 7 2 3" xfId="16499"/>
    <cellStyle name="Normal 7 2 3 2" xfId="16500"/>
    <cellStyle name="Normal 7 2 3 2 2" xfId="16501"/>
    <cellStyle name="Normal 7 2 3 2 2 2" xfId="23349"/>
    <cellStyle name="Normal 7 2 3 2 3" xfId="16502"/>
    <cellStyle name="Normal 7 2 3 2 3 2" xfId="23350"/>
    <cellStyle name="Normal 7 2 3 2 4" xfId="16503"/>
    <cellStyle name="Normal 7 2 3 2 5" xfId="16504"/>
    <cellStyle name="Normal 7 2 3 2 6" xfId="23348"/>
    <cellStyle name="Normal 7 2 3 3" xfId="16505"/>
    <cellStyle name="Normal 7 2 3 3 2" xfId="16506"/>
    <cellStyle name="Normal 7 2 3 3 2 2" xfId="23352"/>
    <cellStyle name="Normal 7 2 3 3 3" xfId="23351"/>
    <cellStyle name="Normal 7 2 3 4" xfId="16507"/>
    <cellStyle name="Normal 7 2 3 4 2" xfId="23353"/>
    <cellStyle name="Normal 7 2 3 5" xfId="16508"/>
    <cellStyle name="Normal 7 2 3 5 2" xfId="16509"/>
    <cellStyle name="Normal 7 2 3 5 3" xfId="23354"/>
    <cellStyle name="Normal 7 2 3 6" xfId="16510"/>
    <cellStyle name="Normal 7 2 3 6 2" xfId="16511"/>
    <cellStyle name="Normal 7 2 3 6 3" xfId="23355"/>
    <cellStyle name="Normal 7 2 3 7" xfId="16512"/>
    <cellStyle name="Normal 7 2 3 7 2" xfId="23356"/>
    <cellStyle name="Normal 7 2 4" xfId="16513"/>
    <cellStyle name="Normal 7 2 4 2" xfId="16514"/>
    <cellStyle name="Normal 7 2 4 2 2" xfId="16515"/>
    <cellStyle name="Normal 7 2 4 2 2 2" xfId="23358"/>
    <cellStyle name="Normal 7 2 4 2 3" xfId="23357"/>
    <cellStyle name="Normal 7 2 4 3" xfId="16516"/>
    <cellStyle name="Normal 7 2 4 3 2" xfId="23359"/>
    <cellStyle name="Normal 7 2 4 4" xfId="16517"/>
    <cellStyle name="Normal 7 2 4 4 2" xfId="16518"/>
    <cellStyle name="Normal 7 2 4 4 3" xfId="23360"/>
    <cellStyle name="Normal 7 2 4 5" xfId="16519"/>
    <cellStyle name="Normal 7 2 4 5 2" xfId="16520"/>
    <cellStyle name="Normal 7 2 4 5 3" xfId="23361"/>
    <cellStyle name="Normal 7 2 4 6" xfId="16521"/>
    <cellStyle name="Normal 7 2 4 6 2" xfId="23362"/>
    <cellStyle name="Normal 7 2 5" xfId="16522"/>
    <cellStyle name="Normal 7 2 5 2" xfId="16523"/>
    <cellStyle name="Normal 7 2 5 2 2" xfId="16524"/>
    <cellStyle name="Normal 7 2 5 2 2 2" xfId="16525"/>
    <cellStyle name="Normal 7 2 5 2 2 2 2" xfId="23365"/>
    <cellStyle name="Normal 7 2 5 2 2 3" xfId="23364"/>
    <cellStyle name="Normal 7 2 5 2 3" xfId="16526"/>
    <cellStyle name="Normal 7 2 5 2 3 2" xfId="23366"/>
    <cellStyle name="Normal 7 2 5 2 4" xfId="16527"/>
    <cellStyle name="Normal 7 2 5 2 4 2" xfId="23367"/>
    <cellStyle name="Normal 7 2 5 2 5" xfId="23363"/>
    <cellStyle name="Normal 7 2 5 3" xfId="16528"/>
    <cellStyle name="Normal 7 2 5 3 2" xfId="16529"/>
    <cellStyle name="Normal 7 2 5 3 2 2" xfId="23369"/>
    <cellStyle name="Normal 7 2 5 3 3" xfId="23368"/>
    <cellStyle name="Normal 7 2 5 4" xfId="16530"/>
    <cellStyle name="Normal 7 2 5 4 2" xfId="23370"/>
    <cellStyle name="Normal 7 2 5 5" xfId="16531"/>
    <cellStyle name="Normal 7 2 5 5 2" xfId="23371"/>
    <cellStyle name="Normal 7 2 5 6" xfId="16532"/>
    <cellStyle name="Normal 7 2 5 6 2" xfId="23372"/>
    <cellStyle name="Normal 7 2 5 7" xfId="16533"/>
    <cellStyle name="Normal 7 2 5 7 2" xfId="23373"/>
    <cellStyle name="Normal 7 2 6" xfId="16534"/>
    <cellStyle name="Normal 7 2 6 2" xfId="16535"/>
    <cellStyle name="Normal 7 2 6 2 2" xfId="23374"/>
    <cellStyle name="Normal 7 2 6 3" xfId="16536"/>
    <cellStyle name="Normal 7 2 6 3 2" xfId="23375"/>
    <cellStyle name="Normal 7 2 6 4" xfId="16537"/>
    <cellStyle name="Normal 7 2 6 4 2" xfId="23376"/>
    <cellStyle name="Normal 7 2 7" xfId="16538"/>
    <cellStyle name="Normal 7 2 7 2" xfId="16539"/>
    <cellStyle name="Normal 7 2 7 2 2" xfId="23377"/>
    <cellStyle name="Normal 7 2 7 3" xfId="16540"/>
    <cellStyle name="Normal 7 2 7 3 2" xfId="23378"/>
    <cellStyle name="Normal 7 2 7 4" xfId="16541"/>
    <cellStyle name="Normal 7 2 8" xfId="16542"/>
    <cellStyle name="Normal 7 2 8 2" xfId="16543"/>
    <cellStyle name="Normal 7 2 8 2 2" xfId="16544"/>
    <cellStyle name="Normal 7 2 8 2 3" xfId="23379"/>
    <cellStyle name="Normal 7 2 8 3" xfId="16545"/>
    <cellStyle name="Normal 7 2 8 3 2" xfId="16546"/>
    <cellStyle name="Normal 7 2 8 3 3" xfId="23380"/>
    <cellStyle name="Normal 7 2 8 4" xfId="16547"/>
    <cellStyle name="Normal 7 2 9" xfId="16548"/>
    <cellStyle name="Normal 7 2 9 2" xfId="16549"/>
    <cellStyle name="Normal 7 2 9 2 2" xfId="23381"/>
    <cellStyle name="Normal 7 2 9 3" xfId="16550"/>
    <cellStyle name="Normal 7 2 9 3 2" xfId="23382"/>
    <cellStyle name="Normal 7 2 9 4" xfId="16551"/>
    <cellStyle name="Normal 7 20" xfId="16552"/>
    <cellStyle name="Normal 7 20 2" xfId="16553"/>
    <cellStyle name="Normal 7 20 2 2" xfId="16554"/>
    <cellStyle name="Normal 7 20 2 2 2" xfId="23385"/>
    <cellStyle name="Normal 7 20 2 3" xfId="23384"/>
    <cellStyle name="Normal 7 20 3" xfId="16555"/>
    <cellStyle name="Normal 7 20 3 2" xfId="23386"/>
    <cellStyle name="Normal 7 20 4" xfId="23383"/>
    <cellStyle name="Normal 7 21" xfId="16556"/>
    <cellStyle name="Normal 7 21 2" xfId="16557"/>
    <cellStyle name="Normal 7 21 2 2" xfId="23388"/>
    <cellStyle name="Normal 7 21 3" xfId="23387"/>
    <cellStyle name="Normal 7 22" xfId="16558"/>
    <cellStyle name="Normal 7 22 2" xfId="23389"/>
    <cellStyle name="Normal 7 23" xfId="16559"/>
    <cellStyle name="Normal 7 23 2" xfId="23390"/>
    <cellStyle name="Normal 7 24" xfId="16560"/>
    <cellStyle name="Normal 7 24 2" xfId="23391"/>
    <cellStyle name="Normal 7 25" xfId="16561"/>
    <cellStyle name="Normal 7 25 2" xfId="23392"/>
    <cellStyle name="Normal 7 26" xfId="16562"/>
    <cellStyle name="Normal 7 26 2" xfId="23393"/>
    <cellStyle name="Normal 7 3" xfId="16563"/>
    <cellStyle name="Normal 7 3 10" xfId="16564"/>
    <cellStyle name="Normal 7 3 10 2" xfId="23394"/>
    <cellStyle name="Normal 7 3 2" xfId="16565"/>
    <cellStyle name="Normal 7 3 2 2" xfId="16566"/>
    <cellStyle name="Normal 7 3 2 2 2" xfId="16567"/>
    <cellStyle name="Normal 7 3 2 2 2 2" xfId="23397"/>
    <cellStyle name="Normal 7 3 2 2 3" xfId="16568"/>
    <cellStyle name="Normal 7 3 2 2 3 2" xfId="23398"/>
    <cellStyle name="Normal 7 3 2 2 4" xfId="16569"/>
    <cellStyle name="Normal 7 3 2 2 5" xfId="16570"/>
    <cellStyle name="Normal 7 3 2 2 6" xfId="23396"/>
    <cellStyle name="Normal 7 3 2 3" xfId="16571"/>
    <cellStyle name="Normal 7 3 2 3 2" xfId="16572"/>
    <cellStyle name="Normal 7 3 2 3 2 2" xfId="23400"/>
    <cellStyle name="Normal 7 3 2 3 3" xfId="23399"/>
    <cellStyle name="Normal 7 3 2 4" xfId="16573"/>
    <cellStyle name="Normal 7 3 2 4 2" xfId="23401"/>
    <cellStyle name="Normal 7 3 2 5" xfId="16574"/>
    <cellStyle name="Normal 7 3 2 5 2" xfId="16575"/>
    <cellStyle name="Normal 7 3 2 5 3" xfId="23402"/>
    <cellStyle name="Normal 7 3 2 6" xfId="16576"/>
    <cellStyle name="Normal 7 3 2 7" xfId="23395"/>
    <cellStyle name="Normal 7 3 3" xfId="16577"/>
    <cellStyle name="Normal 7 3 3 2" xfId="16578"/>
    <cellStyle name="Normal 7 3 3 2 2" xfId="16579"/>
    <cellStyle name="Normal 7 3 3 2 2 2" xfId="23405"/>
    <cellStyle name="Normal 7 3 3 2 3" xfId="23404"/>
    <cellStyle name="Normal 7 3 3 3" xfId="16580"/>
    <cellStyle name="Normal 7 3 3 3 2" xfId="23406"/>
    <cellStyle name="Normal 7 3 3 4" xfId="16581"/>
    <cellStyle name="Normal 7 3 3 4 2" xfId="16582"/>
    <cellStyle name="Normal 7 3 3 4 3" xfId="23407"/>
    <cellStyle name="Normal 7 3 3 5" xfId="16583"/>
    <cellStyle name="Normal 7 3 3 6" xfId="23403"/>
    <cellStyle name="Normal 7 3 4" xfId="16584"/>
    <cellStyle name="Normal 7 3 4 2" xfId="16585"/>
    <cellStyle name="Normal 7 3 4 2 2" xfId="23409"/>
    <cellStyle name="Normal 7 3 4 3" xfId="16586"/>
    <cellStyle name="Normal 7 3 4 3 2" xfId="23410"/>
    <cellStyle name="Normal 7 3 4 4" xfId="23408"/>
    <cellStyle name="Normal 7 3 5" xfId="16587"/>
    <cellStyle name="Normal 7 3 5 2" xfId="23411"/>
    <cellStyle name="Normal 7 3 6" xfId="16588"/>
    <cellStyle name="Normal 7 3 6 2" xfId="16589"/>
    <cellStyle name="Normal 7 3 6 3" xfId="23412"/>
    <cellStyle name="Normal 7 3 7" xfId="16590"/>
    <cellStyle name="Normal 7 3 7 2" xfId="16591"/>
    <cellStyle name="Normal 7 3 7 3" xfId="23413"/>
    <cellStyle name="Normal 7 3 8" xfId="16592"/>
    <cellStyle name="Normal 7 3 8 2" xfId="23414"/>
    <cellStyle name="Normal 7 3 9" xfId="16593"/>
    <cellStyle name="Normal 7 3 9 2" xfId="23415"/>
    <cellStyle name="Normal 7 4" xfId="16594"/>
    <cellStyle name="Normal 7 4 2" xfId="16595"/>
    <cellStyle name="Normal 7 4 2 2" xfId="16596"/>
    <cellStyle name="Normal 7 4 2 2 2" xfId="16597"/>
    <cellStyle name="Normal 7 4 2 2 2 2" xfId="23419"/>
    <cellStyle name="Normal 7 4 2 2 3" xfId="16598"/>
    <cellStyle name="Normal 7 4 2 2 3 2" xfId="23420"/>
    <cellStyle name="Normal 7 4 2 2 4" xfId="23418"/>
    <cellStyle name="Normal 7 4 2 3" xfId="16599"/>
    <cellStyle name="Normal 7 4 2 3 2" xfId="23421"/>
    <cellStyle name="Normal 7 4 2 4" xfId="16600"/>
    <cellStyle name="Normal 7 4 2 4 2" xfId="16601"/>
    <cellStyle name="Normal 7 4 2 4 3" xfId="23422"/>
    <cellStyle name="Normal 7 4 2 5" xfId="16602"/>
    <cellStyle name="Normal 7 4 2 5 2" xfId="16603"/>
    <cellStyle name="Normal 7 4 2 5 3" xfId="23423"/>
    <cellStyle name="Normal 7 4 2 6" xfId="23417"/>
    <cellStyle name="Normal 7 4 3" xfId="16604"/>
    <cellStyle name="Normal 7 4 3 2" xfId="16605"/>
    <cellStyle name="Normal 7 4 3 2 2" xfId="23425"/>
    <cellStyle name="Normal 7 4 3 3" xfId="16606"/>
    <cellStyle name="Normal 7 4 3 3 2" xfId="23426"/>
    <cellStyle name="Normal 7 4 3 4" xfId="16607"/>
    <cellStyle name="Normal 7 4 3 4 2" xfId="23427"/>
    <cellStyle name="Normal 7 4 3 5" xfId="23424"/>
    <cellStyle name="Normal 7 4 4" xfId="16608"/>
    <cellStyle name="Normal 7 4 4 2" xfId="16609"/>
    <cellStyle name="Normal 7 4 4 2 2" xfId="23429"/>
    <cellStyle name="Normal 7 4 4 3" xfId="16610"/>
    <cellStyle name="Normal 7 4 4 3 2" xfId="23430"/>
    <cellStyle name="Normal 7 4 4 4" xfId="23428"/>
    <cellStyle name="Normal 7 4 5" xfId="16611"/>
    <cellStyle name="Normal 7 4 5 2" xfId="16612"/>
    <cellStyle name="Normal 7 4 5 3" xfId="23431"/>
    <cellStyle name="Normal 7 4 6" xfId="16613"/>
    <cellStyle name="Normal 7 4 6 2" xfId="16614"/>
    <cellStyle name="Normal 7 4 6 3" xfId="23432"/>
    <cellStyle name="Normal 7 4 7" xfId="23416"/>
    <cellStyle name="Normal 7 5" xfId="16615"/>
    <cellStyle name="Normal 7 5 2" xfId="16616"/>
    <cellStyle name="Normal 7 5 2 2" xfId="16617"/>
    <cellStyle name="Normal 7 5 2 2 2" xfId="23435"/>
    <cellStyle name="Normal 7 5 2 3" xfId="23434"/>
    <cellStyle name="Normal 7 5 3" xfId="16618"/>
    <cellStyle name="Normal 7 5 3 2" xfId="16619"/>
    <cellStyle name="Normal 7 5 3 2 2" xfId="23437"/>
    <cellStyle name="Normal 7 5 3 3" xfId="16620"/>
    <cellStyle name="Normal 7 5 3 3 2" xfId="23438"/>
    <cellStyle name="Normal 7 5 3 4" xfId="16621"/>
    <cellStyle name="Normal 7 5 3 4 2" xfId="23439"/>
    <cellStyle name="Normal 7 5 3 5" xfId="23436"/>
    <cellStyle name="Normal 7 5 4" xfId="16622"/>
    <cellStyle name="Normal 7 5 4 2" xfId="16623"/>
    <cellStyle name="Normal 7 5 4 2 2" xfId="23441"/>
    <cellStyle name="Normal 7 5 4 3" xfId="16624"/>
    <cellStyle name="Normal 7 5 4 3 2" xfId="23442"/>
    <cellStyle name="Normal 7 5 4 4" xfId="16625"/>
    <cellStyle name="Normal 7 5 4 5" xfId="23440"/>
    <cellStyle name="Normal 7 5 5" xfId="16626"/>
    <cellStyle name="Normal 7 5 5 2" xfId="16627"/>
    <cellStyle name="Normal 7 5 5 3" xfId="23443"/>
    <cellStyle name="Normal 7 5 6" xfId="16628"/>
    <cellStyle name="Normal 7 5 6 2" xfId="23444"/>
    <cellStyle name="Normal 7 5 7" xfId="23433"/>
    <cellStyle name="Normal 7 6" xfId="16629"/>
    <cellStyle name="Normal 7 6 2" xfId="16630"/>
    <cellStyle name="Normal 7 6 2 2" xfId="16631"/>
    <cellStyle name="Normal 7 6 2 2 2" xfId="16632"/>
    <cellStyle name="Normal 7 6 2 2 3" xfId="16633"/>
    <cellStyle name="Normal 7 6 2 2 4" xfId="16634"/>
    <cellStyle name="Normal 7 6 2 2 5" xfId="23447"/>
    <cellStyle name="Normal 7 6 2 3" xfId="16635"/>
    <cellStyle name="Normal 7 6 2 3 2" xfId="16636"/>
    <cellStyle name="Normal 7 6 2 3 3" xfId="23448"/>
    <cellStyle name="Normal 7 6 2 4" xfId="16637"/>
    <cellStyle name="Normal 7 6 2 4 2" xfId="16638"/>
    <cellStyle name="Normal 7 6 2 4 3" xfId="23449"/>
    <cellStyle name="Normal 7 6 2 5" xfId="16639"/>
    <cellStyle name="Normal 7 6 2 6" xfId="23446"/>
    <cellStyle name="Normal 7 6 3" xfId="16640"/>
    <cellStyle name="Normal 7 6 3 2" xfId="16641"/>
    <cellStyle name="Normal 7 6 3 2 2" xfId="23451"/>
    <cellStyle name="Normal 7 6 3 3" xfId="23450"/>
    <cellStyle name="Normal 7 6 4" xfId="16642"/>
    <cellStyle name="Normal 7 6 4 2" xfId="16643"/>
    <cellStyle name="Normal 7 6 4 2 2" xfId="23453"/>
    <cellStyle name="Normal 7 6 4 3" xfId="16644"/>
    <cellStyle name="Normal 7 6 4 4" xfId="23452"/>
    <cellStyle name="Normal 7 6 5" xfId="16645"/>
    <cellStyle name="Normal 7 6 5 2" xfId="16646"/>
    <cellStyle name="Normal 7 6 5 3" xfId="23454"/>
    <cellStyle name="Normal 7 6 6" xfId="16647"/>
    <cellStyle name="Normal 7 6 7" xfId="16648"/>
    <cellStyle name="Normal 7 6 8" xfId="23445"/>
    <cellStyle name="Normal 7 7" xfId="16649"/>
    <cellStyle name="Normal 7 7 2" xfId="16650"/>
    <cellStyle name="Normal 7 7 2 2" xfId="16651"/>
    <cellStyle name="Normal 7 7 2 2 2" xfId="23457"/>
    <cellStyle name="Normal 7 7 2 3" xfId="23456"/>
    <cellStyle name="Normal 7 7 3" xfId="16652"/>
    <cellStyle name="Normal 7 7 3 2" xfId="23458"/>
    <cellStyle name="Normal 7 7 4" xfId="16653"/>
    <cellStyle name="Normal 7 7 4 2" xfId="23459"/>
    <cellStyle name="Normal 7 7 5" xfId="16654"/>
    <cellStyle name="Normal 7 7 5 2" xfId="23460"/>
    <cellStyle name="Normal 7 7 6" xfId="16655"/>
    <cellStyle name="Normal 7 7 7" xfId="23455"/>
    <cellStyle name="Normal 7 8" xfId="16656"/>
    <cellStyle name="Normal 7 8 2" xfId="16657"/>
    <cellStyle name="Normal 7 8 2 2" xfId="23462"/>
    <cellStyle name="Normal 7 8 3" xfId="16658"/>
    <cellStyle name="Normal 7 8 3 2" xfId="23463"/>
    <cellStyle name="Normal 7 8 4" xfId="16659"/>
    <cellStyle name="Normal 7 8 4 2" xfId="23464"/>
    <cellStyle name="Normal 7 8 5" xfId="16660"/>
    <cellStyle name="Normal 7 8 5 2" xfId="23465"/>
    <cellStyle name="Normal 7 8 6" xfId="23461"/>
    <cellStyle name="Normal 7 9" xfId="16661"/>
    <cellStyle name="Normal 7 9 2" xfId="16662"/>
    <cellStyle name="Normal 7 9 2 2" xfId="23467"/>
    <cellStyle name="Normal 7 9 3" xfId="16663"/>
    <cellStyle name="Normal 7 9 3 2" xfId="23468"/>
    <cellStyle name="Normal 7 9 4" xfId="16664"/>
    <cellStyle name="Normal 7 9 4 2" xfId="23469"/>
    <cellStyle name="Normal 7 9 5" xfId="16665"/>
    <cellStyle name="Normal 7 9 5 2" xfId="23470"/>
    <cellStyle name="Normal 7 9 6" xfId="16666"/>
    <cellStyle name="Normal 7 9 7" xfId="23466"/>
    <cellStyle name="Normal 70" xfId="16667"/>
    <cellStyle name="Normal 70 2" xfId="16668"/>
    <cellStyle name="Normal 70 2 2" xfId="23471"/>
    <cellStyle name="Normal 70 3" xfId="16669"/>
    <cellStyle name="Normal 70 3 2" xfId="23472"/>
    <cellStyle name="Normal 71" xfId="16670"/>
    <cellStyle name="Normal 71 2" xfId="16671"/>
    <cellStyle name="Normal 71 2 2" xfId="23473"/>
    <cellStyle name="Normal 71 3" xfId="16672"/>
    <cellStyle name="Normal 71 3 2" xfId="23474"/>
    <cellStyle name="Normal 72" xfId="16673"/>
    <cellStyle name="Normal 72 2" xfId="16674"/>
    <cellStyle name="Normal 72 2 2" xfId="23475"/>
    <cellStyle name="Normal 72 3" xfId="16675"/>
    <cellStyle name="Normal 72 3 2" xfId="23476"/>
    <cellStyle name="Normal 73" xfId="16676"/>
    <cellStyle name="Normal 73 2" xfId="16677"/>
    <cellStyle name="Normal 73 2 2" xfId="23477"/>
    <cellStyle name="Normal 73 3" xfId="16678"/>
    <cellStyle name="Normal 73 3 2" xfId="23478"/>
    <cellStyle name="Normal 74" xfId="16679"/>
    <cellStyle name="Normal 74 2" xfId="16680"/>
    <cellStyle name="Normal 74 2 2" xfId="23479"/>
    <cellStyle name="Normal 74 3" xfId="16681"/>
    <cellStyle name="Normal 74 3 2" xfId="23480"/>
    <cellStyle name="Normal 75" xfId="16682"/>
    <cellStyle name="Normal 75 2" xfId="16683"/>
    <cellStyle name="Normal 75 2 2" xfId="23481"/>
    <cellStyle name="Normal 75 3" xfId="16684"/>
    <cellStyle name="Normal 75 3 2" xfId="23482"/>
    <cellStyle name="Normal 76" xfId="16685"/>
    <cellStyle name="Normal 76 2" xfId="16686"/>
    <cellStyle name="Normal 76 2 2" xfId="23483"/>
    <cellStyle name="Normal 76 3" xfId="16687"/>
    <cellStyle name="Normal 76 3 2" xfId="23484"/>
    <cellStyle name="Normal 77" xfId="16688"/>
    <cellStyle name="Normal 77 2" xfId="16689"/>
    <cellStyle name="Normal 77 2 2" xfId="23485"/>
    <cellStyle name="Normal 77 3" xfId="16690"/>
    <cellStyle name="Normal 77 3 2" xfId="23486"/>
    <cellStyle name="Normal 78" xfId="16691"/>
    <cellStyle name="Normal 78 2" xfId="16692"/>
    <cellStyle name="Normal 78 2 2" xfId="23487"/>
    <cellStyle name="Normal 78 3" xfId="16693"/>
    <cellStyle name="Normal 78 3 2" xfId="23488"/>
    <cellStyle name="Normal 79" xfId="16694"/>
    <cellStyle name="Normal 79 2" xfId="16695"/>
    <cellStyle name="Normal 79 2 2" xfId="23489"/>
    <cellStyle name="Normal 79 3" xfId="16696"/>
    <cellStyle name="Normal 79 3 2" xfId="23490"/>
    <cellStyle name="Normal 8" xfId="16697"/>
    <cellStyle name="Normal 8 10" xfId="16698"/>
    <cellStyle name="Normal 8 10 2" xfId="16699"/>
    <cellStyle name="Normal 8 10 2 2" xfId="16700"/>
    <cellStyle name="Normal 8 10 2 2 2" xfId="23493"/>
    <cellStyle name="Normal 8 10 2 3" xfId="23492"/>
    <cellStyle name="Normal 8 10 3" xfId="16701"/>
    <cellStyle name="Normal 8 10 3 2" xfId="16702"/>
    <cellStyle name="Normal 8 10 3 2 2" xfId="23495"/>
    <cellStyle name="Normal 8 10 3 3" xfId="23494"/>
    <cellStyle name="Normal 8 10 4" xfId="16703"/>
    <cellStyle name="Normal 8 10 4 2" xfId="16704"/>
    <cellStyle name="Normal 8 10 4 2 2" xfId="23497"/>
    <cellStyle name="Normal 8 10 4 3" xfId="23496"/>
    <cellStyle name="Normal 8 10 5" xfId="16705"/>
    <cellStyle name="Normal 8 10 5 2" xfId="23498"/>
    <cellStyle name="Normal 8 10 6" xfId="16706"/>
    <cellStyle name="Normal 8 10 6 2" xfId="23499"/>
    <cellStyle name="Normal 8 10 7" xfId="16707"/>
    <cellStyle name="Normal 8 10 8" xfId="23491"/>
    <cellStyle name="Normal 8 11" xfId="16708"/>
    <cellStyle name="Normal 8 11 2" xfId="16709"/>
    <cellStyle name="Normal 8 11 2 2" xfId="16710"/>
    <cellStyle name="Normal 8 11 2 2 2" xfId="23502"/>
    <cellStyle name="Normal 8 11 2 3" xfId="23501"/>
    <cellStyle name="Normal 8 11 3" xfId="16711"/>
    <cellStyle name="Normal 8 11 3 2" xfId="16712"/>
    <cellStyle name="Normal 8 11 3 2 2" xfId="23504"/>
    <cellStyle name="Normal 8 11 3 3" xfId="23503"/>
    <cellStyle name="Normal 8 11 4" xfId="16713"/>
    <cellStyle name="Normal 8 11 4 2" xfId="16714"/>
    <cellStyle name="Normal 8 11 4 2 2" xfId="23506"/>
    <cellStyle name="Normal 8 11 4 3" xfId="23505"/>
    <cellStyle name="Normal 8 11 5" xfId="16715"/>
    <cellStyle name="Normal 8 11 5 2" xfId="23507"/>
    <cellStyle name="Normal 8 11 6" xfId="16716"/>
    <cellStyle name="Normal 8 11 6 2" xfId="23508"/>
    <cellStyle name="Normal 8 11 7" xfId="23500"/>
    <cellStyle name="Normal 8 12" xfId="16717"/>
    <cellStyle name="Normal 8 12 2" xfId="16718"/>
    <cellStyle name="Normal 8 12 2 2" xfId="16719"/>
    <cellStyle name="Normal 8 12 2 2 2" xfId="23511"/>
    <cellStyle name="Normal 8 12 2 3" xfId="23510"/>
    <cellStyle name="Normal 8 12 3" xfId="16720"/>
    <cellStyle name="Normal 8 12 3 2" xfId="23512"/>
    <cellStyle name="Normal 8 12 4" xfId="16721"/>
    <cellStyle name="Normal 8 12 4 2" xfId="23513"/>
    <cellStyle name="Normal 8 12 5" xfId="16722"/>
    <cellStyle name="Normal 8 12 5 2" xfId="23514"/>
    <cellStyle name="Normal 8 12 6" xfId="23509"/>
    <cellStyle name="Normal 8 13" xfId="16723"/>
    <cellStyle name="Normal 8 13 2" xfId="16724"/>
    <cellStyle name="Normal 8 13 2 2" xfId="16725"/>
    <cellStyle name="Normal 8 13 2 2 2" xfId="23517"/>
    <cellStyle name="Normal 8 13 2 3" xfId="23516"/>
    <cellStyle name="Normal 8 13 3" xfId="16726"/>
    <cellStyle name="Normal 8 13 3 2" xfId="23518"/>
    <cellStyle name="Normal 8 13 4" xfId="16727"/>
    <cellStyle name="Normal 8 13 4 2" xfId="23519"/>
    <cellStyle name="Normal 8 13 5" xfId="16728"/>
    <cellStyle name="Normal 8 13 5 2" xfId="23520"/>
    <cellStyle name="Normal 8 13 6" xfId="23515"/>
    <cellStyle name="Normal 8 14" xfId="16729"/>
    <cellStyle name="Normal 8 14 2" xfId="16730"/>
    <cellStyle name="Normal 8 14 2 2" xfId="16731"/>
    <cellStyle name="Normal 8 14 2 2 2" xfId="23523"/>
    <cellStyle name="Normal 8 14 2 3" xfId="23522"/>
    <cellStyle name="Normal 8 14 3" xfId="16732"/>
    <cellStyle name="Normal 8 14 3 2" xfId="23524"/>
    <cellStyle name="Normal 8 14 4" xfId="16733"/>
    <cellStyle name="Normal 8 14 4 2" xfId="23525"/>
    <cellStyle name="Normal 8 14 5" xfId="16734"/>
    <cellStyle name="Normal 8 14 5 2" xfId="23526"/>
    <cellStyle name="Normal 8 14 6" xfId="23521"/>
    <cellStyle name="Normal 8 15" xfId="16735"/>
    <cellStyle name="Normal 8 15 2" xfId="16736"/>
    <cellStyle name="Normal 8 15 2 2" xfId="16737"/>
    <cellStyle name="Normal 8 15 2 2 2" xfId="23529"/>
    <cellStyle name="Normal 8 15 2 3" xfId="23528"/>
    <cellStyle name="Normal 8 15 3" xfId="16738"/>
    <cellStyle name="Normal 8 15 3 2" xfId="23530"/>
    <cellStyle name="Normal 8 15 4" xfId="16739"/>
    <cellStyle name="Normal 8 15 4 2" xfId="23531"/>
    <cellStyle name="Normal 8 15 5" xfId="16740"/>
    <cellStyle name="Normal 8 15 5 2" xfId="23532"/>
    <cellStyle name="Normal 8 15 6" xfId="23527"/>
    <cellStyle name="Normal 8 16" xfId="16741"/>
    <cellStyle name="Normal 8 16 2" xfId="16742"/>
    <cellStyle name="Normal 8 16 2 2" xfId="16743"/>
    <cellStyle name="Normal 8 16 2 2 2" xfId="23535"/>
    <cellStyle name="Normal 8 16 2 3" xfId="23534"/>
    <cellStyle name="Normal 8 16 3" xfId="16744"/>
    <cellStyle name="Normal 8 16 3 2" xfId="23536"/>
    <cellStyle name="Normal 8 16 4" xfId="16745"/>
    <cellStyle name="Normal 8 16 4 2" xfId="23537"/>
    <cellStyle name="Normal 8 16 5" xfId="16746"/>
    <cellStyle name="Normal 8 16 5 2" xfId="23538"/>
    <cellStyle name="Normal 8 16 6" xfId="23533"/>
    <cellStyle name="Normal 8 17" xfId="16747"/>
    <cellStyle name="Normal 8 17 2" xfId="16748"/>
    <cellStyle name="Normal 8 17 2 2" xfId="16749"/>
    <cellStyle name="Normal 8 17 2 2 2" xfId="23541"/>
    <cellStyle name="Normal 8 17 2 3" xfId="23540"/>
    <cellStyle name="Normal 8 17 3" xfId="16750"/>
    <cellStyle name="Normal 8 17 3 2" xfId="23542"/>
    <cellStyle name="Normal 8 17 4" xfId="16751"/>
    <cellStyle name="Normal 8 17 4 2" xfId="23543"/>
    <cellStyle name="Normal 8 17 5" xfId="16752"/>
    <cellStyle name="Normal 8 17 5 2" xfId="23544"/>
    <cellStyle name="Normal 8 17 6" xfId="23539"/>
    <cellStyle name="Normal 8 18" xfId="16753"/>
    <cellStyle name="Normal 8 18 2" xfId="16754"/>
    <cellStyle name="Normal 8 18 2 2" xfId="16755"/>
    <cellStyle name="Normal 8 18 2 2 2" xfId="16756"/>
    <cellStyle name="Normal 8 18 2 2 2 2" xfId="23548"/>
    <cellStyle name="Normal 8 18 2 2 3" xfId="23547"/>
    <cellStyle name="Normal 8 18 2 3" xfId="16757"/>
    <cellStyle name="Normal 8 18 2 3 2" xfId="23549"/>
    <cellStyle name="Normal 8 18 2 4" xfId="16758"/>
    <cellStyle name="Normal 8 18 2 4 2" xfId="23550"/>
    <cellStyle name="Normal 8 18 2 5" xfId="23546"/>
    <cellStyle name="Normal 8 18 3" xfId="16759"/>
    <cellStyle name="Normal 8 18 3 2" xfId="16760"/>
    <cellStyle name="Normal 8 18 3 2 2" xfId="23552"/>
    <cellStyle name="Normal 8 18 3 3" xfId="23551"/>
    <cellStyle name="Normal 8 18 4" xfId="16761"/>
    <cellStyle name="Normal 8 18 4 2" xfId="23553"/>
    <cellStyle name="Normal 8 18 5" xfId="16762"/>
    <cellStyle name="Normal 8 18 5 2" xfId="23554"/>
    <cellStyle name="Normal 8 18 6" xfId="23545"/>
    <cellStyle name="Normal 8 19" xfId="16763"/>
    <cellStyle name="Normal 8 19 2" xfId="16764"/>
    <cellStyle name="Normal 8 19 2 2" xfId="23556"/>
    <cellStyle name="Normal 8 19 3" xfId="16765"/>
    <cellStyle name="Normal 8 19 3 2" xfId="23557"/>
    <cellStyle name="Normal 8 19 4" xfId="23555"/>
    <cellStyle name="Normal 8 2" xfId="16766"/>
    <cellStyle name="Normal 8 2 10" xfId="23558"/>
    <cellStyle name="Normal 8 2 2" xfId="16767"/>
    <cellStyle name="Normal 8 2 2 2" xfId="16768"/>
    <cellStyle name="Normal 8 2 2 2 2" xfId="16769"/>
    <cellStyle name="Normal 8 2 2 2 2 2" xfId="16770"/>
    <cellStyle name="Normal 8 2 2 2 2 2 2" xfId="23562"/>
    <cellStyle name="Normal 8 2 2 2 2 3" xfId="16771"/>
    <cellStyle name="Normal 8 2 2 2 2 3 2" xfId="23563"/>
    <cellStyle name="Normal 8 2 2 2 2 4" xfId="16772"/>
    <cellStyle name="Normal 8 2 2 2 2 5" xfId="16773"/>
    <cellStyle name="Normal 8 2 2 2 2 6" xfId="23561"/>
    <cellStyle name="Normal 8 2 2 2 3" xfId="16774"/>
    <cellStyle name="Normal 8 2 2 2 3 2" xfId="16775"/>
    <cellStyle name="Normal 8 2 2 2 3 2 2" xfId="23565"/>
    <cellStyle name="Normal 8 2 2 2 3 3" xfId="23564"/>
    <cellStyle name="Normal 8 2 2 2 4" xfId="16776"/>
    <cellStyle name="Normal 8 2 2 2 4 2" xfId="23566"/>
    <cellStyle name="Normal 8 2 2 2 5" xfId="16777"/>
    <cellStyle name="Normal 8 2 2 2 6" xfId="16778"/>
    <cellStyle name="Normal 8 2 2 2 7" xfId="23560"/>
    <cellStyle name="Normal 8 2 2 3" xfId="16779"/>
    <cellStyle name="Normal 8 2 2 3 2" xfId="16780"/>
    <cellStyle name="Normal 8 2 2 3 2 2" xfId="16781"/>
    <cellStyle name="Normal 8 2 2 3 2 2 2" xfId="23569"/>
    <cellStyle name="Normal 8 2 2 3 2 3" xfId="23568"/>
    <cellStyle name="Normal 8 2 2 3 3" xfId="16782"/>
    <cellStyle name="Normal 8 2 2 3 3 2" xfId="23570"/>
    <cellStyle name="Normal 8 2 2 3 4" xfId="16783"/>
    <cellStyle name="Normal 8 2 2 3 5" xfId="16784"/>
    <cellStyle name="Normal 8 2 2 3 6" xfId="23567"/>
    <cellStyle name="Normal 8 2 2 4" xfId="16785"/>
    <cellStyle name="Normal 8 2 2 4 2" xfId="16786"/>
    <cellStyle name="Normal 8 2 2 4 2 2" xfId="23572"/>
    <cellStyle name="Normal 8 2 2 4 3" xfId="23571"/>
    <cellStyle name="Normal 8 2 2 5" xfId="16787"/>
    <cellStyle name="Normal 8 2 2 5 2" xfId="23573"/>
    <cellStyle name="Normal 8 2 2 6" xfId="16788"/>
    <cellStyle name="Normal 8 2 2 6 2" xfId="16789"/>
    <cellStyle name="Normal 8 2 2 6 3" xfId="23574"/>
    <cellStyle name="Normal 8 2 2 7" xfId="16790"/>
    <cellStyle name="Normal 8 2 2 7 2" xfId="16791"/>
    <cellStyle name="Normal 8 2 2 7 3" xfId="23575"/>
    <cellStyle name="Normal 8 2 2 8" xfId="16792"/>
    <cellStyle name="Normal 8 2 2 8 2" xfId="23576"/>
    <cellStyle name="Normal 8 2 2 9" xfId="23559"/>
    <cellStyle name="Normal 8 2 3" xfId="16793"/>
    <cellStyle name="Normal 8 2 3 2" xfId="16794"/>
    <cellStyle name="Normal 8 2 3 2 2" xfId="16795"/>
    <cellStyle name="Normal 8 2 3 2 2 2" xfId="23579"/>
    <cellStyle name="Normal 8 2 3 2 3" xfId="16796"/>
    <cellStyle name="Normal 8 2 3 2 3 2" xfId="23580"/>
    <cellStyle name="Normal 8 2 3 2 4" xfId="16797"/>
    <cellStyle name="Normal 8 2 3 2 5" xfId="16798"/>
    <cellStyle name="Normal 8 2 3 2 6" xfId="23578"/>
    <cellStyle name="Normal 8 2 3 3" xfId="16799"/>
    <cellStyle name="Normal 8 2 3 3 2" xfId="16800"/>
    <cellStyle name="Normal 8 2 3 3 2 2" xfId="23582"/>
    <cellStyle name="Normal 8 2 3 3 3" xfId="23581"/>
    <cellStyle name="Normal 8 2 3 4" xfId="16801"/>
    <cellStyle name="Normal 8 2 3 4 2" xfId="23583"/>
    <cellStyle name="Normal 8 2 3 5" xfId="16802"/>
    <cellStyle name="Normal 8 2 3 5 2" xfId="16803"/>
    <cellStyle name="Normal 8 2 3 5 3" xfId="23584"/>
    <cellStyle name="Normal 8 2 3 6" xfId="16804"/>
    <cellStyle name="Normal 8 2 3 7" xfId="23577"/>
    <cellStyle name="Normal 8 2 4" xfId="16805"/>
    <cellStyle name="Normal 8 2 4 2" xfId="16806"/>
    <cellStyle name="Normal 8 2 4 2 2" xfId="16807"/>
    <cellStyle name="Normal 8 2 4 2 2 2" xfId="23587"/>
    <cellStyle name="Normal 8 2 4 2 3" xfId="23586"/>
    <cellStyle name="Normal 8 2 4 3" xfId="16808"/>
    <cellStyle name="Normal 8 2 4 3 2" xfId="23588"/>
    <cellStyle name="Normal 8 2 4 4" xfId="16809"/>
    <cellStyle name="Normal 8 2 4 4 2" xfId="16810"/>
    <cellStyle name="Normal 8 2 4 4 3" xfId="23589"/>
    <cellStyle name="Normal 8 2 4 5" xfId="16811"/>
    <cellStyle name="Normal 8 2 4 6" xfId="23585"/>
    <cellStyle name="Normal 8 2 5" xfId="16812"/>
    <cellStyle name="Normal 8 2 5 2" xfId="16813"/>
    <cellStyle name="Normal 8 2 5 2 2" xfId="23591"/>
    <cellStyle name="Normal 8 2 5 3" xfId="23590"/>
    <cellStyle name="Normal 8 2 6" xfId="16814"/>
    <cellStyle name="Normal 8 2 6 2" xfId="23592"/>
    <cellStyle name="Normal 8 2 7" xfId="16815"/>
    <cellStyle name="Normal 8 2 7 2" xfId="16816"/>
    <cellStyle name="Normal 8 2 7 3" xfId="23593"/>
    <cellStyle name="Normal 8 2 8" xfId="16817"/>
    <cellStyle name="Normal 8 2 8 2" xfId="16818"/>
    <cellStyle name="Normal 8 2 8 3" xfId="23594"/>
    <cellStyle name="Normal 8 2 9" xfId="16819"/>
    <cellStyle name="Normal 8 2 9 2" xfId="23595"/>
    <cellStyle name="Normal 8 20" xfId="16820"/>
    <cellStyle name="Normal 8 20 2" xfId="16821"/>
    <cellStyle name="Normal 8 20 2 2" xfId="23597"/>
    <cellStyle name="Normal 8 20 3" xfId="23596"/>
    <cellStyle name="Normal 8 21" xfId="16822"/>
    <cellStyle name="Normal 8 21 2" xfId="16823"/>
    <cellStyle name="Normal 8 21 2 2" xfId="23599"/>
    <cellStyle name="Normal 8 21 3" xfId="23598"/>
    <cellStyle name="Normal 8 22" xfId="16824"/>
    <cellStyle name="Normal 8 22 2" xfId="16825"/>
    <cellStyle name="Normal 8 22 2 2" xfId="23601"/>
    <cellStyle name="Normal 8 22 3" xfId="23600"/>
    <cellStyle name="Normal 8 23" xfId="16826"/>
    <cellStyle name="Normal 8 23 2" xfId="16827"/>
    <cellStyle name="Normal 8 23 2 2" xfId="23603"/>
    <cellStyle name="Normal 8 23 3" xfId="23602"/>
    <cellStyle name="Normal 8 24" xfId="16828"/>
    <cellStyle name="Normal 8 24 2" xfId="16829"/>
    <cellStyle name="Normal 8 24 2 2" xfId="23605"/>
    <cellStyle name="Normal 8 24 3" xfId="23604"/>
    <cellStyle name="Normal 8 25" xfId="16830"/>
    <cellStyle name="Normal 8 25 2" xfId="23606"/>
    <cellStyle name="Normal 8 26" xfId="16831"/>
    <cellStyle name="Normal 8 26 2" xfId="23607"/>
    <cellStyle name="Normal 8 27" xfId="16832"/>
    <cellStyle name="Normal 8 27 2" xfId="23608"/>
    <cellStyle name="Normal 8 28" xfId="16833"/>
    <cellStyle name="Normal 8 28 2" xfId="23609"/>
    <cellStyle name="Normal 8 29" xfId="16834"/>
    <cellStyle name="Normal 8 29 2" xfId="23610"/>
    <cellStyle name="Normal 8 3" xfId="16835"/>
    <cellStyle name="Normal 8 3 2" xfId="16836"/>
    <cellStyle name="Normal 8 3 2 2" xfId="16837"/>
    <cellStyle name="Normal 8 3 2 2 2" xfId="16838"/>
    <cellStyle name="Normal 8 3 2 2 2 2" xfId="23614"/>
    <cellStyle name="Normal 8 3 2 2 3" xfId="16839"/>
    <cellStyle name="Normal 8 3 2 2 3 2" xfId="23615"/>
    <cellStyle name="Normal 8 3 2 2 4" xfId="16840"/>
    <cellStyle name="Normal 8 3 2 2 5" xfId="16841"/>
    <cellStyle name="Normal 8 3 2 2 6" xfId="23613"/>
    <cellStyle name="Normal 8 3 2 3" xfId="16842"/>
    <cellStyle name="Normal 8 3 2 3 2" xfId="16843"/>
    <cellStyle name="Normal 8 3 2 3 2 2" xfId="23617"/>
    <cellStyle name="Normal 8 3 2 3 3" xfId="23616"/>
    <cellStyle name="Normal 8 3 2 4" xfId="16844"/>
    <cellStyle name="Normal 8 3 2 4 2" xfId="23618"/>
    <cellStyle name="Normal 8 3 2 5" xfId="16845"/>
    <cellStyle name="Normal 8 3 2 5 2" xfId="16846"/>
    <cellStyle name="Normal 8 3 2 5 3" xfId="23619"/>
    <cellStyle name="Normal 8 3 2 6" xfId="16847"/>
    <cellStyle name="Normal 8 3 2 6 2" xfId="16848"/>
    <cellStyle name="Normal 8 3 2 6 3" xfId="23620"/>
    <cellStyle name="Normal 8 3 2 7" xfId="16849"/>
    <cellStyle name="Normal 8 3 2 7 2" xfId="23621"/>
    <cellStyle name="Normal 8 3 2 8" xfId="23612"/>
    <cellStyle name="Normal 8 3 3" xfId="16850"/>
    <cellStyle name="Normal 8 3 3 2" xfId="16851"/>
    <cellStyle name="Normal 8 3 3 2 2" xfId="16852"/>
    <cellStyle name="Normal 8 3 3 2 2 2" xfId="23624"/>
    <cellStyle name="Normal 8 3 3 2 3" xfId="23623"/>
    <cellStyle name="Normal 8 3 3 3" xfId="16853"/>
    <cellStyle name="Normal 8 3 3 3 2" xfId="23625"/>
    <cellStyle name="Normal 8 3 3 4" xfId="16854"/>
    <cellStyle name="Normal 8 3 3 4 2" xfId="16855"/>
    <cellStyle name="Normal 8 3 3 4 3" xfId="23626"/>
    <cellStyle name="Normal 8 3 3 5" xfId="16856"/>
    <cellStyle name="Normal 8 3 3 6" xfId="23622"/>
    <cellStyle name="Normal 8 3 4" xfId="16857"/>
    <cellStyle name="Normal 8 3 4 2" xfId="16858"/>
    <cellStyle name="Normal 8 3 4 2 2" xfId="23628"/>
    <cellStyle name="Normal 8 3 4 3" xfId="16859"/>
    <cellStyle name="Normal 8 3 4 3 2" xfId="23629"/>
    <cellStyle name="Normal 8 3 4 4" xfId="23627"/>
    <cellStyle name="Normal 8 3 5" xfId="16860"/>
    <cellStyle name="Normal 8 3 5 2" xfId="23630"/>
    <cellStyle name="Normal 8 3 6" xfId="16861"/>
    <cellStyle name="Normal 8 3 6 2" xfId="16862"/>
    <cellStyle name="Normal 8 3 6 3" xfId="23631"/>
    <cellStyle name="Normal 8 3 7" xfId="16863"/>
    <cellStyle name="Normal 8 3 7 2" xfId="16864"/>
    <cellStyle name="Normal 8 3 7 3" xfId="23632"/>
    <cellStyle name="Normal 8 3 8" xfId="16865"/>
    <cellStyle name="Normal 8 3 8 2" xfId="23633"/>
    <cellStyle name="Normal 8 3 9" xfId="23611"/>
    <cellStyle name="Normal 8 4" xfId="16866"/>
    <cellStyle name="Normal 8 4 2" xfId="16867"/>
    <cellStyle name="Normal 8 4 2 2" xfId="16868"/>
    <cellStyle name="Normal 8 4 2 2 2" xfId="16869"/>
    <cellStyle name="Normal 8 4 2 2 2 2" xfId="23637"/>
    <cellStyle name="Normal 8 4 2 2 3" xfId="16870"/>
    <cellStyle name="Normal 8 4 2 2 3 2" xfId="23638"/>
    <cellStyle name="Normal 8 4 2 2 4" xfId="23636"/>
    <cellStyle name="Normal 8 4 2 3" xfId="16871"/>
    <cellStyle name="Normal 8 4 2 3 2" xfId="23639"/>
    <cellStyle name="Normal 8 4 2 4" xfId="16872"/>
    <cellStyle name="Normal 8 4 2 4 2" xfId="16873"/>
    <cellStyle name="Normal 8 4 2 4 3" xfId="23640"/>
    <cellStyle name="Normal 8 4 2 5" xfId="16874"/>
    <cellStyle name="Normal 8 4 2 5 2" xfId="16875"/>
    <cellStyle name="Normal 8 4 2 5 3" xfId="23641"/>
    <cellStyle name="Normal 8 4 2 6" xfId="16876"/>
    <cellStyle name="Normal 8 4 2 6 2" xfId="23642"/>
    <cellStyle name="Normal 8 4 2 7" xfId="16877"/>
    <cellStyle name="Normal 8 4 2 7 2" xfId="23643"/>
    <cellStyle name="Normal 8 4 2 8" xfId="23635"/>
    <cellStyle name="Normal 8 4 3" xfId="16878"/>
    <cellStyle name="Normal 8 4 3 2" xfId="16879"/>
    <cellStyle name="Normal 8 4 3 2 2" xfId="23645"/>
    <cellStyle name="Normal 8 4 3 3" xfId="16880"/>
    <cellStyle name="Normal 8 4 3 3 2" xfId="23646"/>
    <cellStyle name="Normal 8 4 3 4" xfId="16881"/>
    <cellStyle name="Normal 8 4 3 4 2" xfId="23647"/>
    <cellStyle name="Normal 8 4 3 5" xfId="23644"/>
    <cellStyle name="Normal 8 4 4" xfId="16882"/>
    <cellStyle name="Normal 8 4 4 2" xfId="16883"/>
    <cellStyle name="Normal 8 4 4 2 2" xfId="23649"/>
    <cellStyle name="Normal 8 4 4 3" xfId="16884"/>
    <cellStyle name="Normal 8 4 4 3 2" xfId="23650"/>
    <cellStyle name="Normal 8 4 4 4" xfId="23648"/>
    <cellStyle name="Normal 8 4 5" xfId="16885"/>
    <cellStyle name="Normal 8 4 5 2" xfId="16886"/>
    <cellStyle name="Normal 8 4 5 3" xfId="23651"/>
    <cellStyle name="Normal 8 4 6" xfId="16887"/>
    <cellStyle name="Normal 8 4 6 2" xfId="16888"/>
    <cellStyle name="Normal 8 4 6 3" xfId="23652"/>
    <cellStyle name="Normal 8 4 7" xfId="16889"/>
    <cellStyle name="Normal 8 4 7 2" xfId="23653"/>
    <cellStyle name="Normal 8 4 8" xfId="16890"/>
    <cellStyle name="Normal 8 4 8 2" xfId="23654"/>
    <cellStyle name="Normal 8 4 9" xfId="23634"/>
    <cellStyle name="Normal 8 5" xfId="16891"/>
    <cellStyle name="Normal 8 5 2" xfId="16892"/>
    <cellStyle name="Normal 8 5 2 2" xfId="16893"/>
    <cellStyle name="Normal 8 5 2 2 2" xfId="23657"/>
    <cellStyle name="Normal 8 5 2 3" xfId="16894"/>
    <cellStyle name="Normal 8 5 2 3 2" xfId="23658"/>
    <cellStyle name="Normal 8 5 2 4" xfId="16895"/>
    <cellStyle name="Normal 8 5 2 4 2" xfId="23659"/>
    <cellStyle name="Normal 8 5 2 5" xfId="16896"/>
    <cellStyle name="Normal 8 5 2 5 2" xfId="23660"/>
    <cellStyle name="Normal 8 5 2 6" xfId="23656"/>
    <cellStyle name="Normal 8 5 3" xfId="16897"/>
    <cellStyle name="Normal 8 5 3 2" xfId="16898"/>
    <cellStyle name="Normal 8 5 3 2 2" xfId="23662"/>
    <cellStyle name="Normal 8 5 3 3" xfId="16899"/>
    <cellStyle name="Normal 8 5 3 3 2" xfId="23663"/>
    <cellStyle name="Normal 8 5 3 4" xfId="16900"/>
    <cellStyle name="Normal 8 5 3 4 2" xfId="23664"/>
    <cellStyle name="Normal 8 5 3 5" xfId="23661"/>
    <cellStyle name="Normal 8 5 4" xfId="16901"/>
    <cellStyle name="Normal 8 5 4 2" xfId="16902"/>
    <cellStyle name="Normal 8 5 4 2 2" xfId="23666"/>
    <cellStyle name="Normal 8 5 4 3" xfId="16903"/>
    <cellStyle name="Normal 8 5 4 3 2" xfId="23667"/>
    <cellStyle name="Normal 8 5 4 4" xfId="16904"/>
    <cellStyle name="Normal 8 5 4 5" xfId="23665"/>
    <cellStyle name="Normal 8 5 5" xfId="16905"/>
    <cellStyle name="Normal 8 5 5 2" xfId="16906"/>
    <cellStyle name="Normal 8 5 5 3" xfId="23668"/>
    <cellStyle name="Normal 8 5 6" xfId="16907"/>
    <cellStyle name="Normal 8 5 6 2" xfId="23669"/>
    <cellStyle name="Normal 8 5 7" xfId="23655"/>
    <cellStyle name="Normal 8 6" xfId="16908"/>
    <cellStyle name="Normal 8 6 2" xfId="16909"/>
    <cellStyle name="Normal 8 6 2 2" xfId="16910"/>
    <cellStyle name="Normal 8 6 2 2 2" xfId="16911"/>
    <cellStyle name="Normal 8 6 2 2 3" xfId="16912"/>
    <cellStyle name="Normal 8 6 2 2 4" xfId="16913"/>
    <cellStyle name="Normal 8 6 2 2 5" xfId="23672"/>
    <cellStyle name="Normal 8 6 2 3" xfId="16914"/>
    <cellStyle name="Normal 8 6 2 3 2" xfId="16915"/>
    <cellStyle name="Normal 8 6 2 3 3" xfId="23673"/>
    <cellStyle name="Normal 8 6 2 4" xfId="16916"/>
    <cellStyle name="Normal 8 6 2 4 2" xfId="16917"/>
    <cellStyle name="Normal 8 6 2 4 3" xfId="23674"/>
    <cellStyle name="Normal 8 6 2 5" xfId="16918"/>
    <cellStyle name="Normal 8 6 2 5 2" xfId="23675"/>
    <cellStyle name="Normal 8 6 2 6" xfId="16919"/>
    <cellStyle name="Normal 8 6 2 6 2" xfId="23676"/>
    <cellStyle name="Normal 8 6 2 7" xfId="16920"/>
    <cellStyle name="Normal 8 6 2 7 2" xfId="23677"/>
    <cellStyle name="Normal 8 6 2 8" xfId="16921"/>
    <cellStyle name="Normal 8 6 2 9" xfId="23671"/>
    <cellStyle name="Normal 8 6 3" xfId="16922"/>
    <cellStyle name="Normal 8 6 3 2" xfId="16923"/>
    <cellStyle name="Normal 8 6 3 2 2" xfId="23679"/>
    <cellStyle name="Normal 8 6 3 3" xfId="23678"/>
    <cellStyle name="Normal 8 6 4" xfId="16924"/>
    <cellStyle name="Normal 8 6 4 2" xfId="16925"/>
    <cellStyle name="Normal 8 6 4 2 2" xfId="23681"/>
    <cellStyle name="Normal 8 6 4 3" xfId="23680"/>
    <cellStyle name="Normal 8 6 5" xfId="16926"/>
    <cellStyle name="Normal 8 6 5 2" xfId="23682"/>
    <cellStyle name="Normal 8 6 6" xfId="16927"/>
    <cellStyle name="Normal 8 6 7" xfId="23670"/>
    <cellStyle name="Normal 8 7" xfId="16928"/>
    <cellStyle name="Normal 8 7 2" xfId="16929"/>
    <cellStyle name="Normal 8 7 2 2" xfId="16930"/>
    <cellStyle name="Normal 8 7 2 2 2" xfId="23685"/>
    <cellStyle name="Normal 8 7 2 3" xfId="16931"/>
    <cellStyle name="Normal 8 7 2 3 2" xfId="23686"/>
    <cellStyle name="Normal 8 7 2 4" xfId="16932"/>
    <cellStyle name="Normal 8 7 2 4 2" xfId="23687"/>
    <cellStyle name="Normal 8 7 2 5" xfId="16933"/>
    <cellStyle name="Normal 8 7 2 5 2" xfId="23688"/>
    <cellStyle name="Normal 8 7 2 6" xfId="23684"/>
    <cellStyle name="Normal 8 7 3" xfId="16934"/>
    <cellStyle name="Normal 8 7 3 2" xfId="16935"/>
    <cellStyle name="Normal 8 7 3 2 2" xfId="23690"/>
    <cellStyle name="Normal 8 7 3 3" xfId="23689"/>
    <cellStyle name="Normal 8 7 4" xfId="16936"/>
    <cellStyle name="Normal 8 7 4 2" xfId="16937"/>
    <cellStyle name="Normal 8 7 4 2 2" xfId="23692"/>
    <cellStyle name="Normal 8 7 4 3" xfId="23691"/>
    <cellStyle name="Normal 8 7 5" xfId="16938"/>
    <cellStyle name="Normal 8 7 5 2" xfId="23693"/>
    <cellStyle name="Normal 8 7 6" xfId="16939"/>
    <cellStyle name="Normal 8 7 6 2" xfId="23694"/>
    <cellStyle name="Normal 8 7 7" xfId="16940"/>
    <cellStyle name="Normal 8 7 8" xfId="23683"/>
    <cellStyle name="Normal 8 8" xfId="16941"/>
    <cellStyle name="Normal 8 8 2" xfId="16942"/>
    <cellStyle name="Normal 8 8 2 2" xfId="16943"/>
    <cellStyle name="Normal 8 8 2 2 2" xfId="23697"/>
    <cellStyle name="Normal 8 8 2 3" xfId="23696"/>
    <cellStyle name="Normal 8 8 3" xfId="16944"/>
    <cellStyle name="Normal 8 8 3 2" xfId="16945"/>
    <cellStyle name="Normal 8 8 3 2 2" xfId="23699"/>
    <cellStyle name="Normal 8 8 3 3" xfId="23698"/>
    <cellStyle name="Normal 8 8 4" xfId="16946"/>
    <cellStyle name="Normal 8 8 4 2" xfId="16947"/>
    <cellStyle name="Normal 8 8 4 2 2" xfId="23701"/>
    <cellStyle name="Normal 8 8 4 3" xfId="23700"/>
    <cellStyle name="Normal 8 8 5" xfId="16948"/>
    <cellStyle name="Normal 8 8 5 2" xfId="23702"/>
    <cellStyle name="Normal 8 8 6" xfId="16949"/>
    <cellStyle name="Normal 8 8 6 2" xfId="23703"/>
    <cellStyle name="Normal 8 8 7" xfId="16950"/>
    <cellStyle name="Normal 8 8 8" xfId="23695"/>
    <cellStyle name="Normal 8 9" xfId="16951"/>
    <cellStyle name="Normal 8 9 2" xfId="16952"/>
    <cellStyle name="Normal 8 9 2 2" xfId="16953"/>
    <cellStyle name="Normal 8 9 2 2 2" xfId="23706"/>
    <cellStyle name="Normal 8 9 2 3" xfId="23705"/>
    <cellStyle name="Normal 8 9 3" xfId="16954"/>
    <cellStyle name="Normal 8 9 3 2" xfId="16955"/>
    <cellStyle name="Normal 8 9 3 2 2" xfId="23708"/>
    <cellStyle name="Normal 8 9 3 3" xfId="23707"/>
    <cellStyle name="Normal 8 9 4" xfId="16956"/>
    <cellStyle name="Normal 8 9 4 2" xfId="16957"/>
    <cellStyle name="Normal 8 9 4 2 2" xfId="23710"/>
    <cellStyle name="Normal 8 9 4 3" xfId="23709"/>
    <cellStyle name="Normal 8 9 5" xfId="16958"/>
    <cellStyle name="Normal 8 9 5 2" xfId="23711"/>
    <cellStyle name="Normal 8 9 6" xfId="16959"/>
    <cellStyle name="Normal 8 9 6 2" xfId="23712"/>
    <cellStyle name="Normal 8 9 7" xfId="16960"/>
    <cellStyle name="Normal 8 9 8" xfId="23704"/>
    <cellStyle name="Normal 80" xfId="16961"/>
    <cellStyle name="Normal 80 2" xfId="16962"/>
    <cellStyle name="Normal 80 2 2" xfId="23713"/>
    <cellStyle name="Normal 80 3" xfId="16963"/>
    <cellStyle name="Normal 80 3 2" xfId="23714"/>
    <cellStyle name="Normal 81" xfId="16964"/>
    <cellStyle name="Normal 81 2" xfId="16965"/>
    <cellStyle name="Normal 81 2 2" xfId="23715"/>
    <cellStyle name="Normal 81 3" xfId="16966"/>
    <cellStyle name="Normal 81 3 2" xfId="23716"/>
    <cellStyle name="Normal 82" xfId="16967"/>
    <cellStyle name="Normal 82 2" xfId="16968"/>
    <cellStyle name="Normal 82 2 2" xfId="23717"/>
    <cellStyle name="Normal 82 3" xfId="16969"/>
    <cellStyle name="Normal 82 3 2" xfId="23718"/>
    <cellStyle name="Normal 83" xfId="16970"/>
    <cellStyle name="Normal 83 2" xfId="16971"/>
    <cellStyle name="Normal 83 2 2" xfId="23719"/>
    <cellStyle name="Normal 83 3" xfId="16972"/>
    <cellStyle name="Normal 83 3 2" xfId="23720"/>
    <cellStyle name="Normal 84" xfId="16973"/>
    <cellStyle name="Normal 84 2" xfId="16974"/>
    <cellStyle name="Normal 84 2 2" xfId="23721"/>
    <cellStyle name="Normal 84 3" xfId="16975"/>
    <cellStyle name="Normal 84 3 2" xfId="23722"/>
    <cellStyle name="Normal 85" xfId="16976"/>
    <cellStyle name="Normal 85 2" xfId="16977"/>
    <cellStyle name="Normal 85 2 2" xfId="23723"/>
    <cellStyle name="Normal 85 3" xfId="16978"/>
    <cellStyle name="Normal 85 3 2" xfId="23724"/>
    <cellStyle name="Normal 86" xfId="16979"/>
    <cellStyle name="Normal 86 2" xfId="16980"/>
    <cellStyle name="Normal 86 2 2" xfId="23725"/>
    <cellStyle name="Normal 86 3" xfId="16981"/>
    <cellStyle name="Normal 86 3 2" xfId="23726"/>
    <cellStyle name="Normal 87" xfId="16982"/>
    <cellStyle name="Normal 87 2" xfId="16983"/>
    <cellStyle name="Normal 87 2 2" xfId="23727"/>
    <cellStyle name="Normal 87 3" xfId="16984"/>
    <cellStyle name="Normal 87 3 2" xfId="23728"/>
    <cellStyle name="Normal 88" xfId="16985"/>
    <cellStyle name="Normal 88 2" xfId="16986"/>
    <cellStyle name="Normal 88 2 2" xfId="23729"/>
    <cellStyle name="Normal 88 3" xfId="16987"/>
    <cellStyle name="Normal 88 3 2" xfId="23730"/>
    <cellStyle name="Normal 89" xfId="16988"/>
    <cellStyle name="Normal 89 2" xfId="16989"/>
    <cellStyle name="Normal 89 2 2" xfId="23731"/>
    <cellStyle name="Normal 89 3" xfId="16990"/>
    <cellStyle name="Normal 89 3 2" xfId="23732"/>
    <cellStyle name="Normal 9" xfId="16991"/>
    <cellStyle name="Normal 9 10" xfId="16992"/>
    <cellStyle name="Normal 9 10 2" xfId="16993"/>
    <cellStyle name="Normal 9 10 2 2" xfId="23734"/>
    <cellStyle name="Normal 9 10 3" xfId="16994"/>
    <cellStyle name="Normal 9 10 3 2" xfId="23735"/>
    <cellStyle name="Normal 9 10 4" xfId="16995"/>
    <cellStyle name="Normal 9 10 4 2" xfId="23736"/>
    <cellStyle name="Normal 9 10 5" xfId="16996"/>
    <cellStyle name="Normal 9 10 5 2" xfId="23737"/>
    <cellStyle name="Normal 9 10 6" xfId="16997"/>
    <cellStyle name="Normal 9 10 7" xfId="23733"/>
    <cellStyle name="Normal 9 11" xfId="16998"/>
    <cellStyle name="Normal 9 11 2" xfId="16999"/>
    <cellStyle name="Normal 9 11 2 2" xfId="23739"/>
    <cellStyle name="Normal 9 11 3" xfId="17000"/>
    <cellStyle name="Normal 9 11 3 2" xfId="23740"/>
    <cellStyle name="Normal 9 11 4" xfId="17001"/>
    <cellStyle name="Normal 9 11 4 2" xfId="23741"/>
    <cellStyle name="Normal 9 11 5" xfId="17002"/>
    <cellStyle name="Normal 9 11 5 2" xfId="23742"/>
    <cellStyle name="Normal 9 11 6" xfId="23738"/>
    <cellStyle name="Normal 9 12" xfId="17003"/>
    <cellStyle name="Normal 9 12 2" xfId="17004"/>
    <cellStyle name="Normal 9 12 2 2" xfId="23744"/>
    <cellStyle name="Normal 9 12 3" xfId="17005"/>
    <cellStyle name="Normal 9 12 3 2" xfId="23745"/>
    <cellStyle name="Normal 9 12 4" xfId="17006"/>
    <cellStyle name="Normal 9 12 4 2" xfId="23746"/>
    <cellStyle name="Normal 9 12 5" xfId="23743"/>
    <cellStyle name="Normal 9 13" xfId="17007"/>
    <cellStyle name="Normal 9 13 2" xfId="17008"/>
    <cellStyle name="Normal 9 13 2 2" xfId="23748"/>
    <cellStyle name="Normal 9 13 3" xfId="17009"/>
    <cellStyle name="Normal 9 13 3 2" xfId="23749"/>
    <cellStyle name="Normal 9 13 4" xfId="17010"/>
    <cellStyle name="Normal 9 13 4 2" xfId="23750"/>
    <cellStyle name="Normal 9 13 5" xfId="23747"/>
    <cellStyle name="Normal 9 14" xfId="17011"/>
    <cellStyle name="Normal 9 14 2" xfId="17012"/>
    <cellStyle name="Normal 9 14 2 2" xfId="23752"/>
    <cellStyle name="Normal 9 14 3" xfId="17013"/>
    <cellStyle name="Normal 9 14 3 2" xfId="23753"/>
    <cellStyle name="Normal 9 14 4" xfId="17014"/>
    <cellStyle name="Normal 9 14 4 2" xfId="23754"/>
    <cellStyle name="Normal 9 14 5" xfId="23751"/>
    <cellStyle name="Normal 9 15" xfId="17015"/>
    <cellStyle name="Normal 9 15 2" xfId="17016"/>
    <cellStyle name="Normal 9 15 2 2" xfId="23756"/>
    <cellStyle name="Normal 9 15 3" xfId="17017"/>
    <cellStyle name="Normal 9 15 3 2" xfId="23757"/>
    <cellStyle name="Normal 9 15 4" xfId="17018"/>
    <cellStyle name="Normal 9 15 4 2" xfId="23758"/>
    <cellStyle name="Normal 9 15 5" xfId="23755"/>
    <cellStyle name="Normal 9 16" xfId="17019"/>
    <cellStyle name="Normal 9 16 2" xfId="17020"/>
    <cellStyle name="Normal 9 16 2 2" xfId="23760"/>
    <cellStyle name="Normal 9 16 3" xfId="17021"/>
    <cellStyle name="Normal 9 16 3 2" xfId="23761"/>
    <cellStyle name="Normal 9 16 4" xfId="17022"/>
    <cellStyle name="Normal 9 16 4 2" xfId="23762"/>
    <cellStyle name="Normal 9 16 5" xfId="23759"/>
    <cellStyle name="Normal 9 17" xfId="17023"/>
    <cellStyle name="Normal 9 17 2" xfId="17024"/>
    <cellStyle name="Normal 9 17 2 2" xfId="23764"/>
    <cellStyle name="Normal 9 17 3" xfId="17025"/>
    <cellStyle name="Normal 9 17 3 2" xfId="23765"/>
    <cellStyle name="Normal 9 17 4" xfId="17026"/>
    <cellStyle name="Normal 9 17 4 2" xfId="23766"/>
    <cellStyle name="Normal 9 17 5" xfId="23763"/>
    <cellStyle name="Normal 9 18" xfId="17027"/>
    <cellStyle name="Normal 9 18 2" xfId="17028"/>
    <cellStyle name="Normal 9 18 2 2" xfId="17029"/>
    <cellStyle name="Normal 9 18 2 2 2" xfId="17030"/>
    <cellStyle name="Normal 9 18 2 2 2 2" xfId="23770"/>
    <cellStyle name="Normal 9 18 2 2 3" xfId="23769"/>
    <cellStyle name="Normal 9 18 2 3" xfId="17031"/>
    <cellStyle name="Normal 9 18 2 3 2" xfId="23771"/>
    <cellStyle name="Normal 9 18 2 4" xfId="23768"/>
    <cellStyle name="Normal 9 18 3" xfId="17032"/>
    <cellStyle name="Normal 9 18 3 2" xfId="17033"/>
    <cellStyle name="Normal 9 18 3 2 2" xfId="23773"/>
    <cellStyle name="Normal 9 18 3 3" xfId="23772"/>
    <cellStyle name="Normal 9 18 4" xfId="17034"/>
    <cellStyle name="Normal 9 18 4 2" xfId="23774"/>
    <cellStyle name="Normal 9 18 5" xfId="23767"/>
    <cellStyle name="Normal 9 19" xfId="17035"/>
    <cellStyle name="Normal 9 19 2" xfId="23775"/>
    <cellStyle name="Normal 9 2" xfId="17036"/>
    <cellStyle name="Normal 9 2 10" xfId="23776"/>
    <cellStyle name="Normal 9 2 2" xfId="17037"/>
    <cellStyle name="Normal 9 2 2 10" xfId="17038"/>
    <cellStyle name="Normal 9 2 2 10 2" xfId="23778"/>
    <cellStyle name="Normal 9 2 2 11" xfId="17039"/>
    <cellStyle name="Normal 9 2 2 11 2" xfId="23779"/>
    <cellStyle name="Normal 9 2 2 12" xfId="23777"/>
    <cellStyle name="Normal 9 2 2 2" xfId="17040"/>
    <cellStyle name="Normal 9 2 2 2 2" xfId="17041"/>
    <cellStyle name="Normal 9 2 2 2 2 2" xfId="17042"/>
    <cellStyle name="Normal 9 2 2 2 2 2 2" xfId="23782"/>
    <cellStyle name="Normal 9 2 2 2 2 3" xfId="17043"/>
    <cellStyle name="Normal 9 2 2 2 2 3 2" xfId="23783"/>
    <cellStyle name="Normal 9 2 2 2 2 4" xfId="17044"/>
    <cellStyle name="Normal 9 2 2 2 2 5" xfId="17045"/>
    <cellStyle name="Normal 9 2 2 2 2 6" xfId="23781"/>
    <cellStyle name="Normal 9 2 2 2 3" xfId="17046"/>
    <cellStyle name="Normal 9 2 2 2 3 2" xfId="23784"/>
    <cellStyle name="Normal 9 2 2 2 4" xfId="17047"/>
    <cellStyle name="Normal 9 2 2 2 4 2" xfId="23785"/>
    <cellStyle name="Normal 9 2 2 2 5" xfId="17048"/>
    <cellStyle name="Normal 9 2 2 2 5 2" xfId="17049"/>
    <cellStyle name="Normal 9 2 2 2 5 3" xfId="23786"/>
    <cellStyle name="Normal 9 2 2 2 6" xfId="17050"/>
    <cellStyle name="Normal 9 2 2 2 6 2" xfId="17051"/>
    <cellStyle name="Normal 9 2 2 2 6 3" xfId="23787"/>
    <cellStyle name="Normal 9 2 2 2 7" xfId="23780"/>
    <cellStyle name="Normal 9 2 2 3" xfId="17052"/>
    <cellStyle name="Normal 9 2 2 3 2" xfId="17053"/>
    <cellStyle name="Normal 9 2 2 3 2 2" xfId="17054"/>
    <cellStyle name="Normal 9 2 2 3 2 2 2" xfId="23790"/>
    <cellStyle name="Normal 9 2 2 3 2 3" xfId="23789"/>
    <cellStyle name="Normal 9 2 2 3 3" xfId="17055"/>
    <cellStyle name="Normal 9 2 2 3 3 2" xfId="23791"/>
    <cellStyle name="Normal 9 2 2 3 4" xfId="17056"/>
    <cellStyle name="Normal 9 2 2 3 4 2" xfId="17057"/>
    <cellStyle name="Normal 9 2 2 3 4 3" xfId="23792"/>
    <cellStyle name="Normal 9 2 2 3 5" xfId="17058"/>
    <cellStyle name="Normal 9 2 2 3 6" xfId="23788"/>
    <cellStyle name="Normal 9 2 2 4" xfId="17059"/>
    <cellStyle name="Normal 9 2 2 4 2" xfId="23793"/>
    <cellStyle name="Normal 9 2 2 5" xfId="17060"/>
    <cellStyle name="Normal 9 2 2 5 2" xfId="23794"/>
    <cellStyle name="Normal 9 2 2 6" xfId="17061"/>
    <cellStyle name="Normal 9 2 2 6 2" xfId="17062"/>
    <cellStyle name="Normal 9 2 2 6 3" xfId="23795"/>
    <cellStyle name="Normal 9 2 2 7" xfId="17063"/>
    <cellStyle name="Normal 9 2 2 7 2" xfId="17064"/>
    <cellStyle name="Normal 9 2 2 7 3" xfId="23796"/>
    <cellStyle name="Normal 9 2 2 8" xfId="17065"/>
    <cellStyle name="Normal 9 2 2 8 2" xfId="23797"/>
    <cellStyle name="Normal 9 2 2 9" xfId="17066"/>
    <cellStyle name="Normal 9 2 2 9 2" xfId="23798"/>
    <cellStyle name="Normal 9 2 3" xfId="17067"/>
    <cellStyle name="Normal 9 2 3 2" xfId="17068"/>
    <cellStyle name="Normal 9 2 3 2 2" xfId="17069"/>
    <cellStyle name="Normal 9 2 3 2 2 2" xfId="23801"/>
    <cellStyle name="Normal 9 2 3 2 3" xfId="17070"/>
    <cellStyle name="Normal 9 2 3 2 3 2" xfId="23802"/>
    <cellStyle name="Normal 9 2 3 2 4" xfId="17071"/>
    <cellStyle name="Normal 9 2 3 2 5" xfId="17072"/>
    <cellStyle name="Normal 9 2 3 2 6" xfId="23800"/>
    <cellStyle name="Normal 9 2 3 3" xfId="17073"/>
    <cellStyle name="Normal 9 2 3 3 2" xfId="23803"/>
    <cellStyle name="Normal 9 2 3 4" xfId="17074"/>
    <cellStyle name="Normal 9 2 3 4 2" xfId="23804"/>
    <cellStyle name="Normal 9 2 3 5" xfId="17075"/>
    <cellStyle name="Normal 9 2 3 6" xfId="17076"/>
    <cellStyle name="Normal 9 2 3 7" xfId="23799"/>
    <cellStyle name="Normal 9 2 4" xfId="17077"/>
    <cellStyle name="Normal 9 2 4 2" xfId="17078"/>
    <cellStyle name="Normal 9 2 4 2 2" xfId="23806"/>
    <cellStyle name="Normal 9 2 4 3" xfId="17079"/>
    <cellStyle name="Normal 9 2 4 3 2" xfId="23807"/>
    <cellStyle name="Normal 9 2 4 4" xfId="17080"/>
    <cellStyle name="Normal 9 2 4 5" xfId="17081"/>
    <cellStyle name="Normal 9 2 4 6" xfId="23805"/>
    <cellStyle name="Normal 9 2 5" xfId="17082"/>
    <cellStyle name="Normal 9 2 5 2" xfId="23808"/>
    <cellStyle name="Normal 9 2 6" xfId="17083"/>
    <cellStyle name="Normal 9 2 6 2" xfId="23809"/>
    <cellStyle name="Normal 9 2 7" xfId="17084"/>
    <cellStyle name="Normal 9 2 7 2" xfId="17085"/>
    <cellStyle name="Normal 9 2 7 3" xfId="23810"/>
    <cellStyle name="Normal 9 2 8" xfId="17086"/>
    <cellStyle name="Normal 9 2 8 2" xfId="17087"/>
    <cellStyle name="Normal 9 2 8 3" xfId="17088"/>
    <cellStyle name="Normal 9 2 8 4" xfId="23811"/>
    <cellStyle name="Normal 9 2 9" xfId="17089"/>
    <cellStyle name="Normal 9 20" xfId="17090"/>
    <cellStyle name="Normal 9 20 2" xfId="23812"/>
    <cellStyle name="Normal 9 21" xfId="17091"/>
    <cellStyle name="Normal 9 21 2" xfId="23813"/>
    <cellStyle name="Normal 9 22" xfId="17092"/>
    <cellStyle name="Normal 9 22 2" xfId="23814"/>
    <cellStyle name="Normal 9 3" xfId="17093"/>
    <cellStyle name="Normal 9 3 2" xfId="17094"/>
    <cellStyle name="Normal 9 3 2 2" xfId="17095"/>
    <cellStyle name="Normal 9 3 2 2 2" xfId="17096"/>
    <cellStyle name="Normal 9 3 2 2 2 2" xfId="23818"/>
    <cellStyle name="Normal 9 3 2 2 3" xfId="17097"/>
    <cellStyle name="Normal 9 3 2 2 3 2" xfId="23819"/>
    <cellStyle name="Normal 9 3 2 2 4" xfId="17098"/>
    <cellStyle name="Normal 9 3 2 2 5" xfId="17099"/>
    <cellStyle name="Normal 9 3 2 2 6" xfId="23817"/>
    <cellStyle name="Normal 9 3 2 3" xfId="17100"/>
    <cellStyle name="Normal 9 3 2 3 2" xfId="17101"/>
    <cellStyle name="Normal 9 3 2 3 2 2" xfId="23821"/>
    <cellStyle name="Normal 9 3 2 3 3" xfId="23820"/>
    <cellStyle name="Normal 9 3 2 4" xfId="17102"/>
    <cellStyle name="Normal 9 3 2 4 2" xfId="23822"/>
    <cellStyle name="Normal 9 3 2 5" xfId="17103"/>
    <cellStyle name="Normal 9 3 2 5 2" xfId="17104"/>
    <cellStyle name="Normal 9 3 2 5 3" xfId="23823"/>
    <cellStyle name="Normal 9 3 2 6" xfId="17105"/>
    <cellStyle name="Normal 9 3 2 6 2" xfId="17106"/>
    <cellStyle name="Normal 9 3 2 6 3" xfId="23824"/>
    <cellStyle name="Normal 9 3 2 7" xfId="17107"/>
    <cellStyle name="Normal 9 3 2 7 2" xfId="23825"/>
    <cellStyle name="Normal 9 3 2 8" xfId="23816"/>
    <cellStyle name="Normal 9 3 3" xfId="17108"/>
    <cellStyle name="Normal 9 3 3 2" xfId="17109"/>
    <cellStyle name="Normal 9 3 3 2 2" xfId="17110"/>
    <cellStyle name="Normal 9 3 3 2 2 2" xfId="23828"/>
    <cellStyle name="Normal 9 3 3 2 3" xfId="23827"/>
    <cellStyle name="Normal 9 3 3 3" xfId="17111"/>
    <cellStyle name="Normal 9 3 3 3 2" xfId="23829"/>
    <cellStyle name="Normal 9 3 3 4" xfId="17112"/>
    <cellStyle name="Normal 9 3 3 4 2" xfId="17113"/>
    <cellStyle name="Normal 9 3 3 4 3" xfId="23830"/>
    <cellStyle name="Normal 9 3 3 5" xfId="17114"/>
    <cellStyle name="Normal 9 3 3 6" xfId="23826"/>
    <cellStyle name="Normal 9 3 4" xfId="17115"/>
    <cellStyle name="Normal 9 3 4 2" xfId="17116"/>
    <cellStyle name="Normal 9 3 4 2 2" xfId="23832"/>
    <cellStyle name="Normal 9 3 4 3" xfId="17117"/>
    <cellStyle name="Normal 9 3 4 3 2" xfId="23833"/>
    <cellStyle name="Normal 9 3 4 4" xfId="23831"/>
    <cellStyle name="Normal 9 3 5" xfId="17118"/>
    <cellStyle name="Normal 9 3 5 2" xfId="23834"/>
    <cellStyle name="Normal 9 3 6" xfId="17119"/>
    <cellStyle name="Normal 9 3 6 2" xfId="17120"/>
    <cellStyle name="Normal 9 3 6 3" xfId="23835"/>
    <cellStyle name="Normal 9 3 7" xfId="17121"/>
    <cellStyle name="Normal 9 3 7 2" xfId="17122"/>
    <cellStyle name="Normal 9 3 7 3" xfId="23836"/>
    <cellStyle name="Normal 9 3 8" xfId="17123"/>
    <cellStyle name="Normal 9 3 8 2" xfId="23837"/>
    <cellStyle name="Normal 9 3 9" xfId="23815"/>
    <cellStyle name="Normal 9 4" xfId="17124"/>
    <cellStyle name="Normal 9 4 2" xfId="17125"/>
    <cellStyle name="Normal 9 4 2 2" xfId="17126"/>
    <cellStyle name="Normal 9 4 2 2 2" xfId="23840"/>
    <cellStyle name="Normal 9 4 2 3" xfId="17127"/>
    <cellStyle name="Normal 9 4 2 3 2" xfId="23841"/>
    <cellStyle name="Normal 9 4 2 4" xfId="17128"/>
    <cellStyle name="Normal 9 4 2 4 2" xfId="17129"/>
    <cellStyle name="Normal 9 4 2 4 3" xfId="23842"/>
    <cellStyle name="Normal 9 4 2 5" xfId="17130"/>
    <cellStyle name="Normal 9 4 2 5 2" xfId="17131"/>
    <cellStyle name="Normal 9 4 2 5 3" xfId="23843"/>
    <cellStyle name="Normal 9 4 2 6" xfId="23839"/>
    <cellStyle name="Normal 9 4 3" xfId="17132"/>
    <cellStyle name="Normal 9 4 3 2" xfId="23844"/>
    <cellStyle name="Normal 9 4 4" xfId="17133"/>
    <cellStyle name="Normal 9 4 4 2" xfId="23845"/>
    <cellStyle name="Normal 9 4 5" xfId="17134"/>
    <cellStyle name="Normal 9 4 5 2" xfId="17135"/>
    <cellStyle name="Normal 9 4 5 3" xfId="23846"/>
    <cellStyle name="Normal 9 4 6" xfId="17136"/>
    <cellStyle name="Normal 9 4 7" xfId="23838"/>
    <cellStyle name="Normal 9 5" xfId="17137"/>
    <cellStyle name="Normal 9 5 2" xfId="17138"/>
    <cellStyle name="Normal 9 5 2 2" xfId="17139"/>
    <cellStyle name="Normal 9 5 2 2 2" xfId="23849"/>
    <cellStyle name="Normal 9 5 2 3" xfId="17140"/>
    <cellStyle name="Normal 9 5 2 3 2" xfId="23850"/>
    <cellStyle name="Normal 9 5 2 4" xfId="17141"/>
    <cellStyle name="Normal 9 5 2 4 2" xfId="23851"/>
    <cellStyle name="Normal 9 5 2 5" xfId="17142"/>
    <cellStyle name="Normal 9 5 2 5 2" xfId="23852"/>
    <cellStyle name="Normal 9 5 2 6" xfId="23848"/>
    <cellStyle name="Normal 9 5 3" xfId="17143"/>
    <cellStyle name="Normal 9 5 3 2" xfId="17144"/>
    <cellStyle name="Normal 9 5 3 2 2" xfId="23854"/>
    <cellStyle name="Normal 9 5 3 3" xfId="17145"/>
    <cellStyle name="Normal 9 5 3 3 2" xfId="23855"/>
    <cellStyle name="Normal 9 5 3 4" xfId="17146"/>
    <cellStyle name="Normal 9 5 3 4 2" xfId="23856"/>
    <cellStyle name="Normal 9 5 3 5" xfId="23853"/>
    <cellStyle name="Normal 9 5 4" xfId="17147"/>
    <cellStyle name="Normal 9 5 4 2" xfId="17148"/>
    <cellStyle name="Normal 9 5 4 2 2" xfId="23858"/>
    <cellStyle name="Normal 9 5 4 3" xfId="17149"/>
    <cellStyle name="Normal 9 5 4 3 2" xfId="23859"/>
    <cellStyle name="Normal 9 5 4 4" xfId="17150"/>
    <cellStyle name="Normal 9 5 4 5" xfId="23857"/>
    <cellStyle name="Normal 9 5 5" xfId="17151"/>
    <cellStyle name="Normal 9 5 5 2" xfId="17152"/>
    <cellStyle name="Normal 9 5 5 3" xfId="23860"/>
    <cellStyle name="Normal 9 5 6" xfId="17153"/>
    <cellStyle name="Normal 9 5 6 2" xfId="23861"/>
    <cellStyle name="Normal 9 5 7" xfId="23847"/>
    <cellStyle name="Normal 9 6" xfId="17154"/>
    <cellStyle name="Normal 9 6 2" xfId="17155"/>
    <cellStyle name="Normal 9 6 2 2" xfId="17156"/>
    <cellStyle name="Normal 9 6 2 2 2" xfId="23864"/>
    <cellStyle name="Normal 9 6 2 3" xfId="17157"/>
    <cellStyle name="Normal 9 6 2 3 2" xfId="23865"/>
    <cellStyle name="Normal 9 6 2 4" xfId="17158"/>
    <cellStyle name="Normal 9 6 2 4 2" xfId="23866"/>
    <cellStyle name="Normal 9 6 2 5" xfId="23863"/>
    <cellStyle name="Normal 9 6 3" xfId="17159"/>
    <cellStyle name="Normal 9 6 3 2" xfId="17160"/>
    <cellStyle name="Normal 9 6 3 2 2" xfId="23868"/>
    <cellStyle name="Normal 9 6 3 3" xfId="23867"/>
    <cellStyle name="Normal 9 6 4" xfId="17161"/>
    <cellStyle name="Normal 9 6 4 2" xfId="17162"/>
    <cellStyle name="Normal 9 6 4 2 2" xfId="23870"/>
    <cellStyle name="Normal 9 6 4 3" xfId="23869"/>
    <cellStyle name="Normal 9 6 5" xfId="17163"/>
    <cellStyle name="Normal 9 6 5 2" xfId="23871"/>
    <cellStyle name="Normal 9 6 6" xfId="17164"/>
    <cellStyle name="Normal 9 6 6 2" xfId="23872"/>
    <cellStyle name="Normal 9 6 7" xfId="17165"/>
    <cellStyle name="Normal 9 6 7 2" xfId="23873"/>
    <cellStyle name="Normal 9 6 8" xfId="23862"/>
    <cellStyle name="Normal 9 7" xfId="17166"/>
    <cellStyle name="Normal 9 7 2" xfId="17167"/>
    <cellStyle name="Normal 9 7 2 2" xfId="17168"/>
    <cellStyle name="Normal 9 7 2 2 2" xfId="23876"/>
    <cellStyle name="Normal 9 7 2 3" xfId="23875"/>
    <cellStyle name="Normal 9 7 3" xfId="17169"/>
    <cellStyle name="Normal 9 7 3 2" xfId="23877"/>
    <cellStyle name="Normal 9 7 4" xfId="17170"/>
    <cellStyle name="Normal 9 7 4 2" xfId="23878"/>
    <cellStyle name="Normal 9 7 5" xfId="17171"/>
    <cellStyle name="Normal 9 7 5 2" xfId="23879"/>
    <cellStyle name="Normal 9 7 6" xfId="23874"/>
    <cellStyle name="Normal 9 8" xfId="17172"/>
    <cellStyle name="Normal 9 8 2" xfId="17173"/>
    <cellStyle name="Normal 9 8 2 2" xfId="23881"/>
    <cellStyle name="Normal 9 8 3" xfId="17174"/>
    <cellStyle name="Normal 9 8 3 2" xfId="23882"/>
    <cellStyle name="Normal 9 8 4" xfId="17175"/>
    <cellStyle name="Normal 9 8 4 2" xfId="23883"/>
    <cellStyle name="Normal 9 8 5" xfId="17176"/>
    <cellStyle name="Normal 9 8 5 2" xfId="23884"/>
    <cellStyle name="Normal 9 8 6" xfId="17177"/>
    <cellStyle name="Normal 9 8 7" xfId="23880"/>
    <cellStyle name="Normal 9 9" xfId="17178"/>
    <cellStyle name="Normal 9 9 2" xfId="17179"/>
    <cellStyle name="Normal 9 9 2 2" xfId="17180"/>
    <cellStyle name="Normal 9 9 2 3" xfId="23886"/>
    <cellStyle name="Normal 9 9 3" xfId="17181"/>
    <cellStyle name="Normal 9 9 3 2" xfId="17182"/>
    <cellStyle name="Normal 9 9 3 3" xfId="23887"/>
    <cellStyle name="Normal 9 9 4" xfId="17183"/>
    <cellStyle name="Normal 9 9 4 2" xfId="23888"/>
    <cellStyle name="Normal 9 9 5" xfId="17184"/>
    <cellStyle name="Normal 9 9 5 2" xfId="23889"/>
    <cellStyle name="Normal 9 9 6" xfId="17185"/>
    <cellStyle name="Normal 9 9 7" xfId="23885"/>
    <cellStyle name="Normal 90" xfId="17186"/>
    <cellStyle name="Normal 90 2" xfId="17187"/>
    <cellStyle name="Normal 90 2 2" xfId="23890"/>
    <cellStyle name="Normal 90 3" xfId="17188"/>
    <cellStyle name="Normal 90 3 2" xfId="23891"/>
    <cellStyle name="Normal 91" xfId="17189"/>
    <cellStyle name="Normal 91 2" xfId="17190"/>
    <cellStyle name="Normal 91 2 2" xfId="23892"/>
    <cellStyle name="Normal 91 3" xfId="17191"/>
    <cellStyle name="Normal 91 3 2" xfId="23893"/>
    <cellStyle name="Normal 92" xfId="17192"/>
    <cellStyle name="Normal 92 2" xfId="17193"/>
    <cellStyle name="Normal 92 2 2" xfId="23894"/>
    <cellStyle name="Normal 92 3" xfId="17194"/>
    <cellStyle name="Normal 92 3 2" xfId="23895"/>
    <cellStyle name="Normal 93" xfId="17195"/>
    <cellStyle name="Normal 93 2" xfId="17196"/>
    <cellStyle name="Normal 93 2 2" xfId="23896"/>
    <cellStyle name="Normal 93 3" xfId="17197"/>
    <cellStyle name="Normal 93 3 2" xfId="23897"/>
    <cellStyle name="Normal 94" xfId="17198"/>
    <cellStyle name="Normal 94 2" xfId="17199"/>
    <cellStyle name="Normal 94 2 2" xfId="23898"/>
    <cellStyle name="Normal 94 3" xfId="17200"/>
    <cellStyle name="Normal 94 3 2" xfId="23899"/>
    <cellStyle name="Normal 95" xfId="17201"/>
    <cellStyle name="Normal 95 2" xfId="17202"/>
    <cellStyle name="Normal 95 2 2" xfId="23900"/>
    <cellStyle name="Normal 95 3" xfId="17203"/>
    <cellStyle name="Normal 95 3 2" xfId="23901"/>
    <cellStyle name="Normal 96" xfId="17204"/>
    <cellStyle name="Normal 96 2" xfId="17205"/>
    <cellStyle name="Normal 96 2 2" xfId="23902"/>
    <cellStyle name="Normal 96 3" xfId="17206"/>
    <cellStyle name="Normal 96 3 2" xfId="23903"/>
    <cellStyle name="Normal 97" xfId="17207"/>
    <cellStyle name="Normal 97 2" xfId="17208"/>
    <cellStyle name="Normal 97 2 2" xfId="23904"/>
    <cellStyle name="Normal 97 3" xfId="17209"/>
    <cellStyle name="Normal 97 3 2" xfId="23905"/>
    <cellStyle name="Normal 97 4" xfId="17210"/>
    <cellStyle name="Normal 97 4 2" xfId="23906"/>
    <cellStyle name="Normal 98" xfId="17211"/>
    <cellStyle name="Normal 98 2" xfId="17212"/>
    <cellStyle name="Normal 98 2 2" xfId="23907"/>
    <cellStyle name="Normal 98 3" xfId="17213"/>
    <cellStyle name="Normal 98 3 2" xfId="23908"/>
    <cellStyle name="Normal 99" xfId="17214"/>
    <cellStyle name="Normal 99 2" xfId="17215"/>
    <cellStyle name="Normal 99 2 2" xfId="17216"/>
    <cellStyle name="Normal 99 2 3" xfId="23909"/>
    <cellStyle name="Normal 99 3" xfId="17217"/>
    <cellStyle name="Normal 99 3 2" xfId="23910"/>
    <cellStyle name="Normal 99 4" xfId="17218"/>
    <cellStyle name="Normal[0]" xfId="17219"/>
    <cellStyle name="Normal[0] 2" xfId="23911"/>
    <cellStyle name="Normal[hi" xfId="17220"/>
    <cellStyle name="Normal[hi 2" xfId="23912"/>
    <cellStyle name="NormalRO" xfId="17221"/>
    <cellStyle name="NormalRO 2" xfId="23913"/>
    <cellStyle name="NormalUP" xfId="17222"/>
    <cellStyle name="NormalUP 2" xfId="17223"/>
    <cellStyle name="NormalUP 2 2" xfId="23915"/>
    <cellStyle name="NormalUP 3" xfId="17224"/>
    <cellStyle name="NormalUP 3 2" xfId="17225"/>
    <cellStyle name="NormalUP 3 2 2" xfId="23917"/>
    <cellStyle name="NormalUP 3 3" xfId="23916"/>
    <cellStyle name="NormalUP 4" xfId="17226"/>
    <cellStyle name="NormalUP 4 2" xfId="17227"/>
    <cellStyle name="NormalUP 4 2 2" xfId="23919"/>
    <cellStyle name="NormalUP 4 3" xfId="23918"/>
    <cellStyle name="NormalUP 5" xfId="17228"/>
    <cellStyle name="NormalUP 5 2" xfId="17229"/>
    <cellStyle name="NormalUP 5 2 2" xfId="23921"/>
    <cellStyle name="NormalUP 5 3" xfId="23920"/>
    <cellStyle name="NormalUP 6" xfId="23914"/>
    <cellStyle name="Note 10" xfId="17230"/>
    <cellStyle name="Note 10 2" xfId="17231"/>
    <cellStyle name="Note 10 3" xfId="23922"/>
    <cellStyle name="Note 11" xfId="17232"/>
    <cellStyle name="Note 11 2" xfId="17233"/>
    <cellStyle name="Note 2" xfId="17234"/>
    <cellStyle name="Note 2 10" xfId="17235"/>
    <cellStyle name="Note 2 10 2" xfId="23923"/>
    <cellStyle name="Note 2 11" xfId="17236"/>
    <cellStyle name="Note 2 11 2" xfId="23924"/>
    <cellStyle name="Note 2 12" xfId="17237"/>
    <cellStyle name="Note 2 12 2" xfId="23925"/>
    <cellStyle name="Note 2 13" xfId="17238"/>
    <cellStyle name="Note 2 13 2" xfId="23926"/>
    <cellStyle name="Note 2 14" xfId="17239"/>
    <cellStyle name="Note 2 14 2" xfId="23927"/>
    <cellStyle name="Note 2 15" xfId="17240"/>
    <cellStyle name="Note 2 16" xfId="17241"/>
    <cellStyle name="Note 2 2" xfId="17242"/>
    <cellStyle name="Note 2 2 10" xfId="17243"/>
    <cellStyle name="Note 2 2 10 2" xfId="23928"/>
    <cellStyle name="Note 2 2 11" xfId="17244"/>
    <cellStyle name="Note 2 2 11 2" xfId="23929"/>
    <cellStyle name="Note 2 2 12" xfId="17245"/>
    <cellStyle name="Note 2 2 12 2" xfId="23930"/>
    <cellStyle name="Note 2 2 13" xfId="17246"/>
    <cellStyle name="Note 2 2 2" xfId="17247"/>
    <cellStyle name="Note 2 2 2 2" xfId="17248"/>
    <cellStyle name="Note 2 2 2 2 2" xfId="17249"/>
    <cellStyle name="Note 2 2 2 2 2 2" xfId="17250"/>
    <cellStyle name="Note 2 2 2 2 2 2 2" xfId="23934"/>
    <cellStyle name="Note 2 2 2 2 2 3" xfId="23933"/>
    <cellStyle name="Note 2 2 2 2 3" xfId="17251"/>
    <cellStyle name="Note 2 2 2 2 3 2" xfId="23935"/>
    <cellStyle name="Note 2 2 2 2 4" xfId="17252"/>
    <cellStyle name="Note 2 2 2 2 4 2" xfId="23936"/>
    <cellStyle name="Note 2 2 2 2 5" xfId="17253"/>
    <cellStyle name="Note 2 2 2 2 5 2" xfId="23937"/>
    <cellStyle name="Note 2 2 2 2 6" xfId="17254"/>
    <cellStyle name="Note 2 2 2 2 6 2" xfId="23938"/>
    <cellStyle name="Note 2 2 2 2 7" xfId="17255"/>
    <cellStyle name="Note 2 2 2 2 8" xfId="23932"/>
    <cellStyle name="Note 2 2 2 3" xfId="17256"/>
    <cellStyle name="Note 2 2 2 3 2" xfId="17257"/>
    <cellStyle name="Note 2 2 2 3 2 2" xfId="23940"/>
    <cellStyle name="Note 2 2 2 3 3" xfId="17258"/>
    <cellStyle name="Note 2 2 2 3 4" xfId="23939"/>
    <cellStyle name="Note 2 2 2 4" xfId="17259"/>
    <cellStyle name="Note 2 2 2 4 2" xfId="23941"/>
    <cellStyle name="Note 2 2 2 5" xfId="17260"/>
    <cellStyle name="Note 2 2 2 5 2" xfId="23942"/>
    <cellStyle name="Note 2 2 2 6" xfId="17261"/>
    <cellStyle name="Note 2 2 2 6 2" xfId="23943"/>
    <cellStyle name="Note 2 2 2 7" xfId="17262"/>
    <cellStyle name="Note 2 2 2 7 2" xfId="23944"/>
    <cellStyle name="Note 2 2 2 8" xfId="17263"/>
    <cellStyle name="Note 2 2 2 9" xfId="23931"/>
    <cellStyle name="Note 2 2 3" xfId="17264"/>
    <cellStyle name="Note 2 2 3 2" xfId="17265"/>
    <cellStyle name="Note 2 2 3 2 2" xfId="23946"/>
    <cellStyle name="Note 2 2 3 3" xfId="17266"/>
    <cellStyle name="Note 2 2 3 3 2" xfId="23947"/>
    <cellStyle name="Note 2 2 3 4" xfId="17267"/>
    <cellStyle name="Note 2 2 3 4 2" xfId="23948"/>
    <cellStyle name="Note 2 2 3 5" xfId="17268"/>
    <cellStyle name="Note 2 2 3 6" xfId="23945"/>
    <cellStyle name="Note 2 2 4" xfId="17269"/>
    <cellStyle name="Note 2 2 4 2" xfId="17270"/>
    <cellStyle name="Note 2 2 4 3" xfId="23949"/>
    <cellStyle name="Note 2 2 5" xfId="17271"/>
    <cellStyle name="Note 2 2 5 2" xfId="17272"/>
    <cellStyle name="Note 2 2 5 3" xfId="23950"/>
    <cellStyle name="Note 2 2 6" xfId="17273"/>
    <cellStyle name="Note 2 2 6 2" xfId="23951"/>
    <cellStyle name="Note 2 2 7" xfId="17274"/>
    <cellStyle name="Note 2 2 7 2" xfId="23952"/>
    <cellStyle name="Note 2 2 8" xfId="17275"/>
    <cellStyle name="Note 2 2 8 2" xfId="23953"/>
    <cellStyle name="Note 2 2 9" xfId="17276"/>
    <cellStyle name="Note 2 2 9 2" xfId="23954"/>
    <cellStyle name="Note 2 3" xfId="17277"/>
    <cellStyle name="Note 2 3 2" xfId="17278"/>
    <cellStyle name="Note 2 3 2 2" xfId="17279"/>
    <cellStyle name="Note 2 3 2 3" xfId="17280"/>
    <cellStyle name="Note 2 3 2 4" xfId="17281"/>
    <cellStyle name="Note 2 3 2 5" xfId="23956"/>
    <cellStyle name="Note 2 3 3" xfId="17282"/>
    <cellStyle name="Note 2 3 4" xfId="17283"/>
    <cellStyle name="Note 2 3 5" xfId="17284"/>
    <cellStyle name="Note 2 3 6" xfId="23955"/>
    <cellStyle name="Note 2 4" xfId="17285"/>
    <cellStyle name="Note 2 4 2" xfId="17286"/>
    <cellStyle name="Note 2 4 2 2" xfId="17287"/>
    <cellStyle name="Note 2 4 2 2 2" xfId="23959"/>
    <cellStyle name="Note 2 4 2 3" xfId="23958"/>
    <cellStyle name="Note 2 4 3" xfId="17288"/>
    <cellStyle name="Note 2 4 3 2" xfId="23960"/>
    <cellStyle name="Note 2 4 4" xfId="17289"/>
    <cellStyle name="Note 2 4 4 2" xfId="23961"/>
    <cellStyle name="Note 2 4 5" xfId="17290"/>
    <cellStyle name="Note 2 4 5 2" xfId="23962"/>
    <cellStyle name="Note 2 4 6" xfId="17291"/>
    <cellStyle name="Note 2 4 6 2" xfId="23963"/>
    <cellStyle name="Note 2 4 7" xfId="17292"/>
    <cellStyle name="Note 2 4 7 2" xfId="23964"/>
    <cellStyle name="Note 2 4 8" xfId="17293"/>
    <cellStyle name="Note 2 4 9" xfId="23957"/>
    <cellStyle name="Note 2 5" xfId="17294"/>
    <cellStyle name="Note 2 5 2" xfId="17295"/>
    <cellStyle name="Note 2 5 2 2" xfId="23966"/>
    <cellStyle name="Note 2 5 3" xfId="17296"/>
    <cellStyle name="Note 2 5 3 2" xfId="23967"/>
    <cellStyle name="Note 2 5 4" xfId="17297"/>
    <cellStyle name="Note 2 5 5" xfId="23965"/>
    <cellStyle name="Note 2 6" xfId="17298"/>
    <cellStyle name="Note 2 6 2" xfId="17299"/>
    <cellStyle name="Note 2 6 3" xfId="23968"/>
    <cellStyle name="Note 2 7" xfId="17300"/>
    <cellStyle name="Note 2 7 2" xfId="17301"/>
    <cellStyle name="Note 2 7 3" xfId="23969"/>
    <cellStyle name="Note 2 8" xfId="17302"/>
    <cellStyle name="Note 2 8 2" xfId="23970"/>
    <cellStyle name="Note 2 9" xfId="17303"/>
    <cellStyle name="Note 2 9 2" xfId="23971"/>
    <cellStyle name="Note 3" xfId="17304"/>
    <cellStyle name="Note 3 2" xfId="17305"/>
    <cellStyle name="Note 3 2 2" xfId="17306"/>
    <cellStyle name="Note 3 2 2 2" xfId="17307"/>
    <cellStyle name="Note 3 2 2 3" xfId="17308"/>
    <cellStyle name="Note 3 2 2 4" xfId="17309"/>
    <cellStyle name="Note 3 2 2 5" xfId="23974"/>
    <cellStyle name="Note 3 2 3" xfId="17310"/>
    <cellStyle name="Note 3 2 3 2" xfId="17311"/>
    <cellStyle name="Note 3 2 3 3" xfId="23975"/>
    <cellStyle name="Note 3 2 4" xfId="17312"/>
    <cellStyle name="Note 3 2 4 2" xfId="17313"/>
    <cellStyle name="Note 3 2 4 3" xfId="23976"/>
    <cellStyle name="Note 3 2 5" xfId="17314"/>
    <cellStyle name="Note 3 2 5 2" xfId="17315"/>
    <cellStyle name="Note 3 2 5 3" xfId="23977"/>
    <cellStyle name="Note 3 2 6" xfId="17316"/>
    <cellStyle name="Note 3 2 6 2" xfId="23978"/>
    <cellStyle name="Note 3 2 7" xfId="17317"/>
    <cellStyle name="Note 3 2 8" xfId="23973"/>
    <cellStyle name="Note 3 3" xfId="17318"/>
    <cellStyle name="Note 3 3 2" xfId="17319"/>
    <cellStyle name="Note 3 3 2 2" xfId="17320"/>
    <cellStyle name="Note 3 3 2 3" xfId="17321"/>
    <cellStyle name="Note 3 3 2 4" xfId="17322"/>
    <cellStyle name="Note 3 3 2 5" xfId="23980"/>
    <cellStyle name="Note 3 3 3" xfId="17323"/>
    <cellStyle name="Note 3 3 4" xfId="17324"/>
    <cellStyle name="Note 3 3 5" xfId="17325"/>
    <cellStyle name="Note 3 3 6" xfId="23979"/>
    <cellStyle name="Note 3 4" xfId="17326"/>
    <cellStyle name="Note 3 4 2" xfId="17327"/>
    <cellStyle name="Note 3 4 2 2" xfId="23983"/>
    <cellStyle name="Note 3 4 3" xfId="17328"/>
    <cellStyle name="Note 3 4 4" xfId="23982"/>
    <cellStyle name="Note 3 5" xfId="17329"/>
    <cellStyle name="Note 3 5 2" xfId="17330"/>
    <cellStyle name="Note 3 5 3" xfId="23984"/>
    <cellStyle name="Note 3 6" xfId="17331"/>
    <cellStyle name="Note 3 6 2" xfId="17332"/>
    <cellStyle name="Note 3 6 3" xfId="23985"/>
    <cellStyle name="Note 3 7" xfId="17333"/>
    <cellStyle name="Note 3 7 2" xfId="17334"/>
    <cellStyle name="Note 3 7 3" xfId="23986"/>
    <cellStyle name="Note 3 8" xfId="17335"/>
    <cellStyle name="Note 3 9" xfId="23972"/>
    <cellStyle name="Note 4" xfId="17336"/>
    <cellStyle name="Note 4 2" xfId="17337"/>
    <cellStyle name="Note 4 2 2" xfId="17338"/>
    <cellStyle name="Note 4 2 2 2" xfId="17339"/>
    <cellStyle name="Note 4 2 2 2 2" xfId="17340"/>
    <cellStyle name="Note 4 2 2 2 2 2" xfId="23991"/>
    <cellStyle name="Note 4 2 2 2 3" xfId="17341"/>
    <cellStyle name="Note 4 2 2 2 4" xfId="23990"/>
    <cellStyle name="Note 4 2 2 3" xfId="17342"/>
    <cellStyle name="Note 4 2 2 3 2" xfId="17343"/>
    <cellStyle name="Note 4 2 2 3 3" xfId="23992"/>
    <cellStyle name="Note 4 2 2 4" xfId="17344"/>
    <cellStyle name="Note 4 2 2 5" xfId="23989"/>
    <cellStyle name="Note 4 2 3" xfId="17345"/>
    <cellStyle name="Note 4 2 3 2" xfId="17346"/>
    <cellStyle name="Note 4 2 3 2 2" xfId="23994"/>
    <cellStyle name="Note 4 2 3 3" xfId="17347"/>
    <cellStyle name="Note 4 2 3 4" xfId="23993"/>
    <cellStyle name="Note 4 2 4" xfId="17348"/>
    <cellStyle name="Note 4 2 4 2" xfId="17349"/>
    <cellStyle name="Note 4 2 4 3" xfId="23995"/>
    <cellStyle name="Note 4 2 5" xfId="17350"/>
    <cellStyle name="Note 4 2 5 2" xfId="23996"/>
    <cellStyle name="Note 4 2 6" xfId="17351"/>
    <cellStyle name="Note 4 2 7" xfId="23988"/>
    <cellStyle name="Note 4 3" xfId="17352"/>
    <cellStyle name="Note 4 3 2" xfId="17353"/>
    <cellStyle name="Note 4 3 3" xfId="23997"/>
    <cellStyle name="Note 4 4" xfId="17354"/>
    <cellStyle name="Note 4 4 2" xfId="17355"/>
    <cellStyle name="Note 4 4 3" xfId="23998"/>
    <cellStyle name="Note 4 5" xfId="17356"/>
    <cellStyle name="Note 4 5 2" xfId="23999"/>
    <cellStyle name="Note 4 6" xfId="17357"/>
    <cellStyle name="Note 4 6 2" xfId="24000"/>
    <cellStyle name="Note 4 7" xfId="17358"/>
    <cellStyle name="Note 4 7 2" xfId="24001"/>
    <cellStyle name="Note 4 8" xfId="17359"/>
    <cellStyle name="Note 4 9" xfId="23987"/>
    <cellStyle name="Note 5" xfId="17360"/>
    <cellStyle name="Note 5 2" xfId="17361"/>
    <cellStyle name="Note 5 2 2" xfId="17362"/>
    <cellStyle name="Note 5 2 2 2" xfId="17363"/>
    <cellStyle name="Note 5 2 2 2 2" xfId="17364"/>
    <cellStyle name="Note 5 2 2 2 2 2" xfId="24006"/>
    <cellStyle name="Note 5 2 2 2 3" xfId="24005"/>
    <cellStyle name="Note 5 2 2 3" xfId="17365"/>
    <cellStyle name="Note 5 2 2 3 2" xfId="24007"/>
    <cellStyle name="Note 5 2 2 4" xfId="24004"/>
    <cellStyle name="Note 5 2 3" xfId="17366"/>
    <cellStyle name="Note 5 2 3 2" xfId="17367"/>
    <cellStyle name="Note 5 2 3 2 2" xfId="24009"/>
    <cellStyle name="Note 5 2 3 3" xfId="24008"/>
    <cellStyle name="Note 5 2 4" xfId="17368"/>
    <cellStyle name="Note 5 2 4 2" xfId="24010"/>
    <cellStyle name="Note 5 2 5" xfId="17369"/>
    <cellStyle name="Note 5 2 5 2" xfId="24011"/>
    <cellStyle name="Note 5 2 6" xfId="17370"/>
    <cellStyle name="Note 5 2 7" xfId="24003"/>
    <cellStyle name="Note 5 3" xfId="17371"/>
    <cellStyle name="Note 5 3 2" xfId="17372"/>
    <cellStyle name="Note 5 3 3" xfId="24012"/>
    <cellStyle name="Note 5 4" xfId="17373"/>
    <cellStyle name="Note 5 4 2" xfId="24013"/>
    <cellStyle name="Note 5 5" xfId="17374"/>
    <cellStyle name="Note 5 5 2" xfId="24014"/>
    <cellStyle name="Note 5 6" xfId="17375"/>
    <cellStyle name="Note 5 6 2" xfId="24015"/>
    <cellStyle name="Note 5 7" xfId="17376"/>
    <cellStyle name="Note 5 8" xfId="24002"/>
    <cellStyle name="Note 6" xfId="17377"/>
    <cellStyle name="Note 6 2" xfId="17378"/>
    <cellStyle name="Note 6 2 2" xfId="17379"/>
    <cellStyle name="Note 6 2 3" xfId="24017"/>
    <cellStyle name="Note 6 3" xfId="17380"/>
    <cellStyle name="Note 6 3 2" xfId="17381"/>
    <cellStyle name="Note 6 3 2 2" xfId="17382"/>
    <cellStyle name="Note 6 3 2 2 2" xfId="24020"/>
    <cellStyle name="Note 6 3 2 3" xfId="24019"/>
    <cellStyle name="Note 6 3 3" xfId="17383"/>
    <cellStyle name="Note 6 3 3 2" xfId="24021"/>
    <cellStyle name="Note 6 3 4" xfId="17384"/>
    <cellStyle name="Note 6 3 5" xfId="24018"/>
    <cellStyle name="Note 6 4" xfId="17385"/>
    <cellStyle name="Note 6 4 2" xfId="17386"/>
    <cellStyle name="Note 6 4 2 2" xfId="24023"/>
    <cellStyle name="Note 6 4 3" xfId="24022"/>
    <cellStyle name="Note 6 5" xfId="17387"/>
    <cellStyle name="Note 6 5 2" xfId="24024"/>
    <cellStyle name="Note 6 6" xfId="17388"/>
    <cellStyle name="Note 6 6 2" xfId="24025"/>
    <cellStyle name="Note 6 7" xfId="17389"/>
    <cellStyle name="Note 6 8" xfId="24016"/>
    <cellStyle name="Note 7" xfId="17390"/>
    <cellStyle name="Note 7 2" xfId="17391"/>
    <cellStyle name="Note 7 2 2" xfId="17392"/>
    <cellStyle name="Note 7 2 2 2" xfId="17393"/>
    <cellStyle name="Note 7 2 2 2 2" xfId="24029"/>
    <cellStyle name="Note 7 2 2 3" xfId="24028"/>
    <cellStyle name="Note 7 2 3" xfId="17394"/>
    <cellStyle name="Note 7 2 3 2" xfId="24030"/>
    <cellStyle name="Note 7 2 4" xfId="17395"/>
    <cellStyle name="Note 7 2 5" xfId="24027"/>
    <cellStyle name="Note 7 3" xfId="17396"/>
    <cellStyle name="Note 7 3 2" xfId="17397"/>
    <cellStyle name="Note 7 3 2 2" xfId="24032"/>
    <cellStyle name="Note 7 3 3" xfId="17398"/>
    <cellStyle name="Note 7 3 4" xfId="24031"/>
    <cellStyle name="Note 7 4" xfId="17399"/>
    <cellStyle name="Note 7 4 2" xfId="24033"/>
    <cellStyle name="Note 7 5" xfId="17400"/>
    <cellStyle name="Note 7 5 2" xfId="24034"/>
    <cellStyle name="Note 7 6" xfId="17401"/>
    <cellStyle name="Note 7 7" xfId="24026"/>
    <cellStyle name="Note 8" xfId="17402"/>
    <cellStyle name="Note 8 2" xfId="17403"/>
    <cellStyle name="Note 8 2 2" xfId="24036"/>
    <cellStyle name="Note 8 3" xfId="17404"/>
    <cellStyle name="Note 8 4" xfId="24035"/>
    <cellStyle name="Note 9" xfId="17405"/>
    <cellStyle name="Note 9 2" xfId="17406"/>
    <cellStyle name="Note 9 3" xfId="24037"/>
    <cellStyle name="nPlodedDetails" xfId="17407"/>
    <cellStyle name="nPlodedDetails 2" xfId="24038"/>
    <cellStyle name="NullValueStyle" xfId="17408"/>
    <cellStyle name="NullValueStyle 2" xfId="17409"/>
    <cellStyle name="NullValueStyle 2 2" xfId="24040"/>
    <cellStyle name="NullValueStyle 3" xfId="17410"/>
    <cellStyle name="NullValueStyle 3 2" xfId="24041"/>
    <cellStyle name="NullValueStyle 4" xfId="17411"/>
    <cellStyle name="NullValueStyle 4 2" xfId="24042"/>
    <cellStyle name="NullValueStyle 5" xfId="24039"/>
    <cellStyle name="ook63" xfId="17412"/>
    <cellStyle name="ook63 2" xfId="24043"/>
    <cellStyle name="ook6D" xfId="17413"/>
    <cellStyle name="ook6D 2" xfId="24044"/>
    <cellStyle name="Output 10" xfId="17414"/>
    <cellStyle name="Output 10 2" xfId="24045"/>
    <cellStyle name="Output 11" xfId="17415"/>
    <cellStyle name="Output 12" xfId="17416"/>
    <cellStyle name="Output 2" xfId="17417"/>
    <cellStyle name="Output 2 2" xfId="17418"/>
    <cellStyle name="Output 2 2 2" xfId="17419"/>
    <cellStyle name="Output 2 2 2 2" xfId="24047"/>
    <cellStyle name="Output 2 2 3" xfId="17420"/>
    <cellStyle name="Output 2 2 3 2" xfId="24048"/>
    <cellStyle name="Output 2 2 4" xfId="24046"/>
    <cellStyle name="Output 2 3" xfId="17421"/>
    <cellStyle name="Output 2 3 2" xfId="17422"/>
    <cellStyle name="Output 2 3 2 2" xfId="24050"/>
    <cellStyle name="Output 2 3 3" xfId="24049"/>
    <cellStyle name="Output 2 4" xfId="17423"/>
    <cellStyle name="Output 2 4 2" xfId="24051"/>
    <cellStyle name="Output 2 5" xfId="17424"/>
    <cellStyle name="Output 2 5 2" xfId="24052"/>
    <cellStyle name="Output 2 6" xfId="17425"/>
    <cellStyle name="Output 2 6 2" xfId="24053"/>
    <cellStyle name="Output 2 7" xfId="17426"/>
    <cellStyle name="Output 2 7 2" xfId="24054"/>
    <cellStyle name="Output 2 8" xfId="17427"/>
    <cellStyle name="Output 2 8 2" xfId="24055"/>
    <cellStyle name="Output 3" xfId="17428"/>
    <cellStyle name="Output 3 2" xfId="17429"/>
    <cellStyle name="Output 3 2 2" xfId="17430"/>
    <cellStyle name="Output 3 2 2 2" xfId="24058"/>
    <cellStyle name="Output 3 2 3" xfId="24057"/>
    <cellStyle name="Output 3 3" xfId="17431"/>
    <cellStyle name="Output 3 3 2" xfId="24059"/>
    <cellStyle name="Output 3 4" xfId="17432"/>
    <cellStyle name="Output 3 4 2" xfId="24060"/>
    <cellStyle name="Output 3 5" xfId="17433"/>
    <cellStyle name="Output 3 5 2" xfId="24061"/>
    <cellStyle name="Output 3 6" xfId="17434"/>
    <cellStyle name="Output 3 7" xfId="24056"/>
    <cellStyle name="Output 4" xfId="17435"/>
    <cellStyle name="Output 4 2" xfId="17436"/>
    <cellStyle name="Output 4 2 2" xfId="17437"/>
    <cellStyle name="Output 4 2 2 2" xfId="24064"/>
    <cellStyle name="Output 4 2 3" xfId="24063"/>
    <cellStyle name="Output 4 3" xfId="17438"/>
    <cellStyle name="Output 4 3 2" xfId="24065"/>
    <cellStyle name="Output 4 4" xfId="17439"/>
    <cellStyle name="Output 4 5" xfId="24062"/>
    <cellStyle name="Output 5" xfId="17440"/>
    <cellStyle name="Output 5 2" xfId="17441"/>
    <cellStyle name="Output 5 2 2" xfId="24067"/>
    <cellStyle name="Output 5 3" xfId="17442"/>
    <cellStyle name="Output 5 4" xfId="24066"/>
    <cellStyle name="Output 6" xfId="17443"/>
    <cellStyle name="Output 6 2" xfId="24068"/>
    <cellStyle name="Output 7" xfId="17444"/>
    <cellStyle name="Output 7 2" xfId="24069"/>
    <cellStyle name="Output 8" xfId="17445"/>
    <cellStyle name="Output 8 2" xfId="24070"/>
    <cellStyle name="Output 9" xfId="17446"/>
    <cellStyle name="Output 9 2" xfId="24071"/>
    <cellStyle name="pb_page_heading_LS" xfId="17447"/>
    <cellStyle name="Percen - Style1" xfId="17448"/>
    <cellStyle name="Percen - Style1 2" xfId="24072"/>
    <cellStyle name="Percen - Style2" xfId="17449"/>
    <cellStyle name="Percent (0)" xfId="17450"/>
    <cellStyle name="Percent (0) 2" xfId="24073"/>
    <cellStyle name="Percent (2)" xfId="17451"/>
    <cellStyle name="Percent (2) 2" xfId="24074"/>
    <cellStyle name="Percent .00" xfId="17452"/>
    <cellStyle name="Percent .00 2" xfId="17453"/>
    <cellStyle name="Percent .00 2 2" xfId="24076"/>
    <cellStyle name="Percent .00 3" xfId="17454"/>
    <cellStyle name="Percent .00 3 2" xfId="17455"/>
    <cellStyle name="Percent .00 3 2 2" xfId="24078"/>
    <cellStyle name="Percent .00 3 3" xfId="24077"/>
    <cellStyle name="Percent .00 4" xfId="17456"/>
    <cellStyle name="Percent .00 4 2" xfId="17457"/>
    <cellStyle name="Percent .00 4 2 2" xfId="24080"/>
    <cellStyle name="Percent .00 4 3" xfId="24079"/>
    <cellStyle name="Percent .00 5" xfId="17458"/>
    <cellStyle name="Percent .00 5 2" xfId="17459"/>
    <cellStyle name="Percent .00 5 2 2" xfId="24082"/>
    <cellStyle name="Percent .00 5 3" xfId="24081"/>
    <cellStyle name="Percent .00 6" xfId="24075"/>
    <cellStyle name="Percent .n" xfId="17460"/>
    <cellStyle name="Percent .n 2" xfId="24083"/>
    <cellStyle name="Percent [0%]" xfId="17461"/>
    <cellStyle name="Percent [0.00%]" xfId="17462"/>
    <cellStyle name="Percent [2]" xfId="17463"/>
    <cellStyle name="Percent [2] 10" xfId="17464"/>
    <cellStyle name="Percent [2] 10 2" xfId="24084"/>
    <cellStyle name="Percent [2] 11" xfId="17465"/>
    <cellStyle name="Percent [2] 11 2" xfId="24085"/>
    <cellStyle name="Percent [2] 12" xfId="17466"/>
    <cellStyle name="Percent [2] 12 2" xfId="24086"/>
    <cellStyle name="Percent [2] 13" xfId="17467"/>
    <cellStyle name="Percent [2] 13 2" xfId="24087"/>
    <cellStyle name="Percent [2] 14" xfId="17468"/>
    <cellStyle name="Percent [2] 14 2" xfId="24088"/>
    <cellStyle name="Percent [2] 15" xfId="17469"/>
    <cellStyle name="Percent [2] 15 2" xfId="24089"/>
    <cellStyle name="Percent [2] 16" xfId="17470"/>
    <cellStyle name="Percent [2] 16 2" xfId="24090"/>
    <cellStyle name="Percent [2] 17" xfId="17471"/>
    <cellStyle name="Percent [2] 17 2" xfId="24091"/>
    <cellStyle name="Percent [2] 18" xfId="17472"/>
    <cellStyle name="Percent [2] 18 2" xfId="24092"/>
    <cellStyle name="Percent [2] 19" xfId="17473"/>
    <cellStyle name="Percent [2] 19 2" xfId="24093"/>
    <cellStyle name="Percent [2] 2" xfId="17474"/>
    <cellStyle name="Percent [2] 2 2" xfId="24094"/>
    <cellStyle name="Percent [2] 20" xfId="17475"/>
    <cellStyle name="Percent [2] 20 2" xfId="24095"/>
    <cellStyle name="Percent [2] 21" xfId="17476"/>
    <cellStyle name="Percent [2] 21 2" xfId="24096"/>
    <cellStyle name="Percent [2] 22" xfId="17477"/>
    <cellStyle name="Percent [2] 22 2" xfId="24097"/>
    <cellStyle name="Percent [2] 23" xfId="17478"/>
    <cellStyle name="Percent [2] 23 2" xfId="24098"/>
    <cellStyle name="Percent [2] 24" xfId="17479"/>
    <cellStyle name="Percent [2] 24 2" xfId="24099"/>
    <cellStyle name="Percent [2] 25" xfId="17480"/>
    <cellStyle name="Percent [2] 25 2" xfId="24100"/>
    <cellStyle name="Percent [2] 26" xfId="17481"/>
    <cellStyle name="Percent [2] 26 2" xfId="24101"/>
    <cellStyle name="Percent [2] 27" xfId="17482"/>
    <cellStyle name="Percent [2] 27 2" xfId="24102"/>
    <cellStyle name="Percent [2] 28" xfId="17483"/>
    <cellStyle name="Percent [2] 28 2" xfId="24103"/>
    <cellStyle name="Percent [2] 29" xfId="17484"/>
    <cellStyle name="Percent [2] 29 2" xfId="24104"/>
    <cellStyle name="Percent [2] 3" xfId="17485"/>
    <cellStyle name="Percent [2] 3 2" xfId="17486"/>
    <cellStyle name="Percent [2] 3 2 2" xfId="24106"/>
    <cellStyle name="Percent [2] 3 3" xfId="24105"/>
    <cellStyle name="Percent [2] 30" xfId="17487"/>
    <cellStyle name="Percent [2] 30 2" xfId="24107"/>
    <cellStyle name="Percent [2] 31" xfId="17488"/>
    <cellStyle name="Percent [2] 31 2" xfId="24108"/>
    <cellStyle name="Percent [2] 32" xfId="17489"/>
    <cellStyle name="Percent [2] 32 2" xfId="17490"/>
    <cellStyle name="Percent [2] 32 2 2" xfId="24110"/>
    <cellStyle name="Percent [2] 32 3" xfId="17491"/>
    <cellStyle name="Percent [2] 32 3 2" xfId="24111"/>
    <cellStyle name="Percent [2] 32 4" xfId="24109"/>
    <cellStyle name="Percent [2] 33" xfId="17492"/>
    <cellStyle name="Percent [2] 33 2" xfId="24112"/>
    <cellStyle name="Percent [2] 34" xfId="17493"/>
    <cellStyle name="Percent [2] 34 2" xfId="24113"/>
    <cellStyle name="Percent [2] 35" xfId="17494"/>
    <cellStyle name="Percent [2] 35 2" xfId="24114"/>
    <cellStyle name="Percent [2] 4" xfId="17495"/>
    <cellStyle name="Percent [2] 4 2" xfId="17496"/>
    <cellStyle name="Percent [2] 4 2 2" xfId="24116"/>
    <cellStyle name="Percent [2] 4 3" xfId="24115"/>
    <cellStyle name="Percent [2] 5" xfId="17497"/>
    <cellStyle name="Percent [2] 5 2" xfId="17498"/>
    <cellStyle name="Percent [2] 5 2 2" xfId="24118"/>
    <cellStyle name="Percent [2] 5 3" xfId="24117"/>
    <cellStyle name="Percent [2] 6" xfId="17499"/>
    <cellStyle name="Percent [2] 6 2" xfId="24119"/>
    <cellStyle name="Percent [2] 7" xfId="17500"/>
    <cellStyle name="Percent [2] 7 2" xfId="24120"/>
    <cellStyle name="Percent [2] 8" xfId="17501"/>
    <cellStyle name="Percent [2] 8 2" xfId="17502"/>
    <cellStyle name="Percent [2] 8 2 2" xfId="24122"/>
    <cellStyle name="Percent [2] 8 3" xfId="24121"/>
    <cellStyle name="Percent [2] 9" xfId="17503"/>
    <cellStyle name="Percent [2] 9 2" xfId="24123"/>
    <cellStyle name="Percent [n" xfId="17504"/>
    <cellStyle name="Percent [n 2" xfId="24124"/>
    <cellStyle name="Percent 0%" xfId="17505"/>
    <cellStyle name="Percent 10" xfId="17506"/>
    <cellStyle name="Percent 10 2" xfId="17507"/>
    <cellStyle name="Percent 10 2 2" xfId="17508"/>
    <cellStyle name="Percent 10 2 2 2" xfId="17509"/>
    <cellStyle name="Percent 10 2 2 2 2" xfId="24127"/>
    <cellStyle name="Percent 10 2 2 3" xfId="24126"/>
    <cellStyle name="Percent 10 2 3" xfId="17510"/>
    <cellStyle name="Percent 10 2 3 2" xfId="24128"/>
    <cellStyle name="Percent 10 2 4" xfId="17511"/>
    <cellStyle name="Percent 10 2 4 2" xfId="24129"/>
    <cellStyle name="Percent 10 2 5" xfId="24125"/>
    <cellStyle name="Percent 10 3" xfId="17512"/>
    <cellStyle name="Percent 10 3 2" xfId="17513"/>
    <cellStyle name="Percent 10 3 2 2" xfId="24131"/>
    <cellStyle name="Percent 10 3 3" xfId="17514"/>
    <cellStyle name="Percent 10 3 3 2" xfId="24132"/>
    <cellStyle name="Percent 10 3 4" xfId="24130"/>
    <cellStyle name="Percent 10 4" xfId="17515"/>
    <cellStyle name="Percent 10 4 2" xfId="24133"/>
    <cellStyle name="Percent 10 5" xfId="17516"/>
    <cellStyle name="Percent 10 5 2" xfId="24134"/>
    <cellStyle name="Percent 10 6" xfId="17517"/>
    <cellStyle name="Percent 10 6 2" xfId="24135"/>
    <cellStyle name="Percent 10 7" xfId="17518"/>
    <cellStyle name="Percent 10 7 2" xfId="24136"/>
    <cellStyle name="Percent 10 8" xfId="17519"/>
    <cellStyle name="Percent 10 8 2" xfId="24137"/>
    <cellStyle name="Percent 100" xfId="17520"/>
    <cellStyle name="Percent 100 2" xfId="24138"/>
    <cellStyle name="Percent 101" xfId="17521"/>
    <cellStyle name="Percent 101 2" xfId="24139"/>
    <cellStyle name="Percent 102" xfId="17522"/>
    <cellStyle name="Percent 102 2" xfId="24140"/>
    <cellStyle name="Percent 103" xfId="17523"/>
    <cellStyle name="Percent 103 2" xfId="24141"/>
    <cellStyle name="Percent 104" xfId="17524"/>
    <cellStyle name="Percent 104 2" xfId="24142"/>
    <cellStyle name="Percent 105" xfId="17525"/>
    <cellStyle name="Percent 105 2" xfId="24143"/>
    <cellStyle name="Percent 106" xfId="17526"/>
    <cellStyle name="Percent 106 2" xfId="24144"/>
    <cellStyle name="Percent 107" xfId="17527"/>
    <cellStyle name="Percent 107 2" xfId="24145"/>
    <cellStyle name="Percent 108" xfId="17528"/>
    <cellStyle name="Percent 108 2" xfId="24146"/>
    <cellStyle name="Percent 109" xfId="17529"/>
    <cellStyle name="Percent 109 2" xfId="24147"/>
    <cellStyle name="Percent 11" xfId="17530"/>
    <cellStyle name="Percent 11 2" xfId="17531"/>
    <cellStyle name="Percent 11 2 2" xfId="17532"/>
    <cellStyle name="Percent 11 2 2 2" xfId="17533"/>
    <cellStyle name="Percent 11 2 2 2 2" xfId="24150"/>
    <cellStyle name="Percent 11 2 2 3" xfId="24149"/>
    <cellStyle name="Percent 11 2 3" xfId="17534"/>
    <cellStyle name="Percent 11 2 3 2" xfId="24151"/>
    <cellStyle name="Percent 11 2 4" xfId="17535"/>
    <cellStyle name="Percent 11 2 4 2" xfId="24152"/>
    <cellStyle name="Percent 11 2 5" xfId="17536"/>
    <cellStyle name="Percent 11 2 5 2" xfId="24153"/>
    <cellStyle name="Percent 11 2 6" xfId="24148"/>
    <cellStyle name="Percent 11 3" xfId="17537"/>
    <cellStyle name="Percent 11 3 2" xfId="17538"/>
    <cellStyle name="Percent 11 3 2 2" xfId="24155"/>
    <cellStyle name="Percent 11 3 3" xfId="24154"/>
    <cellStyle name="Percent 11 4" xfId="17539"/>
    <cellStyle name="Percent 11 4 2" xfId="17540"/>
    <cellStyle name="Percent 11 4 2 2" xfId="24157"/>
    <cellStyle name="Percent 11 4 3" xfId="24156"/>
    <cellStyle name="Percent 11 5" xfId="17541"/>
    <cellStyle name="Percent 11 5 2" xfId="24158"/>
    <cellStyle name="Percent 11 6" xfId="17542"/>
    <cellStyle name="Percent 11 6 2" xfId="24159"/>
    <cellStyle name="Percent 11 7" xfId="17543"/>
    <cellStyle name="Percent 11 7 2" xfId="24160"/>
    <cellStyle name="Percent 11 8" xfId="17544"/>
    <cellStyle name="Percent 11 8 2" xfId="24161"/>
    <cellStyle name="Percent 110" xfId="17545"/>
    <cellStyle name="Percent 110 2" xfId="24162"/>
    <cellStyle name="Percent 111" xfId="17546"/>
    <cellStyle name="Percent 111 2" xfId="24163"/>
    <cellStyle name="Percent 112" xfId="17547"/>
    <cellStyle name="Percent 112 2" xfId="24164"/>
    <cellStyle name="Percent 113" xfId="17548"/>
    <cellStyle name="Percent 113 2" xfId="24165"/>
    <cellStyle name="Percent 114" xfId="17549"/>
    <cellStyle name="Percent 114 2" xfId="24166"/>
    <cellStyle name="Percent 115" xfId="17550"/>
    <cellStyle name="Percent 115 2" xfId="24167"/>
    <cellStyle name="Percent 116" xfId="17551"/>
    <cellStyle name="Percent 116 2" xfId="24168"/>
    <cellStyle name="Percent 117" xfId="17552"/>
    <cellStyle name="Percent 117 2" xfId="24169"/>
    <cellStyle name="Percent 118" xfId="17553"/>
    <cellStyle name="Percent 118 2" xfId="24170"/>
    <cellStyle name="Percent 119" xfId="17554"/>
    <cellStyle name="Percent 119 2" xfId="24171"/>
    <cellStyle name="Percent 12" xfId="17555"/>
    <cellStyle name="Percent 12 2" xfId="17556"/>
    <cellStyle name="Percent 12 2 2" xfId="17557"/>
    <cellStyle name="Percent 12 2 2 2" xfId="24173"/>
    <cellStyle name="Percent 12 2 3" xfId="17558"/>
    <cellStyle name="Percent 12 2 3 2" xfId="24174"/>
    <cellStyle name="Percent 12 2 4" xfId="24172"/>
    <cellStyle name="Percent 12 3" xfId="17559"/>
    <cellStyle name="Percent 12 3 2" xfId="17560"/>
    <cellStyle name="Percent 12 3 2 2" xfId="24176"/>
    <cellStyle name="Percent 12 3 3" xfId="24175"/>
    <cellStyle name="Percent 12 4" xfId="17561"/>
    <cellStyle name="Percent 12 4 2" xfId="17562"/>
    <cellStyle name="Percent 12 4 2 2" xfId="24178"/>
    <cellStyle name="Percent 12 4 3" xfId="24177"/>
    <cellStyle name="Percent 12 5" xfId="17563"/>
    <cellStyle name="Percent 12 5 2" xfId="24179"/>
    <cellStyle name="Percent 12 6" xfId="17564"/>
    <cellStyle name="Percent 12 6 2" xfId="24180"/>
    <cellStyle name="Percent 12 7" xfId="17565"/>
    <cellStyle name="Percent 12 7 2" xfId="24181"/>
    <cellStyle name="Percent 12 8" xfId="17566"/>
    <cellStyle name="Percent 12 8 2" xfId="24182"/>
    <cellStyle name="Percent 120" xfId="17567"/>
    <cellStyle name="Percent 120 2" xfId="24183"/>
    <cellStyle name="Percent 121" xfId="17568"/>
    <cellStyle name="Percent 121 2" xfId="24184"/>
    <cellStyle name="Percent 122" xfId="17569"/>
    <cellStyle name="Percent 122 2" xfId="24185"/>
    <cellStyle name="Percent 123" xfId="17570"/>
    <cellStyle name="Percent 123 2" xfId="24186"/>
    <cellStyle name="Percent 124" xfId="17571"/>
    <cellStyle name="Percent 124 2" xfId="24187"/>
    <cellStyle name="Percent 125" xfId="17572"/>
    <cellStyle name="Percent 125 2" xfId="24188"/>
    <cellStyle name="Percent 126" xfId="17573"/>
    <cellStyle name="Percent 126 2" xfId="24189"/>
    <cellStyle name="Percent 127" xfId="17574"/>
    <cellStyle name="Percent 127 2" xfId="24190"/>
    <cellStyle name="Percent 128" xfId="17575"/>
    <cellStyle name="Percent 128 2" xfId="24191"/>
    <cellStyle name="Percent 129" xfId="17576"/>
    <cellStyle name="Percent 129 2" xfId="24192"/>
    <cellStyle name="Percent 13" xfId="17577"/>
    <cellStyle name="Percent 13 10" xfId="17578"/>
    <cellStyle name="Percent 13 11" xfId="17579"/>
    <cellStyle name="Percent 13 12" xfId="17580"/>
    <cellStyle name="Percent 13 13" xfId="17581"/>
    <cellStyle name="Percent 13 14" xfId="17582"/>
    <cellStyle name="Percent 13 15" xfId="17583"/>
    <cellStyle name="Percent 13 16" xfId="17584"/>
    <cellStyle name="Percent 13 16 2" xfId="24193"/>
    <cellStyle name="Percent 13 17" xfId="17585"/>
    <cellStyle name="Percent 13 17 2" xfId="24194"/>
    <cellStyle name="Percent 13 18" xfId="17586"/>
    <cellStyle name="Percent 13 2" xfId="17587"/>
    <cellStyle name="Percent 13 2 2" xfId="17588"/>
    <cellStyle name="Percent 13 2 2 2" xfId="24195"/>
    <cellStyle name="Percent 13 2 3" xfId="17589"/>
    <cellStyle name="Percent 13 2 3 2" xfId="24196"/>
    <cellStyle name="Percent 13 2 4" xfId="17590"/>
    <cellStyle name="Percent 13 2 4 2" xfId="24197"/>
    <cellStyle name="Percent 13 3" xfId="17591"/>
    <cellStyle name="Percent 13 3 2" xfId="17592"/>
    <cellStyle name="Percent 13 3 2 2" xfId="24198"/>
    <cellStyle name="Percent 13 3 3" xfId="17593"/>
    <cellStyle name="Percent 13 3 3 2" xfId="24199"/>
    <cellStyle name="Percent 13 4" xfId="17594"/>
    <cellStyle name="Percent 13 4 2" xfId="17595"/>
    <cellStyle name="Percent 13 4 2 2" xfId="24200"/>
    <cellStyle name="Percent 13 4 3" xfId="17596"/>
    <cellStyle name="Percent 13 4 3 2" xfId="24201"/>
    <cellStyle name="Percent 13 5" xfId="17597"/>
    <cellStyle name="Percent 13 5 2" xfId="17598"/>
    <cellStyle name="Percent 13 5 2 2" xfId="24202"/>
    <cellStyle name="Percent 13 5 3" xfId="17599"/>
    <cellStyle name="Percent 13 5 3 2" xfId="24203"/>
    <cellStyle name="Percent 13 6" xfId="17600"/>
    <cellStyle name="Percent 13 6 2" xfId="17601"/>
    <cellStyle name="Percent 13 6 2 2" xfId="24204"/>
    <cellStyle name="Percent 13 6 3" xfId="17602"/>
    <cellStyle name="Percent 13 6 3 2" xfId="24205"/>
    <cellStyle name="Percent 13 7" xfId="17603"/>
    <cellStyle name="Percent 13 8" xfId="17604"/>
    <cellStyle name="Percent 13 9" xfId="17605"/>
    <cellStyle name="Percent 130" xfId="17606"/>
    <cellStyle name="Percent 130 2" xfId="24206"/>
    <cellStyle name="Percent 131" xfId="17607"/>
    <cellStyle name="Percent 131 2" xfId="24207"/>
    <cellStyle name="Percent 132" xfId="17608"/>
    <cellStyle name="Percent 132 2" xfId="24208"/>
    <cellStyle name="Percent 133" xfId="17609"/>
    <cellStyle name="Percent 133 2" xfId="24209"/>
    <cellStyle name="Percent 134" xfId="17610"/>
    <cellStyle name="Percent 134 2" xfId="24210"/>
    <cellStyle name="Percent 135" xfId="17611"/>
    <cellStyle name="Percent 135 2" xfId="24211"/>
    <cellStyle name="Percent 136" xfId="17612"/>
    <cellStyle name="Percent 136 2" xfId="24212"/>
    <cellStyle name="Percent 137" xfId="17613"/>
    <cellStyle name="Percent 137 2" xfId="24213"/>
    <cellStyle name="Percent 138" xfId="17614"/>
    <cellStyle name="Percent 138 2" xfId="24214"/>
    <cellStyle name="Percent 139" xfId="17615"/>
    <cellStyle name="Percent 139 2" xfId="24215"/>
    <cellStyle name="Percent 14" xfId="17616"/>
    <cellStyle name="Percent 14 10" xfId="17617"/>
    <cellStyle name="Percent 14 11" xfId="17618"/>
    <cellStyle name="Percent 14 12" xfId="17619"/>
    <cellStyle name="Percent 14 13" xfId="17620"/>
    <cellStyle name="Percent 14 14" xfId="17621"/>
    <cellStyle name="Percent 14 15" xfId="17622"/>
    <cellStyle name="Percent 14 16" xfId="17623"/>
    <cellStyle name="Percent 14 16 2" xfId="24216"/>
    <cellStyle name="Percent 14 17" xfId="17624"/>
    <cellStyle name="Percent 14 17 2" xfId="24217"/>
    <cellStyle name="Percent 14 18" xfId="17625"/>
    <cellStyle name="Percent 14 2" xfId="17626"/>
    <cellStyle name="Percent 14 2 2" xfId="17627"/>
    <cellStyle name="Percent 14 2 2 2" xfId="24218"/>
    <cellStyle name="Percent 14 2 3" xfId="17628"/>
    <cellStyle name="Percent 14 2 3 2" xfId="24219"/>
    <cellStyle name="Percent 14 2 4" xfId="17629"/>
    <cellStyle name="Percent 14 2 4 2" xfId="24220"/>
    <cellStyle name="Percent 14 3" xfId="17630"/>
    <cellStyle name="Percent 14 3 2" xfId="17631"/>
    <cellStyle name="Percent 14 3 2 2" xfId="24221"/>
    <cellStyle name="Percent 14 3 3" xfId="17632"/>
    <cellStyle name="Percent 14 3 3 2" xfId="24222"/>
    <cellStyle name="Percent 14 4" xfId="17633"/>
    <cellStyle name="Percent 14 4 2" xfId="17634"/>
    <cellStyle name="Percent 14 4 2 2" xfId="24223"/>
    <cellStyle name="Percent 14 4 3" xfId="17635"/>
    <cellStyle name="Percent 14 4 3 2" xfId="24224"/>
    <cellStyle name="Percent 14 5" xfId="17636"/>
    <cellStyle name="Percent 14 5 2" xfId="17637"/>
    <cellStyle name="Percent 14 5 2 2" xfId="24225"/>
    <cellStyle name="Percent 14 5 3" xfId="17638"/>
    <cellStyle name="Percent 14 5 3 2" xfId="24226"/>
    <cellStyle name="Percent 14 6" xfId="17639"/>
    <cellStyle name="Percent 14 6 2" xfId="17640"/>
    <cellStyle name="Percent 14 6 2 2" xfId="24227"/>
    <cellStyle name="Percent 14 6 3" xfId="17641"/>
    <cellStyle name="Percent 14 6 3 2" xfId="24228"/>
    <cellStyle name="Percent 14 7" xfId="17642"/>
    <cellStyle name="Percent 14 8" xfId="17643"/>
    <cellStyle name="Percent 14 9" xfId="17644"/>
    <cellStyle name="Percent 140" xfId="17645"/>
    <cellStyle name="Percent 140 2" xfId="24229"/>
    <cellStyle name="Percent 141" xfId="17646"/>
    <cellStyle name="Percent 141 2" xfId="24230"/>
    <cellStyle name="Percent 142" xfId="17647"/>
    <cellStyle name="Percent 142 2" xfId="24231"/>
    <cellStyle name="Percent 143" xfId="17648"/>
    <cellStyle name="Percent 143 2" xfId="24232"/>
    <cellStyle name="Percent 144" xfId="17649"/>
    <cellStyle name="Percent 144 2" xfId="24233"/>
    <cellStyle name="Percent 145" xfId="17650"/>
    <cellStyle name="Percent 145 2" xfId="24234"/>
    <cellStyle name="Percent 146" xfId="17651"/>
    <cellStyle name="Percent 146 2" xfId="24235"/>
    <cellStyle name="Percent 147" xfId="17652"/>
    <cellStyle name="Percent 147 2" xfId="24236"/>
    <cellStyle name="Percent 148" xfId="17653"/>
    <cellStyle name="Percent 148 2" xfId="24237"/>
    <cellStyle name="Percent 149" xfId="17654"/>
    <cellStyle name="Percent 149 2" xfId="17655"/>
    <cellStyle name="Percent 149 2 2" xfId="24239"/>
    <cellStyle name="Percent 149 3" xfId="24238"/>
    <cellStyle name="Percent 15" xfId="17656"/>
    <cellStyle name="Percent 15 10" xfId="17657"/>
    <cellStyle name="Percent 15 11" xfId="17658"/>
    <cellStyle name="Percent 15 12" xfId="17659"/>
    <cellStyle name="Percent 15 13" xfId="17660"/>
    <cellStyle name="Percent 15 14" xfId="17661"/>
    <cellStyle name="Percent 15 15" xfId="17662"/>
    <cellStyle name="Percent 15 16" xfId="17663"/>
    <cellStyle name="Percent 15 16 2" xfId="24240"/>
    <cellStyle name="Percent 15 17" xfId="17664"/>
    <cellStyle name="Percent 15 17 2" xfId="24241"/>
    <cellStyle name="Percent 15 18" xfId="17665"/>
    <cellStyle name="Percent 15 2" xfId="17666"/>
    <cellStyle name="Percent 15 2 2" xfId="17667"/>
    <cellStyle name="Percent 15 2 2 2" xfId="24242"/>
    <cellStyle name="Percent 15 2 3" xfId="17668"/>
    <cellStyle name="Percent 15 2 3 2" xfId="24243"/>
    <cellStyle name="Percent 15 2 4" xfId="17669"/>
    <cellStyle name="Percent 15 2 4 2" xfId="24244"/>
    <cellStyle name="Percent 15 2 5" xfId="17670"/>
    <cellStyle name="Percent 15 2 5 2" xfId="24245"/>
    <cellStyle name="Percent 15 2 6" xfId="17671"/>
    <cellStyle name="Percent 15 2 6 2" xfId="24246"/>
    <cellStyle name="Percent 15 2 7" xfId="17672"/>
    <cellStyle name="Percent 15 2 7 2" xfId="24247"/>
    <cellStyle name="Percent 15 3" xfId="17673"/>
    <cellStyle name="Percent 15 3 2" xfId="17674"/>
    <cellStyle name="Percent 15 3 2 2" xfId="24248"/>
    <cellStyle name="Percent 15 3 3" xfId="17675"/>
    <cellStyle name="Percent 15 3 3 2" xfId="24249"/>
    <cellStyle name="Percent 15 4" xfId="17676"/>
    <cellStyle name="Percent 15 4 2" xfId="17677"/>
    <cellStyle name="Percent 15 4 2 2" xfId="24250"/>
    <cellStyle name="Percent 15 4 3" xfId="17678"/>
    <cellStyle name="Percent 15 4 3 2" xfId="24251"/>
    <cellStyle name="Percent 15 5" xfId="17679"/>
    <cellStyle name="Percent 15 5 2" xfId="17680"/>
    <cellStyle name="Percent 15 5 2 2" xfId="24252"/>
    <cellStyle name="Percent 15 5 3" xfId="17681"/>
    <cellStyle name="Percent 15 5 3 2" xfId="24253"/>
    <cellStyle name="Percent 15 6" xfId="17682"/>
    <cellStyle name="Percent 15 6 2" xfId="17683"/>
    <cellStyle name="Percent 15 6 2 2" xfId="24254"/>
    <cellStyle name="Percent 15 6 3" xfId="17684"/>
    <cellStyle name="Percent 15 6 3 2" xfId="24255"/>
    <cellStyle name="Percent 15 7" xfId="17685"/>
    <cellStyle name="Percent 15 7 2" xfId="17686"/>
    <cellStyle name="Percent 15 7 2 2" xfId="24256"/>
    <cellStyle name="Percent 15 7 3" xfId="17687"/>
    <cellStyle name="Percent 15 7 3 2" xfId="24257"/>
    <cellStyle name="Percent 15 8" xfId="17688"/>
    <cellStyle name="Percent 15 8 2" xfId="17689"/>
    <cellStyle name="Percent 15 8 2 2" xfId="24258"/>
    <cellStyle name="Percent 15 8 3" xfId="17690"/>
    <cellStyle name="Percent 15 8 3 2" xfId="24259"/>
    <cellStyle name="Percent 15 9" xfId="17691"/>
    <cellStyle name="Percent 150" xfId="17692"/>
    <cellStyle name="Percent 150 2" xfId="17693"/>
    <cellStyle name="Percent 150 2 2" xfId="24261"/>
    <cellStyle name="Percent 150 3" xfId="24260"/>
    <cellStyle name="Percent 151" xfId="17694"/>
    <cellStyle name="Percent 151 2" xfId="24262"/>
    <cellStyle name="Percent 152" xfId="17695"/>
    <cellStyle name="Percent 152 2" xfId="24263"/>
    <cellStyle name="Percent 153" xfId="17696"/>
    <cellStyle name="Percent 153 2" xfId="17697"/>
    <cellStyle name="Percent 153 2 2" xfId="24265"/>
    <cellStyle name="Percent 153 3" xfId="17698"/>
    <cellStyle name="Percent 153 3 2" xfId="24266"/>
    <cellStyle name="Percent 153 4" xfId="24264"/>
    <cellStyle name="Percent 154" xfId="17699"/>
    <cellStyle name="Percent 154 2" xfId="17700"/>
    <cellStyle name="Percent 154 2 2" xfId="24268"/>
    <cellStyle name="Percent 154 3" xfId="17701"/>
    <cellStyle name="Percent 154 3 2" xfId="24269"/>
    <cellStyle name="Percent 154 4" xfId="24267"/>
    <cellStyle name="Percent 155" xfId="17702"/>
    <cellStyle name="Percent 155 2" xfId="24270"/>
    <cellStyle name="Percent 156" xfId="17703"/>
    <cellStyle name="Percent 156 2" xfId="24271"/>
    <cellStyle name="Percent 157" xfId="17704"/>
    <cellStyle name="Percent 157 2" xfId="24272"/>
    <cellStyle name="Percent 158" xfId="17705"/>
    <cellStyle name="Percent 158 2" xfId="24273"/>
    <cellStyle name="Percent 159" xfId="17706"/>
    <cellStyle name="Percent 159 2" xfId="24274"/>
    <cellStyle name="Percent 16" xfId="17707"/>
    <cellStyle name="Percent 16 10" xfId="17708"/>
    <cellStyle name="Percent 16 11" xfId="17709"/>
    <cellStyle name="Percent 16 12" xfId="17710"/>
    <cellStyle name="Percent 16 13" xfId="17711"/>
    <cellStyle name="Percent 16 14" xfId="17712"/>
    <cellStyle name="Percent 16 15" xfId="17713"/>
    <cellStyle name="Percent 16 16" xfId="17714"/>
    <cellStyle name="Percent 16 16 2" xfId="24275"/>
    <cellStyle name="Percent 16 17" xfId="17715"/>
    <cellStyle name="Percent 16 17 2" xfId="24276"/>
    <cellStyle name="Percent 16 18" xfId="17716"/>
    <cellStyle name="Percent 16 2" xfId="17717"/>
    <cellStyle name="Percent 16 2 2" xfId="17718"/>
    <cellStyle name="Percent 16 2 2 2" xfId="24277"/>
    <cellStyle name="Percent 16 2 3" xfId="17719"/>
    <cellStyle name="Percent 16 2 3 2" xfId="24278"/>
    <cellStyle name="Percent 16 2 4" xfId="17720"/>
    <cellStyle name="Percent 16 2 4 2" xfId="24279"/>
    <cellStyle name="Percent 16 2 5" xfId="17721"/>
    <cellStyle name="Percent 16 2 5 2" xfId="24280"/>
    <cellStyle name="Percent 16 2 6" xfId="17722"/>
    <cellStyle name="Percent 16 2 6 2" xfId="24281"/>
    <cellStyle name="Percent 16 3" xfId="17723"/>
    <cellStyle name="Percent 16 3 2" xfId="17724"/>
    <cellStyle name="Percent 16 3 2 2" xfId="24282"/>
    <cellStyle name="Percent 16 3 3" xfId="17725"/>
    <cellStyle name="Percent 16 3 3 2" xfId="24283"/>
    <cellStyle name="Percent 16 4" xfId="17726"/>
    <cellStyle name="Percent 16 4 2" xfId="17727"/>
    <cellStyle name="Percent 16 4 2 2" xfId="24284"/>
    <cellStyle name="Percent 16 4 3" xfId="17728"/>
    <cellStyle name="Percent 16 4 3 2" xfId="24285"/>
    <cellStyle name="Percent 16 5" xfId="17729"/>
    <cellStyle name="Percent 16 5 2" xfId="17730"/>
    <cellStyle name="Percent 16 5 2 2" xfId="24286"/>
    <cellStyle name="Percent 16 5 3" xfId="17731"/>
    <cellStyle name="Percent 16 5 3 2" xfId="24287"/>
    <cellStyle name="Percent 16 6" xfId="17732"/>
    <cellStyle name="Percent 16 6 2" xfId="17733"/>
    <cellStyle name="Percent 16 6 2 2" xfId="24288"/>
    <cellStyle name="Percent 16 6 3" xfId="17734"/>
    <cellStyle name="Percent 16 6 3 2" xfId="24289"/>
    <cellStyle name="Percent 16 7" xfId="17735"/>
    <cellStyle name="Percent 16 7 2" xfId="17736"/>
    <cellStyle name="Percent 16 7 2 2" xfId="24290"/>
    <cellStyle name="Percent 16 7 3" xfId="17737"/>
    <cellStyle name="Percent 16 7 3 2" xfId="24291"/>
    <cellStyle name="Percent 16 8" xfId="17738"/>
    <cellStyle name="Percent 16 9" xfId="17739"/>
    <cellStyle name="Percent 160" xfId="17740"/>
    <cellStyle name="Percent 160 2" xfId="24292"/>
    <cellStyle name="Percent 161" xfId="17741"/>
    <cellStyle name="Percent 161 2" xfId="24293"/>
    <cellStyle name="Percent 162" xfId="17742"/>
    <cellStyle name="Percent 162 2" xfId="24294"/>
    <cellStyle name="Percent 163" xfId="17743"/>
    <cellStyle name="Percent 163 2" xfId="24295"/>
    <cellStyle name="Percent 164" xfId="17744"/>
    <cellStyle name="Percent 164 2" xfId="24296"/>
    <cellStyle name="Percent 165" xfId="17745"/>
    <cellStyle name="Percent 165 2" xfId="24297"/>
    <cellStyle name="Percent 166" xfId="17746"/>
    <cellStyle name="Percent 166 2" xfId="24298"/>
    <cellStyle name="Percent 167" xfId="17747"/>
    <cellStyle name="Percent 167 2" xfId="24299"/>
    <cellStyle name="Percent 168" xfId="17748"/>
    <cellStyle name="Percent 168 2" xfId="24300"/>
    <cellStyle name="Percent 169" xfId="17749"/>
    <cellStyle name="Percent 169 2" xfId="24301"/>
    <cellStyle name="Percent 17" xfId="17750"/>
    <cellStyle name="Percent 17 10" xfId="17751"/>
    <cellStyle name="Percent 17 11" xfId="17752"/>
    <cellStyle name="Percent 17 12" xfId="17753"/>
    <cellStyle name="Percent 17 13" xfId="17754"/>
    <cellStyle name="Percent 17 14" xfId="17755"/>
    <cellStyle name="Percent 17 15" xfId="17756"/>
    <cellStyle name="Percent 17 16" xfId="17757"/>
    <cellStyle name="Percent 17 16 2" xfId="24302"/>
    <cellStyle name="Percent 17 17" xfId="17758"/>
    <cellStyle name="Percent 17 17 2" xfId="24303"/>
    <cellStyle name="Percent 17 18" xfId="17759"/>
    <cellStyle name="Percent 17 2" xfId="17760"/>
    <cellStyle name="Percent 17 2 2" xfId="17761"/>
    <cellStyle name="Percent 17 2 2 2" xfId="24304"/>
    <cellStyle name="Percent 17 2 3" xfId="17762"/>
    <cellStyle name="Percent 17 2 3 2" xfId="24305"/>
    <cellStyle name="Percent 17 3" xfId="17763"/>
    <cellStyle name="Percent 17 3 2" xfId="17764"/>
    <cellStyle name="Percent 17 3 2 2" xfId="24306"/>
    <cellStyle name="Percent 17 3 3" xfId="17765"/>
    <cellStyle name="Percent 17 3 3 2" xfId="24307"/>
    <cellStyle name="Percent 17 4" xfId="17766"/>
    <cellStyle name="Percent 17 4 2" xfId="17767"/>
    <cellStyle name="Percent 17 4 2 2" xfId="24308"/>
    <cellStyle name="Percent 17 4 3" xfId="17768"/>
    <cellStyle name="Percent 17 4 3 2" xfId="24309"/>
    <cellStyle name="Percent 17 5" xfId="17769"/>
    <cellStyle name="Percent 17 5 2" xfId="17770"/>
    <cellStyle name="Percent 17 5 2 2" xfId="24310"/>
    <cellStyle name="Percent 17 5 3" xfId="17771"/>
    <cellStyle name="Percent 17 5 3 2" xfId="24311"/>
    <cellStyle name="Percent 17 6" xfId="17772"/>
    <cellStyle name="Percent 17 6 2" xfId="17773"/>
    <cellStyle name="Percent 17 6 2 2" xfId="24312"/>
    <cellStyle name="Percent 17 6 3" xfId="17774"/>
    <cellStyle name="Percent 17 6 3 2" xfId="24313"/>
    <cellStyle name="Percent 17 7" xfId="17775"/>
    <cellStyle name="Percent 17 8" xfId="17776"/>
    <cellStyle name="Percent 17 9" xfId="17777"/>
    <cellStyle name="Percent 170" xfId="17778"/>
    <cellStyle name="Percent 170 2" xfId="24314"/>
    <cellStyle name="Percent 171" xfId="17779"/>
    <cellStyle name="Percent 171 2" xfId="24315"/>
    <cellStyle name="Percent 172" xfId="17780"/>
    <cellStyle name="Percent 172 2" xfId="24316"/>
    <cellStyle name="Percent 173" xfId="17781"/>
    <cellStyle name="Percent 173 2" xfId="24317"/>
    <cellStyle name="Percent 174" xfId="17782"/>
    <cellStyle name="Percent 174 2" xfId="24318"/>
    <cellStyle name="Percent 175" xfId="17783"/>
    <cellStyle name="Percent 175 2" xfId="24319"/>
    <cellStyle name="Percent 176" xfId="17784"/>
    <cellStyle name="Percent 176 2" xfId="24320"/>
    <cellStyle name="Percent 177" xfId="17785"/>
    <cellStyle name="Percent 177 2" xfId="24321"/>
    <cellStyle name="Percent 178" xfId="17786"/>
    <cellStyle name="Percent 178 2" xfId="24322"/>
    <cellStyle name="Percent 179" xfId="17787"/>
    <cellStyle name="Percent 179 2" xfId="24323"/>
    <cellStyle name="Percent 18" xfId="17788"/>
    <cellStyle name="Percent 18 10" xfId="17789"/>
    <cellStyle name="Percent 18 11" xfId="17790"/>
    <cellStyle name="Percent 18 12" xfId="17791"/>
    <cellStyle name="Percent 18 13" xfId="17792"/>
    <cellStyle name="Percent 18 14" xfId="17793"/>
    <cellStyle name="Percent 18 15" xfId="17794"/>
    <cellStyle name="Percent 18 16" xfId="17795"/>
    <cellStyle name="Percent 18 16 2" xfId="24324"/>
    <cellStyle name="Percent 18 17" xfId="17796"/>
    <cellStyle name="Percent 18 17 2" xfId="24325"/>
    <cellStyle name="Percent 18 18" xfId="17797"/>
    <cellStyle name="Percent 18 2" xfId="17798"/>
    <cellStyle name="Percent 18 2 2" xfId="17799"/>
    <cellStyle name="Percent 18 2 2 2" xfId="24326"/>
    <cellStyle name="Percent 18 2 3" xfId="17800"/>
    <cellStyle name="Percent 18 2 3 2" xfId="24327"/>
    <cellStyle name="Percent 18 3" xfId="17801"/>
    <cellStyle name="Percent 18 3 2" xfId="17802"/>
    <cellStyle name="Percent 18 3 2 2" xfId="24328"/>
    <cellStyle name="Percent 18 3 3" xfId="17803"/>
    <cellStyle name="Percent 18 3 3 2" xfId="24329"/>
    <cellStyle name="Percent 18 4" xfId="17804"/>
    <cellStyle name="Percent 18 4 2" xfId="17805"/>
    <cellStyle name="Percent 18 4 2 2" xfId="24330"/>
    <cellStyle name="Percent 18 4 3" xfId="17806"/>
    <cellStyle name="Percent 18 4 3 2" xfId="24331"/>
    <cellStyle name="Percent 18 5" xfId="17807"/>
    <cellStyle name="Percent 18 5 2" xfId="17808"/>
    <cellStyle name="Percent 18 5 2 2" xfId="24332"/>
    <cellStyle name="Percent 18 5 3" xfId="17809"/>
    <cellStyle name="Percent 18 5 3 2" xfId="24333"/>
    <cellStyle name="Percent 18 6" xfId="17810"/>
    <cellStyle name="Percent 18 6 2" xfId="17811"/>
    <cellStyle name="Percent 18 6 2 2" xfId="24334"/>
    <cellStyle name="Percent 18 6 3" xfId="17812"/>
    <cellStyle name="Percent 18 6 3 2" xfId="24335"/>
    <cellStyle name="Percent 18 7" xfId="17813"/>
    <cellStyle name="Percent 18 8" xfId="17814"/>
    <cellStyle name="Percent 18 9" xfId="17815"/>
    <cellStyle name="Percent 180" xfId="17816"/>
    <cellStyle name="Percent 180 2" xfId="24336"/>
    <cellStyle name="Percent 181" xfId="17817"/>
    <cellStyle name="Percent 181 2" xfId="24337"/>
    <cellStyle name="Percent 182" xfId="17818"/>
    <cellStyle name="Percent 183" xfId="17819"/>
    <cellStyle name="Percent 184" xfId="17820"/>
    <cellStyle name="Percent 185" xfId="17821"/>
    <cellStyle name="Percent 186" xfId="17822"/>
    <cellStyle name="Percent 19" xfId="17823"/>
    <cellStyle name="Percent 19 10" xfId="17824"/>
    <cellStyle name="Percent 19 11" xfId="17825"/>
    <cellStyle name="Percent 19 12" xfId="17826"/>
    <cellStyle name="Percent 19 13" xfId="17827"/>
    <cellStyle name="Percent 19 14" xfId="17828"/>
    <cellStyle name="Percent 19 15" xfId="17829"/>
    <cellStyle name="Percent 19 16" xfId="17830"/>
    <cellStyle name="Percent 19 16 2" xfId="24338"/>
    <cellStyle name="Percent 19 17" xfId="17831"/>
    <cellStyle name="Percent 19 17 2" xfId="24339"/>
    <cellStyle name="Percent 19 18" xfId="17832"/>
    <cellStyle name="Percent 19 2" xfId="17833"/>
    <cellStyle name="Percent 19 2 2" xfId="17834"/>
    <cellStyle name="Percent 19 2 2 2" xfId="24340"/>
    <cellStyle name="Percent 19 2 3" xfId="17835"/>
    <cellStyle name="Percent 19 2 3 2" xfId="24341"/>
    <cellStyle name="Percent 19 3" xfId="17836"/>
    <cellStyle name="Percent 19 3 2" xfId="17837"/>
    <cellStyle name="Percent 19 3 2 2" xfId="24342"/>
    <cellStyle name="Percent 19 3 3" xfId="17838"/>
    <cellStyle name="Percent 19 3 3 2" xfId="24343"/>
    <cellStyle name="Percent 19 4" xfId="17839"/>
    <cellStyle name="Percent 19 4 2" xfId="17840"/>
    <cellStyle name="Percent 19 4 2 2" xfId="24344"/>
    <cellStyle name="Percent 19 4 3" xfId="17841"/>
    <cellStyle name="Percent 19 4 3 2" xfId="24345"/>
    <cellStyle name="Percent 19 5" xfId="17842"/>
    <cellStyle name="Percent 19 5 2" xfId="17843"/>
    <cellStyle name="Percent 19 5 2 2" xfId="24346"/>
    <cellStyle name="Percent 19 5 3" xfId="17844"/>
    <cellStyle name="Percent 19 5 3 2" xfId="24347"/>
    <cellStyle name="Percent 19 6" xfId="17845"/>
    <cellStyle name="Percent 19 6 2" xfId="17846"/>
    <cellStyle name="Percent 19 6 2 2" xfId="24348"/>
    <cellStyle name="Percent 19 6 3" xfId="17847"/>
    <cellStyle name="Percent 19 6 3 2" xfId="24349"/>
    <cellStyle name="Percent 19 7" xfId="17848"/>
    <cellStyle name="Percent 19 8" xfId="17849"/>
    <cellStyle name="Percent 19 9" xfId="17850"/>
    <cellStyle name="Percent 2" xfId="4"/>
    <cellStyle name="Percent 2 10" xfId="17851"/>
    <cellStyle name="Percent 2 10 2" xfId="24350"/>
    <cellStyle name="Percent 2 11" xfId="17852"/>
    <cellStyle name="Percent 2 11 2" xfId="24351"/>
    <cellStyle name="Percent 2 12" xfId="17853"/>
    <cellStyle name="Percent 2 12 2" xfId="24352"/>
    <cellStyle name="Percent 2 13" xfId="17854"/>
    <cellStyle name="Percent 2 13 2" xfId="24353"/>
    <cellStyle name="Percent 2 2" xfId="17855"/>
    <cellStyle name="Percent 2 2 2" xfId="17856"/>
    <cellStyle name="Percent 2 2 2 2" xfId="17857"/>
    <cellStyle name="Percent 2 2 2 2 2" xfId="24354"/>
    <cellStyle name="Percent 2 2 2 3" xfId="17858"/>
    <cellStyle name="Percent 2 2 2 3 2" xfId="24355"/>
    <cellStyle name="Percent 2 2 2 4" xfId="17859"/>
    <cellStyle name="Percent 2 2 2 4 2" xfId="24356"/>
    <cellStyle name="Percent 2 2 3" xfId="17860"/>
    <cellStyle name="Percent 2 2 3 2" xfId="24357"/>
    <cellStyle name="Percent 2 2 4" xfId="17861"/>
    <cellStyle name="Percent 2 2 4 2" xfId="24358"/>
    <cellStyle name="Percent 2 2 5" xfId="17862"/>
    <cellStyle name="Percent 2 2 5 2" xfId="24359"/>
    <cellStyle name="Percent 2 2 6" xfId="17863"/>
    <cellStyle name="Percent 2 2 6 2" xfId="24360"/>
    <cellStyle name="Percent 2 2 7" xfId="17864"/>
    <cellStyle name="Percent 2 2 7 2" xfId="24361"/>
    <cellStyle name="Percent 2 3" xfId="17865"/>
    <cellStyle name="Percent 2 3 2" xfId="17866"/>
    <cellStyle name="Percent 2 3 2 2" xfId="17867"/>
    <cellStyle name="Percent 2 3 2 2 2" xfId="24363"/>
    <cellStyle name="Percent 2 3 2 3" xfId="24362"/>
    <cellStyle name="Percent 2 3 3" xfId="17868"/>
    <cellStyle name="Percent 2 3 3 2" xfId="24364"/>
    <cellStyle name="Percent 2 3 4" xfId="17869"/>
    <cellStyle name="Percent 2 3 4 2" xfId="24365"/>
    <cellStyle name="Percent 2 3 5" xfId="17870"/>
    <cellStyle name="Percent 2 3 5 2" xfId="24366"/>
    <cellStyle name="Percent 2 4" xfId="17871"/>
    <cellStyle name="Percent 2 4 2" xfId="17872"/>
    <cellStyle name="Percent 2 4 2 2" xfId="24367"/>
    <cellStyle name="Percent 2 4 3" xfId="17873"/>
    <cellStyle name="Percent 2 4 3 2" xfId="24368"/>
    <cellStyle name="Percent 2 4 4" xfId="17874"/>
    <cellStyle name="Percent 2 4 4 2" xfId="24369"/>
    <cellStyle name="Percent 2 5" xfId="17875"/>
    <cellStyle name="Percent 2 5 2" xfId="24370"/>
    <cellStyle name="Percent 2 6" xfId="17876"/>
    <cellStyle name="Percent 2 6 2" xfId="24371"/>
    <cellStyle name="Percent 2 7" xfId="17877"/>
    <cellStyle name="Percent 2 7 2" xfId="24372"/>
    <cellStyle name="Percent 2 8" xfId="17878"/>
    <cellStyle name="Percent 2 8 2" xfId="24373"/>
    <cellStyle name="Percent 2 9" xfId="17879"/>
    <cellStyle name="Percent 2 9 2" xfId="24374"/>
    <cellStyle name="Percent 20" xfId="17880"/>
    <cellStyle name="Percent 20 10" xfId="17881"/>
    <cellStyle name="Percent 20 11" xfId="17882"/>
    <cellStyle name="Percent 20 12" xfId="17883"/>
    <cellStyle name="Percent 20 13" xfId="17884"/>
    <cellStyle name="Percent 20 14" xfId="17885"/>
    <cellStyle name="Percent 20 15" xfId="17886"/>
    <cellStyle name="Percent 20 16" xfId="17887"/>
    <cellStyle name="Percent 20 16 2" xfId="24375"/>
    <cellStyle name="Percent 20 17" xfId="17888"/>
    <cellStyle name="Percent 20 17 2" xfId="24376"/>
    <cellStyle name="Percent 20 18" xfId="17889"/>
    <cellStyle name="Percent 20 2" xfId="17890"/>
    <cellStyle name="Percent 20 2 2" xfId="17891"/>
    <cellStyle name="Percent 20 2 2 2" xfId="24377"/>
    <cellStyle name="Percent 20 2 3" xfId="17892"/>
    <cellStyle name="Percent 20 2 3 2" xfId="24378"/>
    <cellStyle name="Percent 20 3" xfId="17893"/>
    <cellStyle name="Percent 20 3 2" xfId="17894"/>
    <cellStyle name="Percent 20 3 2 2" xfId="24379"/>
    <cellStyle name="Percent 20 3 3" xfId="17895"/>
    <cellStyle name="Percent 20 3 3 2" xfId="24380"/>
    <cellStyle name="Percent 20 4" xfId="17896"/>
    <cellStyle name="Percent 20 4 2" xfId="17897"/>
    <cellStyle name="Percent 20 4 2 2" xfId="24381"/>
    <cellStyle name="Percent 20 4 3" xfId="17898"/>
    <cellStyle name="Percent 20 4 3 2" xfId="24382"/>
    <cellStyle name="Percent 20 5" xfId="17899"/>
    <cellStyle name="Percent 20 5 2" xfId="17900"/>
    <cellStyle name="Percent 20 5 2 2" xfId="24383"/>
    <cellStyle name="Percent 20 5 3" xfId="17901"/>
    <cellStyle name="Percent 20 5 3 2" xfId="24384"/>
    <cellStyle name="Percent 20 6" xfId="17902"/>
    <cellStyle name="Percent 20 6 2" xfId="17903"/>
    <cellStyle name="Percent 20 6 2 2" xfId="24385"/>
    <cellStyle name="Percent 20 6 3" xfId="17904"/>
    <cellStyle name="Percent 20 6 3 2" xfId="24386"/>
    <cellStyle name="Percent 20 7" xfId="17905"/>
    <cellStyle name="Percent 20 8" xfId="17906"/>
    <cellStyle name="Percent 20 9" xfId="17907"/>
    <cellStyle name="Percent 21" xfId="17908"/>
    <cellStyle name="Percent 21 10" xfId="17909"/>
    <cellStyle name="Percent 21 11" xfId="17910"/>
    <cellStyle name="Percent 21 12" xfId="17911"/>
    <cellStyle name="Percent 21 13" xfId="17912"/>
    <cellStyle name="Percent 21 14" xfId="17913"/>
    <cellStyle name="Percent 21 15" xfId="17914"/>
    <cellStyle name="Percent 21 16" xfId="17915"/>
    <cellStyle name="Percent 21 16 2" xfId="24387"/>
    <cellStyle name="Percent 21 17" xfId="17916"/>
    <cellStyle name="Percent 21 17 2" xfId="24388"/>
    <cellStyle name="Percent 21 18" xfId="17917"/>
    <cellStyle name="Percent 21 2" xfId="17918"/>
    <cellStyle name="Percent 21 2 2" xfId="17919"/>
    <cellStyle name="Percent 21 2 2 2" xfId="24389"/>
    <cellStyle name="Percent 21 2 3" xfId="17920"/>
    <cellStyle name="Percent 21 2 3 2" xfId="24390"/>
    <cellStyle name="Percent 21 3" xfId="17921"/>
    <cellStyle name="Percent 21 3 2" xfId="17922"/>
    <cellStyle name="Percent 21 3 2 2" xfId="24391"/>
    <cellStyle name="Percent 21 3 3" xfId="17923"/>
    <cellStyle name="Percent 21 3 3 2" xfId="24392"/>
    <cellStyle name="Percent 21 4" xfId="17924"/>
    <cellStyle name="Percent 21 4 2" xfId="17925"/>
    <cellStyle name="Percent 21 4 2 2" xfId="24393"/>
    <cellStyle name="Percent 21 4 3" xfId="17926"/>
    <cellStyle name="Percent 21 4 3 2" xfId="24394"/>
    <cellStyle name="Percent 21 5" xfId="17927"/>
    <cellStyle name="Percent 21 5 2" xfId="17928"/>
    <cellStyle name="Percent 21 5 2 2" xfId="24395"/>
    <cellStyle name="Percent 21 5 3" xfId="17929"/>
    <cellStyle name="Percent 21 5 3 2" xfId="24396"/>
    <cellStyle name="Percent 21 6" xfId="17930"/>
    <cellStyle name="Percent 21 6 2" xfId="17931"/>
    <cellStyle name="Percent 21 6 2 2" xfId="24397"/>
    <cellStyle name="Percent 21 6 3" xfId="17932"/>
    <cellStyle name="Percent 21 6 3 2" xfId="24398"/>
    <cellStyle name="Percent 21 7" xfId="17933"/>
    <cellStyle name="Percent 21 8" xfId="17934"/>
    <cellStyle name="Percent 21 9" xfId="17935"/>
    <cellStyle name="Percent 22" xfId="17936"/>
    <cellStyle name="Percent 22 10" xfId="17937"/>
    <cellStyle name="Percent 22 11" xfId="17938"/>
    <cellStyle name="Percent 22 12" xfId="17939"/>
    <cellStyle name="Percent 22 13" xfId="17940"/>
    <cellStyle name="Percent 22 14" xfId="17941"/>
    <cellStyle name="Percent 22 15" xfId="17942"/>
    <cellStyle name="Percent 22 16" xfId="17943"/>
    <cellStyle name="Percent 22 16 2" xfId="24399"/>
    <cellStyle name="Percent 22 17" xfId="17944"/>
    <cellStyle name="Percent 22 17 2" xfId="24400"/>
    <cellStyle name="Percent 22 18" xfId="17945"/>
    <cellStyle name="Percent 22 2" xfId="17946"/>
    <cellStyle name="Percent 22 2 2" xfId="17947"/>
    <cellStyle name="Percent 22 2 2 2" xfId="24401"/>
    <cellStyle name="Percent 22 2 3" xfId="17948"/>
    <cellStyle name="Percent 22 2 3 2" xfId="24402"/>
    <cellStyle name="Percent 22 3" xfId="17949"/>
    <cellStyle name="Percent 22 3 2" xfId="17950"/>
    <cellStyle name="Percent 22 3 2 2" xfId="24403"/>
    <cellStyle name="Percent 22 3 3" xfId="17951"/>
    <cellStyle name="Percent 22 3 3 2" xfId="24404"/>
    <cellStyle name="Percent 22 4" xfId="17952"/>
    <cellStyle name="Percent 22 4 2" xfId="17953"/>
    <cellStyle name="Percent 22 4 2 2" xfId="24405"/>
    <cellStyle name="Percent 22 4 3" xfId="17954"/>
    <cellStyle name="Percent 22 4 3 2" xfId="24406"/>
    <cellStyle name="Percent 22 5" xfId="17955"/>
    <cellStyle name="Percent 22 5 2" xfId="17956"/>
    <cellStyle name="Percent 22 5 2 2" xfId="24407"/>
    <cellStyle name="Percent 22 5 3" xfId="17957"/>
    <cellStyle name="Percent 22 5 3 2" xfId="24408"/>
    <cellStyle name="Percent 22 6" xfId="17958"/>
    <cellStyle name="Percent 22 7" xfId="17959"/>
    <cellStyle name="Percent 22 8" xfId="17960"/>
    <cellStyle name="Percent 22 9" xfId="17961"/>
    <cellStyle name="Percent 23" xfId="17962"/>
    <cellStyle name="Percent 23 10" xfId="17963"/>
    <cellStyle name="Percent 23 11" xfId="17964"/>
    <cellStyle name="Percent 23 12" xfId="17965"/>
    <cellStyle name="Percent 23 13" xfId="17966"/>
    <cellStyle name="Percent 23 14" xfId="17967"/>
    <cellStyle name="Percent 23 15" xfId="17968"/>
    <cellStyle name="Percent 23 16" xfId="17969"/>
    <cellStyle name="Percent 23 16 2" xfId="24409"/>
    <cellStyle name="Percent 23 17" xfId="17970"/>
    <cellStyle name="Percent 23 17 2" xfId="24410"/>
    <cellStyle name="Percent 23 18" xfId="17971"/>
    <cellStyle name="Percent 23 2" xfId="17972"/>
    <cellStyle name="Percent 23 2 2" xfId="17973"/>
    <cellStyle name="Percent 23 2 2 2" xfId="24411"/>
    <cellStyle name="Percent 23 2 3" xfId="17974"/>
    <cellStyle name="Percent 23 2 3 2" xfId="24412"/>
    <cellStyle name="Percent 23 3" xfId="17975"/>
    <cellStyle name="Percent 23 3 2" xfId="17976"/>
    <cellStyle name="Percent 23 3 2 2" xfId="24413"/>
    <cellStyle name="Percent 23 3 3" xfId="17977"/>
    <cellStyle name="Percent 23 3 3 2" xfId="24414"/>
    <cellStyle name="Percent 23 4" xfId="17978"/>
    <cellStyle name="Percent 23 4 2" xfId="17979"/>
    <cellStyle name="Percent 23 4 2 2" xfId="24415"/>
    <cellStyle name="Percent 23 4 3" xfId="17980"/>
    <cellStyle name="Percent 23 4 3 2" xfId="24416"/>
    <cellStyle name="Percent 23 5" xfId="17981"/>
    <cellStyle name="Percent 23 5 2" xfId="17982"/>
    <cellStyle name="Percent 23 5 2 2" xfId="24417"/>
    <cellStyle name="Percent 23 5 3" xfId="17983"/>
    <cellStyle name="Percent 23 5 3 2" xfId="24418"/>
    <cellStyle name="Percent 23 6" xfId="17984"/>
    <cellStyle name="Percent 23 7" xfId="17985"/>
    <cellStyle name="Percent 23 8" xfId="17986"/>
    <cellStyle name="Percent 23 9" xfId="17987"/>
    <cellStyle name="Percent 24" xfId="17988"/>
    <cellStyle name="Percent 24 10" xfId="17989"/>
    <cellStyle name="Percent 24 11" xfId="17990"/>
    <cellStyle name="Percent 24 12" xfId="17991"/>
    <cellStyle name="Percent 24 13" xfId="17992"/>
    <cellStyle name="Percent 24 14" xfId="17993"/>
    <cellStyle name="Percent 24 15" xfId="17994"/>
    <cellStyle name="Percent 24 16" xfId="17995"/>
    <cellStyle name="Percent 24 16 2" xfId="24419"/>
    <cellStyle name="Percent 24 17" xfId="17996"/>
    <cellStyle name="Percent 24 17 2" xfId="24420"/>
    <cellStyle name="Percent 24 18" xfId="17997"/>
    <cellStyle name="Percent 24 2" xfId="17998"/>
    <cellStyle name="Percent 24 2 2" xfId="17999"/>
    <cellStyle name="Percent 24 2 2 2" xfId="24421"/>
    <cellStyle name="Percent 24 2 3" xfId="18000"/>
    <cellStyle name="Percent 24 2 3 2" xfId="24422"/>
    <cellStyle name="Percent 24 2 4" xfId="18001"/>
    <cellStyle name="Percent 24 2 4 2" xfId="24423"/>
    <cellStyle name="Percent 24 3" xfId="18002"/>
    <cellStyle name="Percent 24 3 2" xfId="18003"/>
    <cellStyle name="Percent 24 3 2 2" xfId="24424"/>
    <cellStyle name="Percent 24 3 3" xfId="18004"/>
    <cellStyle name="Percent 24 3 3 2" xfId="24425"/>
    <cellStyle name="Percent 24 4" xfId="18005"/>
    <cellStyle name="Percent 24 4 2" xfId="18006"/>
    <cellStyle name="Percent 24 4 2 2" xfId="24426"/>
    <cellStyle name="Percent 24 4 3" xfId="18007"/>
    <cellStyle name="Percent 24 4 3 2" xfId="24427"/>
    <cellStyle name="Percent 24 5" xfId="18008"/>
    <cellStyle name="Percent 24 5 2" xfId="18009"/>
    <cellStyle name="Percent 24 5 2 2" xfId="24428"/>
    <cellStyle name="Percent 24 5 3" xfId="18010"/>
    <cellStyle name="Percent 24 5 3 2" xfId="24429"/>
    <cellStyle name="Percent 24 6" xfId="18011"/>
    <cellStyle name="Percent 24 7" xfId="18012"/>
    <cellStyle name="Percent 24 8" xfId="18013"/>
    <cellStyle name="Percent 24 9" xfId="18014"/>
    <cellStyle name="Percent 25" xfId="18015"/>
    <cellStyle name="Percent 25 10" xfId="18016"/>
    <cellStyle name="Percent 25 11" xfId="18017"/>
    <cellStyle name="Percent 25 12" xfId="18018"/>
    <cellStyle name="Percent 25 13" xfId="18019"/>
    <cellStyle name="Percent 25 14" xfId="18020"/>
    <cellStyle name="Percent 25 15" xfId="18021"/>
    <cellStyle name="Percent 25 16" xfId="18022"/>
    <cellStyle name="Percent 25 16 2" xfId="24430"/>
    <cellStyle name="Percent 25 17" xfId="18023"/>
    <cellStyle name="Percent 25 17 2" xfId="24431"/>
    <cellStyle name="Percent 25 18" xfId="18024"/>
    <cellStyle name="Percent 25 2" xfId="18025"/>
    <cellStyle name="Percent 25 2 2" xfId="18026"/>
    <cellStyle name="Percent 25 2 2 2" xfId="24432"/>
    <cellStyle name="Percent 25 2 3" xfId="18027"/>
    <cellStyle name="Percent 25 2 3 2" xfId="24433"/>
    <cellStyle name="Percent 25 2 4" xfId="18028"/>
    <cellStyle name="Percent 25 2 4 2" xfId="24434"/>
    <cellStyle name="Percent 25 3" xfId="18029"/>
    <cellStyle name="Percent 25 3 2" xfId="18030"/>
    <cellStyle name="Percent 25 3 2 2" xfId="24435"/>
    <cellStyle name="Percent 25 3 3" xfId="18031"/>
    <cellStyle name="Percent 25 3 3 2" xfId="24436"/>
    <cellStyle name="Percent 25 4" xfId="18032"/>
    <cellStyle name="Percent 25 4 2" xfId="18033"/>
    <cellStyle name="Percent 25 4 2 2" xfId="24437"/>
    <cellStyle name="Percent 25 4 3" xfId="18034"/>
    <cellStyle name="Percent 25 4 3 2" xfId="24438"/>
    <cellStyle name="Percent 25 5" xfId="18035"/>
    <cellStyle name="Percent 25 5 2" xfId="18036"/>
    <cellStyle name="Percent 25 5 2 2" xfId="24439"/>
    <cellStyle name="Percent 25 5 3" xfId="18037"/>
    <cellStyle name="Percent 25 5 3 2" xfId="24440"/>
    <cellStyle name="Percent 25 6" xfId="18038"/>
    <cellStyle name="Percent 25 7" xfId="18039"/>
    <cellStyle name="Percent 25 8" xfId="18040"/>
    <cellStyle name="Percent 25 9" xfId="18041"/>
    <cellStyle name="Percent 26" xfId="18042"/>
    <cellStyle name="Percent 26 10" xfId="18043"/>
    <cellStyle name="Percent 26 11" xfId="18044"/>
    <cellStyle name="Percent 26 12" xfId="18045"/>
    <cellStyle name="Percent 26 13" xfId="18046"/>
    <cellStyle name="Percent 26 14" xfId="18047"/>
    <cellStyle name="Percent 26 15" xfId="18048"/>
    <cellStyle name="Percent 26 16" xfId="18049"/>
    <cellStyle name="Percent 26 16 2" xfId="24441"/>
    <cellStyle name="Percent 26 17" xfId="18050"/>
    <cellStyle name="Percent 26 17 2" xfId="24442"/>
    <cellStyle name="Percent 26 18" xfId="18051"/>
    <cellStyle name="Percent 26 2" xfId="18052"/>
    <cellStyle name="Percent 26 2 2" xfId="18053"/>
    <cellStyle name="Percent 26 2 2 2" xfId="24443"/>
    <cellStyle name="Percent 26 2 3" xfId="18054"/>
    <cellStyle name="Percent 26 2 3 2" xfId="24444"/>
    <cellStyle name="Percent 26 3" xfId="18055"/>
    <cellStyle name="Percent 26 3 2" xfId="18056"/>
    <cellStyle name="Percent 26 3 2 2" xfId="24445"/>
    <cellStyle name="Percent 26 3 3" xfId="18057"/>
    <cellStyle name="Percent 26 3 3 2" xfId="24446"/>
    <cellStyle name="Percent 26 4" xfId="18058"/>
    <cellStyle name="Percent 26 4 2" xfId="18059"/>
    <cellStyle name="Percent 26 4 2 2" xfId="24447"/>
    <cellStyle name="Percent 26 4 3" xfId="18060"/>
    <cellStyle name="Percent 26 4 3 2" xfId="24448"/>
    <cellStyle name="Percent 26 5" xfId="18061"/>
    <cellStyle name="Percent 26 5 2" xfId="18062"/>
    <cellStyle name="Percent 26 5 2 2" xfId="24449"/>
    <cellStyle name="Percent 26 5 3" xfId="18063"/>
    <cellStyle name="Percent 26 5 3 2" xfId="24450"/>
    <cellStyle name="Percent 26 6" xfId="18064"/>
    <cellStyle name="Percent 26 7" xfId="18065"/>
    <cellStyle name="Percent 26 8" xfId="18066"/>
    <cellStyle name="Percent 26 9" xfId="18067"/>
    <cellStyle name="Percent 27" xfId="18068"/>
    <cellStyle name="Percent 27 10" xfId="18069"/>
    <cellStyle name="Percent 27 11" xfId="18070"/>
    <cellStyle name="Percent 27 12" xfId="18071"/>
    <cellStyle name="Percent 27 13" xfId="18072"/>
    <cellStyle name="Percent 27 14" xfId="18073"/>
    <cellStyle name="Percent 27 15" xfId="18074"/>
    <cellStyle name="Percent 27 16" xfId="18075"/>
    <cellStyle name="Percent 27 16 2" xfId="24451"/>
    <cellStyle name="Percent 27 17" xfId="18076"/>
    <cellStyle name="Percent 27 17 2" xfId="24452"/>
    <cellStyle name="Percent 27 18" xfId="18077"/>
    <cellStyle name="Percent 27 2" xfId="18078"/>
    <cellStyle name="Percent 27 2 2" xfId="18079"/>
    <cellStyle name="Percent 27 2 2 2" xfId="24453"/>
    <cellStyle name="Percent 27 2 3" xfId="18080"/>
    <cellStyle name="Percent 27 2 3 2" xfId="24454"/>
    <cellStyle name="Percent 27 3" xfId="18081"/>
    <cellStyle name="Percent 27 3 2" xfId="18082"/>
    <cellStyle name="Percent 27 3 2 2" xfId="24455"/>
    <cellStyle name="Percent 27 3 3" xfId="18083"/>
    <cellStyle name="Percent 27 3 3 2" xfId="24456"/>
    <cellStyle name="Percent 27 4" xfId="18084"/>
    <cellStyle name="Percent 27 4 2" xfId="18085"/>
    <cellStyle name="Percent 27 4 2 2" xfId="24457"/>
    <cellStyle name="Percent 27 4 3" xfId="18086"/>
    <cellStyle name="Percent 27 4 3 2" xfId="24458"/>
    <cellStyle name="Percent 27 5" xfId="18087"/>
    <cellStyle name="Percent 27 5 2" xfId="18088"/>
    <cellStyle name="Percent 27 5 2 2" xfId="24459"/>
    <cellStyle name="Percent 27 5 3" xfId="18089"/>
    <cellStyle name="Percent 27 5 3 2" xfId="24460"/>
    <cellStyle name="Percent 27 6" xfId="18090"/>
    <cellStyle name="Percent 27 7" xfId="18091"/>
    <cellStyle name="Percent 27 8" xfId="18092"/>
    <cellStyle name="Percent 27 9" xfId="18093"/>
    <cellStyle name="Percent 28" xfId="18094"/>
    <cellStyle name="Percent 28 10" xfId="18095"/>
    <cellStyle name="Percent 28 11" xfId="18096"/>
    <cellStyle name="Percent 28 12" xfId="18097"/>
    <cellStyle name="Percent 28 13" xfId="18098"/>
    <cellStyle name="Percent 28 14" xfId="18099"/>
    <cellStyle name="Percent 28 15" xfId="18100"/>
    <cellStyle name="Percent 28 16" xfId="18101"/>
    <cellStyle name="Percent 28 16 2" xfId="24461"/>
    <cellStyle name="Percent 28 17" xfId="18102"/>
    <cellStyle name="Percent 28 17 2" xfId="24462"/>
    <cellStyle name="Percent 28 18" xfId="18103"/>
    <cellStyle name="Percent 28 2" xfId="18104"/>
    <cellStyle name="Percent 28 2 2" xfId="18105"/>
    <cellStyle name="Percent 28 2 2 2" xfId="24463"/>
    <cellStyle name="Percent 28 2 3" xfId="18106"/>
    <cellStyle name="Percent 28 2 3 2" xfId="24464"/>
    <cellStyle name="Percent 28 3" xfId="18107"/>
    <cellStyle name="Percent 28 3 2" xfId="18108"/>
    <cellStyle name="Percent 28 3 2 2" xfId="24465"/>
    <cellStyle name="Percent 28 3 3" xfId="18109"/>
    <cellStyle name="Percent 28 3 3 2" xfId="24466"/>
    <cellStyle name="Percent 28 4" xfId="18110"/>
    <cellStyle name="Percent 28 4 2" xfId="18111"/>
    <cellStyle name="Percent 28 4 2 2" xfId="24467"/>
    <cellStyle name="Percent 28 4 3" xfId="18112"/>
    <cellStyle name="Percent 28 4 3 2" xfId="24468"/>
    <cellStyle name="Percent 28 5" xfId="18113"/>
    <cellStyle name="Percent 28 5 2" xfId="18114"/>
    <cellStyle name="Percent 28 5 2 2" xfId="24469"/>
    <cellStyle name="Percent 28 5 3" xfId="18115"/>
    <cellStyle name="Percent 28 5 3 2" xfId="24470"/>
    <cellStyle name="Percent 28 6" xfId="18116"/>
    <cellStyle name="Percent 28 7" xfId="18117"/>
    <cellStyle name="Percent 28 8" xfId="18118"/>
    <cellStyle name="Percent 28 9" xfId="18119"/>
    <cellStyle name="Percent 29" xfId="18120"/>
    <cellStyle name="Percent 29 10" xfId="18121"/>
    <cellStyle name="Percent 29 11" xfId="18122"/>
    <cellStyle name="Percent 29 12" xfId="18123"/>
    <cellStyle name="Percent 29 13" xfId="18124"/>
    <cellStyle name="Percent 29 14" xfId="18125"/>
    <cellStyle name="Percent 29 15" xfId="18126"/>
    <cellStyle name="Percent 29 16" xfId="18127"/>
    <cellStyle name="Percent 29 16 2" xfId="24471"/>
    <cellStyle name="Percent 29 17" xfId="18128"/>
    <cellStyle name="Percent 29 17 2" xfId="24472"/>
    <cellStyle name="Percent 29 18" xfId="18129"/>
    <cellStyle name="Percent 29 2" xfId="18130"/>
    <cellStyle name="Percent 29 2 2" xfId="18131"/>
    <cellStyle name="Percent 29 2 2 2" xfId="24473"/>
    <cellStyle name="Percent 29 2 3" xfId="18132"/>
    <cellStyle name="Percent 29 2 3 2" xfId="24474"/>
    <cellStyle name="Percent 29 3" xfId="18133"/>
    <cellStyle name="Percent 29 3 2" xfId="18134"/>
    <cellStyle name="Percent 29 3 2 2" xfId="24475"/>
    <cellStyle name="Percent 29 3 3" xfId="18135"/>
    <cellStyle name="Percent 29 3 3 2" xfId="24476"/>
    <cellStyle name="Percent 29 4" xfId="18136"/>
    <cellStyle name="Percent 29 4 2" xfId="18137"/>
    <cellStyle name="Percent 29 4 2 2" xfId="24477"/>
    <cellStyle name="Percent 29 4 3" xfId="18138"/>
    <cellStyle name="Percent 29 4 3 2" xfId="24478"/>
    <cellStyle name="Percent 29 5" xfId="18139"/>
    <cellStyle name="Percent 29 5 2" xfId="18140"/>
    <cellStyle name="Percent 29 5 2 2" xfId="24479"/>
    <cellStyle name="Percent 29 5 3" xfId="18141"/>
    <cellStyle name="Percent 29 5 3 2" xfId="24480"/>
    <cellStyle name="Percent 29 6" xfId="18142"/>
    <cellStyle name="Percent 29 7" xfId="18143"/>
    <cellStyle name="Percent 29 8" xfId="18144"/>
    <cellStyle name="Percent 29 9" xfId="18145"/>
    <cellStyle name="Percent 3" xfId="18146"/>
    <cellStyle name="Percent 3 10" xfId="24481"/>
    <cellStyle name="Percent 3 2" xfId="18147"/>
    <cellStyle name="Percent 3 2 10" xfId="18148"/>
    <cellStyle name="Percent 3 2 11" xfId="18149"/>
    <cellStyle name="Percent 3 2 12" xfId="18150"/>
    <cellStyle name="Percent 3 2 13" xfId="18151"/>
    <cellStyle name="Percent 3 2 14" xfId="18152"/>
    <cellStyle name="Percent 3 2 15" xfId="18153"/>
    <cellStyle name="Percent 3 2 16" xfId="18154"/>
    <cellStyle name="Percent 3 2 17" xfId="18155"/>
    <cellStyle name="Percent 3 2 17 2" xfId="24482"/>
    <cellStyle name="Percent 3 2 18" xfId="18156"/>
    <cellStyle name="Percent 3 2 18 2" xfId="24483"/>
    <cellStyle name="Percent 3 2 19" xfId="18157"/>
    <cellStyle name="Percent 3 2 19 2" xfId="24484"/>
    <cellStyle name="Percent 3 2 2" xfId="18158"/>
    <cellStyle name="Percent 3 2 2 10" xfId="18159"/>
    <cellStyle name="Percent 3 2 2 11" xfId="18160"/>
    <cellStyle name="Percent 3 2 2 12" xfId="18161"/>
    <cellStyle name="Percent 3 2 2 13" xfId="18162"/>
    <cellStyle name="Percent 3 2 2 14" xfId="18163"/>
    <cellStyle name="Percent 3 2 2 15" xfId="18164"/>
    <cellStyle name="Percent 3 2 2 16" xfId="18165"/>
    <cellStyle name="Percent 3 2 2 16 2" xfId="24485"/>
    <cellStyle name="Percent 3 2 2 17" xfId="18166"/>
    <cellStyle name="Percent 3 2 2 17 2" xfId="24486"/>
    <cellStyle name="Percent 3 2 2 2" xfId="18167"/>
    <cellStyle name="Percent 3 2 2 2 2" xfId="18168"/>
    <cellStyle name="Percent 3 2 2 2 2 2" xfId="24487"/>
    <cellStyle name="Percent 3 2 2 2 3" xfId="18169"/>
    <cellStyle name="Percent 3 2 2 2 3 2" xfId="24488"/>
    <cellStyle name="Percent 3 2 2 3" xfId="18170"/>
    <cellStyle name="Percent 3 2 2 4" xfId="18171"/>
    <cellStyle name="Percent 3 2 2 5" xfId="18172"/>
    <cellStyle name="Percent 3 2 2 6" xfId="18173"/>
    <cellStyle name="Percent 3 2 2 7" xfId="18174"/>
    <cellStyle name="Percent 3 2 2 8" xfId="18175"/>
    <cellStyle name="Percent 3 2 2 9" xfId="18176"/>
    <cellStyle name="Percent 3 2 3" xfId="18177"/>
    <cellStyle name="Percent 3 2 3 2" xfId="18178"/>
    <cellStyle name="Percent 3 2 3 2 2" xfId="24489"/>
    <cellStyle name="Percent 3 2 3 3" xfId="18179"/>
    <cellStyle name="Percent 3 2 3 3 2" xfId="24490"/>
    <cellStyle name="Percent 3 2 4" xfId="18180"/>
    <cellStyle name="Percent 3 2 4 2" xfId="18181"/>
    <cellStyle name="Percent 3 2 4 2 2" xfId="24491"/>
    <cellStyle name="Percent 3 2 4 3" xfId="18182"/>
    <cellStyle name="Percent 3 2 4 3 2" xfId="24492"/>
    <cellStyle name="Percent 3 2 5" xfId="18183"/>
    <cellStyle name="Percent 3 2 5 2" xfId="18184"/>
    <cellStyle name="Percent 3 2 5 2 2" xfId="24493"/>
    <cellStyle name="Percent 3 2 5 3" xfId="18185"/>
    <cellStyle name="Percent 3 2 5 3 2" xfId="24494"/>
    <cellStyle name="Percent 3 2 6" xfId="18186"/>
    <cellStyle name="Percent 3 2 7" xfId="18187"/>
    <cellStyle name="Percent 3 2 8" xfId="18188"/>
    <cellStyle name="Percent 3 2 9" xfId="18189"/>
    <cellStyle name="Percent 3 3" xfId="18190"/>
    <cellStyle name="Percent 3 3 2" xfId="18191"/>
    <cellStyle name="Percent 3 3 2 2" xfId="24496"/>
    <cellStyle name="Percent 3 3 3" xfId="18192"/>
    <cellStyle name="Percent 3 3 3 2" xfId="24497"/>
    <cellStyle name="Percent 3 3 4" xfId="24495"/>
    <cellStyle name="Percent 3 4" xfId="18193"/>
    <cellStyle name="Percent 3 4 2" xfId="24498"/>
    <cellStyle name="Percent 3 5" xfId="18194"/>
    <cellStyle name="Percent 3 5 2" xfId="24499"/>
    <cellStyle name="Percent 3 6" xfId="18195"/>
    <cellStyle name="Percent 3 6 2" xfId="24500"/>
    <cellStyle name="Percent 3 7" xfId="18196"/>
    <cellStyle name="Percent 3 7 2" xfId="24501"/>
    <cellStyle name="Percent 3 8" xfId="18197"/>
    <cellStyle name="Percent 3 8 2" xfId="24502"/>
    <cellStyle name="Percent 3 9" xfId="18198"/>
    <cellStyle name="Percent 3 9 2" xfId="24503"/>
    <cellStyle name="Percent 30" xfId="18199"/>
    <cellStyle name="Percent 30 10" xfId="18200"/>
    <cellStyle name="Percent 30 11" xfId="18201"/>
    <cellStyle name="Percent 30 12" xfId="18202"/>
    <cellStyle name="Percent 30 13" xfId="18203"/>
    <cellStyle name="Percent 30 14" xfId="18204"/>
    <cellStyle name="Percent 30 15" xfId="18205"/>
    <cellStyle name="Percent 30 16" xfId="18206"/>
    <cellStyle name="Percent 30 16 2" xfId="24504"/>
    <cellStyle name="Percent 30 17" xfId="18207"/>
    <cellStyle name="Percent 30 17 2" xfId="24505"/>
    <cellStyle name="Percent 30 18" xfId="18208"/>
    <cellStyle name="Percent 30 2" xfId="18209"/>
    <cellStyle name="Percent 30 2 2" xfId="18210"/>
    <cellStyle name="Percent 30 2 2 2" xfId="24506"/>
    <cellStyle name="Percent 30 2 3" xfId="18211"/>
    <cellStyle name="Percent 30 2 3 2" xfId="24507"/>
    <cellStyle name="Percent 30 3" xfId="18212"/>
    <cellStyle name="Percent 30 3 2" xfId="18213"/>
    <cellStyle name="Percent 30 3 2 2" xfId="24508"/>
    <cellStyle name="Percent 30 3 3" xfId="18214"/>
    <cellStyle name="Percent 30 3 3 2" xfId="24509"/>
    <cellStyle name="Percent 30 4" xfId="18215"/>
    <cellStyle name="Percent 30 4 2" xfId="18216"/>
    <cellStyle name="Percent 30 4 2 2" xfId="24510"/>
    <cellStyle name="Percent 30 4 3" xfId="18217"/>
    <cellStyle name="Percent 30 4 3 2" xfId="24511"/>
    <cellStyle name="Percent 30 5" xfId="18218"/>
    <cellStyle name="Percent 30 6" xfId="18219"/>
    <cellStyle name="Percent 30 7" xfId="18220"/>
    <cellStyle name="Percent 30 8" xfId="18221"/>
    <cellStyle name="Percent 30 9" xfId="18222"/>
    <cellStyle name="Percent 31" xfId="18223"/>
    <cellStyle name="Percent 31 10" xfId="18224"/>
    <cellStyle name="Percent 31 11" xfId="18225"/>
    <cellStyle name="Percent 31 12" xfId="18226"/>
    <cellStyle name="Percent 31 13" xfId="18227"/>
    <cellStyle name="Percent 31 14" xfId="18228"/>
    <cellStyle name="Percent 31 15" xfId="18229"/>
    <cellStyle name="Percent 31 16" xfId="18230"/>
    <cellStyle name="Percent 31 16 2" xfId="24512"/>
    <cellStyle name="Percent 31 17" xfId="18231"/>
    <cellStyle name="Percent 31 17 2" xfId="24513"/>
    <cellStyle name="Percent 31 18" xfId="18232"/>
    <cellStyle name="Percent 31 2" xfId="18233"/>
    <cellStyle name="Percent 31 2 2" xfId="18234"/>
    <cellStyle name="Percent 31 2 2 2" xfId="24514"/>
    <cellStyle name="Percent 31 2 3" xfId="18235"/>
    <cellStyle name="Percent 31 2 3 2" xfId="24515"/>
    <cellStyle name="Percent 31 3" xfId="18236"/>
    <cellStyle name="Percent 31 3 2" xfId="18237"/>
    <cellStyle name="Percent 31 3 2 2" xfId="24516"/>
    <cellStyle name="Percent 31 3 3" xfId="18238"/>
    <cellStyle name="Percent 31 3 3 2" xfId="24517"/>
    <cellStyle name="Percent 31 4" xfId="18239"/>
    <cellStyle name="Percent 31 4 2" xfId="18240"/>
    <cellStyle name="Percent 31 4 2 2" xfId="24518"/>
    <cellStyle name="Percent 31 4 3" xfId="18241"/>
    <cellStyle name="Percent 31 4 3 2" xfId="24519"/>
    <cellStyle name="Percent 31 5" xfId="18242"/>
    <cellStyle name="Percent 31 6" xfId="18243"/>
    <cellStyle name="Percent 31 7" xfId="18244"/>
    <cellStyle name="Percent 31 8" xfId="18245"/>
    <cellStyle name="Percent 31 9" xfId="18246"/>
    <cellStyle name="Percent 32" xfId="18247"/>
    <cellStyle name="Percent 32 10" xfId="18248"/>
    <cellStyle name="Percent 32 11" xfId="18249"/>
    <cellStyle name="Percent 32 12" xfId="18250"/>
    <cellStyle name="Percent 32 13" xfId="18251"/>
    <cellStyle name="Percent 32 14" xfId="18252"/>
    <cellStyle name="Percent 32 15" xfId="18253"/>
    <cellStyle name="Percent 32 16" xfId="18254"/>
    <cellStyle name="Percent 32 16 2" xfId="24520"/>
    <cellStyle name="Percent 32 17" xfId="18255"/>
    <cellStyle name="Percent 32 17 2" xfId="24521"/>
    <cellStyle name="Percent 32 18" xfId="18256"/>
    <cellStyle name="Percent 32 2" xfId="18257"/>
    <cellStyle name="Percent 32 2 2" xfId="18258"/>
    <cellStyle name="Percent 32 2 2 2" xfId="24522"/>
    <cellStyle name="Percent 32 2 3" xfId="18259"/>
    <cellStyle name="Percent 32 2 3 2" xfId="24523"/>
    <cellStyle name="Percent 32 2 4" xfId="18260"/>
    <cellStyle name="Percent 32 3" xfId="18261"/>
    <cellStyle name="Percent 32 3 2" xfId="18262"/>
    <cellStyle name="Percent 32 3 2 2" xfId="24524"/>
    <cellStyle name="Percent 32 3 3" xfId="18263"/>
    <cellStyle name="Percent 32 3 3 2" xfId="24525"/>
    <cellStyle name="Percent 32 4" xfId="18264"/>
    <cellStyle name="Percent 32 4 2" xfId="18265"/>
    <cellStyle name="Percent 32 4 2 2" xfId="24526"/>
    <cellStyle name="Percent 32 4 3" xfId="18266"/>
    <cellStyle name="Percent 32 4 3 2" xfId="24527"/>
    <cellStyle name="Percent 32 5" xfId="18267"/>
    <cellStyle name="Percent 32 6" xfId="18268"/>
    <cellStyle name="Percent 32 7" xfId="18269"/>
    <cellStyle name="Percent 32 8" xfId="18270"/>
    <cellStyle name="Percent 32 9" xfId="18271"/>
    <cellStyle name="Percent 33" xfId="18272"/>
    <cellStyle name="Percent 33 10" xfId="18273"/>
    <cellStyle name="Percent 33 11" xfId="18274"/>
    <cellStyle name="Percent 33 12" xfId="18275"/>
    <cellStyle name="Percent 33 13" xfId="18276"/>
    <cellStyle name="Percent 33 14" xfId="18277"/>
    <cellStyle name="Percent 33 15" xfId="18278"/>
    <cellStyle name="Percent 33 16" xfId="18279"/>
    <cellStyle name="Percent 33 16 2" xfId="24528"/>
    <cellStyle name="Percent 33 17" xfId="18280"/>
    <cellStyle name="Percent 33 17 2" xfId="24529"/>
    <cellStyle name="Percent 33 18" xfId="18281"/>
    <cellStyle name="Percent 33 2" xfId="18282"/>
    <cellStyle name="Percent 33 2 2" xfId="18283"/>
    <cellStyle name="Percent 33 2 2 2" xfId="24530"/>
    <cellStyle name="Percent 33 2 3" xfId="18284"/>
    <cellStyle name="Percent 33 2 3 2" xfId="24531"/>
    <cellStyle name="Percent 33 3" xfId="18285"/>
    <cellStyle name="Percent 33 3 2" xfId="18286"/>
    <cellStyle name="Percent 33 3 2 2" xfId="24532"/>
    <cellStyle name="Percent 33 3 3" xfId="18287"/>
    <cellStyle name="Percent 33 3 3 2" xfId="24533"/>
    <cellStyle name="Percent 33 4" xfId="18288"/>
    <cellStyle name="Percent 33 4 2" xfId="18289"/>
    <cellStyle name="Percent 33 4 2 2" xfId="24534"/>
    <cellStyle name="Percent 33 4 3" xfId="18290"/>
    <cellStyle name="Percent 33 4 3 2" xfId="24535"/>
    <cellStyle name="Percent 33 5" xfId="18291"/>
    <cellStyle name="Percent 33 6" xfId="18292"/>
    <cellStyle name="Percent 33 7" xfId="18293"/>
    <cellStyle name="Percent 33 8" xfId="18294"/>
    <cellStyle name="Percent 33 9" xfId="18295"/>
    <cellStyle name="Percent 34" xfId="18296"/>
    <cellStyle name="Percent 34 10" xfId="18297"/>
    <cellStyle name="Percent 34 11" xfId="18298"/>
    <cellStyle name="Percent 34 12" xfId="18299"/>
    <cellStyle name="Percent 34 13" xfId="18300"/>
    <cellStyle name="Percent 34 14" xfId="18301"/>
    <cellStyle name="Percent 34 15" xfId="18302"/>
    <cellStyle name="Percent 34 16" xfId="18303"/>
    <cellStyle name="Percent 34 16 2" xfId="24536"/>
    <cellStyle name="Percent 34 17" xfId="18304"/>
    <cellStyle name="Percent 34 17 2" xfId="24537"/>
    <cellStyle name="Percent 34 18" xfId="18305"/>
    <cellStyle name="Percent 34 2" xfId="18306"/>
    <cellStyle name="Percent 34 2 2" xfId="18307"/>
    <cellStyle name="Percent 34 2 2 2" xfId="24538"/>
    <cellStyle name="Percent 34 2 3" xfId="18308"/>
    <cellStyle name="Percent 34 2 3 2" xfId="24539"/>
    <cellStyle name="Percent 34 3" xfId="18309"/>
    <cellStyle name="Percent 34 3 2" xfId="18310"/>
    <cellStyle name="Percent 34 3 2 2" xfId="24540"/>
    <cellStyle name="Percent 34 3 3" xfId="18311"/>
    <cellStyle name="Percent 34 3 3 2" xfId="24541"/>
    <cellStyle name="Percent 34 4" xfId="18312"/>
    <cellStyle name="Percent 34 4 2" xfId="18313"/>
    <cellStyle name="Percent 34 4 2 2" xfId="24542"/>
    <cellStyle name="Percent 34 4 3" xfId="18314"/>
    <cellStyle name="Percent 34 4 3 2" xfId="24543"/>
    <cellStyle name="Percent 34 5" xfId="18315"/>
    <cellStyle name="Percent 34 6" xfId="18316"/>
    <cellStyle name="Percent 34 7" xfId="18317"/>
    <cellStyle name="Percent 34 8" xfId="18318"/>
    <cellStyle name="Percent 34 9" xfId="18319"/>
    <cellStyle name="Percent 35" xfId="18320"/>
    <cellStyle name="Percent 35 10" xfId="18321"/>
    <cellStyle name="Percent 35 11" xfId="18322"/>
    <cellStyle name="Percent 35 12" xfId="18323"/>
    <cellStyle name="Percent 35 13" xfId="18324"/>
    <cellStyle name="Percent 35 14" xfId="18325"/>
    <cellStyle name="Percent 35 15" xfId="18326"/>
    <cellStyle name="Percent 35 16" xfId="18327"/>
    <cellStyle name="Percent 35 16 2" xfId="24544"/>
    <cellStyle name="Percent 35 17" xfId="18328"/>
    <cellStyle name="Percent 35 17 2" xfId="24545"/>
    <cellStyle name="Percent 35 18" xfId="18329"/>
    <cellStyle name="Percent 35 2" xfId="18330"/>
    <cellStyle name="Percent 35 2 2" xfId="18331"/>
    <cellStyle name="Percent 35 2 2 2" xfId="24546"/>
    <cellStyle name="Percent 35 2 3" xfId="18332"/>
    <cellStyle name="Percent 35 2 3 2" xfId="24547"/>
    <cellStyle name="Percent 35 3" xfId="18333"/>
    <cellStyle name="Percent 35 3 2" xfId="18334"/>
    <cellStyle name="Percent 35 3 2 2" xfId="24548"/>
    <cellStyle name="Percent 35 3 3" xfId="18335"/>
    <cellStyle name="Percent 35 3 3 2" xfId="24549"/>
    <cellStyle name="Percent 35 4" xfId="18336"/>
    <cellStyle name="Percent 35 4 2" xfId="18337"/>
    <cellStyle name="Percent 35 4 2 2" xfId="24550"/>
    <cellStyle name="Percent 35 4 3" xfId="18338"/>
    <cellStyle name="Percent 35 4 3 2" xfId="24551"/>
    <cellStyle name="Percent 35 5" xfId="18339"/>
    <cellStyle name="Percent 35 6" xfId="18340"/>
    <cellStyle name="Percent 35 7" xfId="18341"/>
    <cellStyle name="Percent 35 8" xfId="18342"/>
    <cellStyle name="Percent 35 9" xfId="18343"/>
    <cellStyle name="Percent 36" xfId="18344"/>
    <cellStyle name="Percent 36 10" xfId="18345"/>
    <cellStyle name="Percent 36 11" xfId="18346"/>
    <cellStyle name="Percent 36 12" xfId="18347"/>
    <cellStyle name="Percent 36 13" xfId="18348"/>
    <cellStyle name="Percent 36 14" xfId="18349"/>
    <cellStyle name="Percent 36 15" xfId="18350"/>
    <cellStyle name="Percent 36 16" xfId="18351"/>
    <cellStyle name="Percent 36 16 2" xfId="24552"/>
    <cellStyle name="Percent 36 17" xfId="18352"/>
    <cellStyle name="Percent 36 17 2" xfId="24553"/>
    <cellStyle name="Percent 36 18" xfId="18353"/>
    <cellStyle name="Percent 36 2" xfId="18354"/>
    <cellStyle name="Percent 36 2 2" xfId="18355"/>
    <cellStyle name="Percent 36 2 2 2" xfId="24554"/>
    <cellStyle name="Percent 36 2 3" xfId="18356"/>
    <cellStyle name="Percent 36 2 3 2" xfId="24555"/>
    <cellStyle name="Percent 36 3" xfId="18357"/>
    <cellStyle name="Percent 36 3 2" xfId="18358"/>
    <cellStyle name="Percent 36 3 2 2" xfId="24556"/>
    <cellStyle name="Percent 36 3 3" xfId="18359"/>
    <cellStyle name="Percent 36 3 3 2" xfId="24557"/>
    <cellStyle name="Percent 36 4" xfId="18360"/>
    <cellStyle name="Percent 36 4 2" xfId="18361"/>
    <cellStyle name="Percent 36 4 2 2" xfId="24558"/>
    <cellStyle name="Percent 36 4 3" xfId="18362"/>
    <cellStyle name="Percent 36 4 3 2" xfId="24559"/>
    <cellStyle name="Percent 36 5" xfId="18363"/>
    <cellStyle name="Percent 36 6" xfId="18364"/>
    <cellStyle name="Percent 36 7" xfId="18365"/>
    <cellStyle name="Percent 36 8" xfId="18366"/>
    <cellStyle name="Percent 36 9" xfId="18367"/>
    <cellStyle name="Percent 37" xfId="18368"/>
    <cellStyle name="Percent 37 10" xfId="18369"/>
    <cellStyle name="Percent 37 11" xfId="18370"/>
    <cellStyle name="Percent 37 12" xfId="18371"/>
    <cellStyle name="Percent 37 13" xfId="18372"/>
    <cellStyle name="Percent 37 14" xfId="18373"/>
    <cellStyle name="Percent 37 15" xfId="18374"/>
    <cellStyle name="Percent 37 16" xfId="18375"/>
    <cellStyle name="Percent 37 16 2" xfId="24560"/>
    <cellStyle name="Percent 37 17" xfId="18376"/>
    <cellStyle name="Percent 37 17 2" xfId="24561"/>
    <cellStyle name="Percent 37 18" xfId="18377"/>
    <cellStyle name="Percent 37 2" xfId="18378"/>
    <cellStyle name="Percent 37 2 2" xfId="18379"/>
    <cellStyle name="Percent 37 2 2 2" xfId="24562"/>
    <cellStyle name="Percent 37 2 3" xfId="18380"/>
    <cellStyle name="Percent 37 2 3 2" xfId="24563"/>
    <cellStyle name="Percent 37 2 4" xfId="18381"/>
    <cellStyle name="Percent 37 3" xfId="18382"/>
    <cellStyle name="Percent 37 3 2" xfId="18383"/>
    <cellStyle name="Percent 37 3 2 2" xfId="24564"/>
    <cellStyle name="Percent 37 3 3" xfId="18384"/>
    <cellStyle name="Percent 37 3 3 2" xfId="24565"/>
    <cellStyle name="Percent 37 3 4" xfId="18385"/>
    <cellStyle name="Percent 37 4" xfId="18386"/>
    <cellStyle name="Percent 37 4 2" xfId="18387"/>
    <cellStyle name="Percent 37 4 2 2" xfId="24566"/>
    <cellStyle name="Percent 37 4 3" xfId="18388"/>
    <cellStyle name="Percent 37 4 3 2" xfId="24567"/>
    <cellStyle name="Percent 37 4 4" xfId="18389"/>
    <cellStyle name="Percent 37 5" xfId="18390"/>
    <cellStyle name="Percent 37 6" xfId="18391"/>
    <cellStyle name="Percent 37 7" xfId="18392"/>
    <cellStyle name="Percent 37 8" xfId="18393"/>
    <cellStyle name="Percent 37 9" xfId="18394"/>
    <cellStyle name="Percent 38" xfId="18395"/>
    <cellStyle name="Percent 38 10" xfId="18396"/>
    <cellStyle name="Percent 38 11" xfId="18397"/>
    <cellStyle name="Percent 38 12" xfId="18398"/>
    <cellStyle name="Percent 38 13" xfId="18399"/>
    <cellStyle name="Percent 38 14" xfId="18400"/>
    <cellStyle name="Percent 38 15" xfId="18401"/>
    <cellStyle name="Percent 38 16" xfId="18402"/>
    <cellStyle name="Percent 38 16 2" xfId="24568"/>
    <cellStyle name="Percent 38 17" xfId="18403"/>
    <cellStyle name="Percent 38 17 2" xfId="24569"/>
    <cellStyle name="Percent 38 18" xfId="18404"/>
    <cellStyle name="Percent 38 2" xfId="18405"/>
    <cellStyle name="Percent 38 2 2" xfId="18406"/>
    <cellStyle name="Percent 38 2 2 2" xfId="24570"/>
    <cellStyle name="Percent 38 2 3" xfId="18407"/>
    <cellStyle name="Percent 38 2 3 2" xfId="24571"/>
    <cellStyle name="Percent 38 2 4" xfId="18408"/>
    <cellStyle name="Percent 38 3" xfId="18409"/>
    <cellStyle name="Percent 38 3 2" xfId="18410"/>
    <cellStyle name="Percent 38 3 2 2" xfId="24572"/>
    <cellStyle name="Percent 38 3 3" xfId="18411"/>
    <cellStyle name="Percent 38 3 3 2" xfId="24573"/>
    <cellStyle name="Percent 38 3 4" xfId="18412"/>
    <cellStyle name="Percent 38 4" xfId="18413"/>
    <cellStyle name="Percent 38 4 2" xfId="18414"/>
    <cellStyle name="Percent 38 4 2 2" xfId="24574"/>
    <cellStyle name="Percent 38 4 3" xfId="18415"/>
    <cellStyle name="Percent 38 4 3 2" xfId="24575"/>
    <cellStyle name="Percent 38 4 4" xfId="18416"/>
    <cellStyle name="Percent 38 5" xfId="18417"/>
    <cellStyle name="Percent 38 6" xfId="18418"/>
    <cellStyle name="Percent 38 7" xfId="18419"/>
    <cellStyle name="Percent 38 8" xfId="18420"/>
    <cellStyle name="Percent 38 9" xfId="18421"/>
    <cellStyle name="Percent 39" xfId="18422"/>
    <cellStyle name="Percent 39 10" xfId="18423"/>
    <cellStyle name="Percent 39 11" xfId="18424"/>
    <cellStyle name="Percent 39 12" xfId="18425"/>
    <cellStyle name="Percent 39 13" xfId="18426"/>
    <cellStyle name="Percent 39 14" xfId="18427"/>
    <cellStyle name="Percent 39 15" xfId="18428"/>
    <cellStyle name="Percent 39 16" xfId="18429"/>
    <cellStyle name="Percent 39 16 2" xfId="24576"/>
    <cellStyle name="Percent 39 17" xfId="18430"/>
    <cellStyle name="Percent 39 17 2" xfId="24577"/>
    <cellStyle name="Percent 39 18" xfId="18431"/>
    <cellStyle name="Percent 39 2" xfId="18432"/>
    <cellStyle name="Percent 39 2 2" xfId="18433"/>
    <cellStyle name="Percent 39 2 2 2" xfId="24578"/>
    <cellStyle name="Percent 39 2 3" xfId="18434"/>
    <cellStyle name="Percent 39 2 3 2" xfId="24579"/>
    <cellStyle name="Percent 39 2 4" xfId="18435"/>
    <cellStyle name="Percent 39 3" xfId="18436"/>
    <cellStyle name="Percent 39 3 2" xfId="18437"/>
    <cellStyle name="Percent 39 3 2 2" xfId="24580"/>
    <cellStyle name="Percent 39 3 3" xfId="18438"/>
    <cellStyle name="Percent 39 3 3 2" xfId="24581"/>
    <cellStyle name="Percent 39 3 4" xfId="18439"/>
    <cellStyle name="Percent 39 4" xfId="18440"/>
    <cellStyle name="Percent 39 4 2" xfId="18441"/>
    <cellStyle name="Percent 39 4 2 2" xfId="24582"/>
    <cellStyle name="Percent 39 4 3" xfId="18442"/>
    <cellStyle name="Percent 39 4 3 2" xfId="24583"/>
    <cellStyle name="Percent 39 5" xfId="18443"/>
    <cellStyle name="Percent 39 6" xfId="18444"/>
    <cellStyle name="Percent 39 7" xfId="18445"/>
    <cellStyle name="Percent 39 8" xfId="18446"/>
    <cellStyle name="Percent 39 9" xfId="18447"/>
    <cellStyle name="Percent 4" xfId="18448"/>
    <cellStyle name="Percent 4 2" xfId="18449"/>
    <cellStyle name="Percent 4 2 2" xfId="18450"/>
    <cellStyle name="Percent 4 2 2 2" xfId="18451"/>
    <cellStyle name="Percent 4 2 2 2 2" xfId="18452"/>
    <cellStyle name="Percent 4 2 2 2 2 2" xfId="18453"/>
    <cellStyle name="Percent 4 2 2 2 2 2 2" xfId="24588"/>
    <cellStyle name="Percent 4 2 2 2 2 3" xfId="24587"/>
    <cellStyle name="Percent 4 2 2 2 3" xfId="18454"/>
    <cellStyle name="Percent 4 2 2 2 3 2" xfId="24589"/>
    <cellStyle name="Percent 4 2 2 2 4" xfId="24586"/>
    <cellStyle name="Percent 4 2 2 3" xfId="18455"/>
    <cellStyle name="Percent 4 2 2 3 2" xfId="18456"/>
    <cellStyle name="Percent 4 2 2 3 2 2" xfId="24591"/>
    <cellStyle name="Percent 4 2 2 3 3" xfId="24590"/>
    <cellStyle name="Percent 4 2 2 4" xfId="18457"/>
    <cellStyle name="Percent 4 2 2 4 2" xfId="24592"/>
    <cellStyle name="Percent 4 2 2 5" xfId="24585"/>
    <cellStyle name="Percent 4 2 3" xfId="18458"/>
    <cellStyle name="Percent 4 2 3 2" xfId="24593"/>
    <cellStyle name="Percent 4 2 4" xfId="18459"/>
    <cellStyle name="Percent 4 2 4 2" xfId="24594"/>
    <cellStyle name="Percent 4 2 5" xfId="24584"/>
    <cellStyle name="Percent 4 3" xfId="18460"/>
    <cellStyle name="Percent 4 3 2" xfId="24595"/>
    <cellStyle name="Percent 4 4" xfId="18461"/>
    <cellStyle name="Percent 4 4 2" xfId="18462"/>
    <cellStyle name="Percent 4 4 2 2" xfId="18463"/>
    <cellStyle name="Percent 4 4 2 2 2" xfId="18464"/>
    <cellStyle name="Percent 4 4 2 2 2 2" xfId="24599"/>
    <cellStyle name="Percent 4 4 2 2 3" xfId="24598"/>
    <cellStyle name="Percent 4 4 2 3" xfId="18465"/>
    <cellStyle name="Percent 4 4 2 3 2" xfId="24600"/>
    <cellStyle name="Percent 4 4 2 4" xfId="24597"/>
    <cellStyle name="Percent 4 4 3" xfId="18466"/>
    <cellStyle name="Percent 4 4 3 2" xfId="18467"/>
    <cellStyle name="Percent 4 4 3 2 2" xfId="24602"/>
    <cellStyle name="Percent 4 4 3 3" xfId="24601"/>
    <cellStyle name="Percent 4 4 4" xfId="18468"/>
    <cellStyle name="Percent 4 4 4 2" xfId="24603"/>
    <cellStyle name="Percent 4 4 5" xfId="24596"/>
    <cellStyle name="Percent 4 5" xfId="18469"/>
    <cellStyle name="Percent 4 5 2" xfId="24604"/>
    <cellStyle name="Percent 4 6" xfId="18470"/>
    <cellStyle name="Percent 4 6 2" xfId="24605"/>
    <cellStyle name="Percent 4 7" xfId="18471"/>
    <cellStyle name="Percent 4 7 2" xfId="24606"/>
    <cellStyle name="Percent 4 8" xfId="18472"/>
    <cellStyle name="Percent 4 8 2" xfId="24607"/>
    <cellStyle name="Percent 40" xfId="18473"/>
    <cellStyle name="Percent 40 10" xfId="18474"/>
    <cellStyle name="Percent 40 11" xfId="18475"/>
    <cellStyle name="Percent 40 12" xfId="18476"/>
    <cellStyle name="Percent 40 13" xfId="18477"/>
    <cellStyle name="Percent 40 14" xfId="18478"/>
    <cellStyle name="Percent 40 15" xfId="18479"/>
    <cellStyle name="Percent 40 16" xfId="18480"/>
    <cellStyle name="Percent 40 16 2" xfId="24608"/>
    <cellStyle name="Percent 40 17" xfId="18481"/>
    <cellStyle name="Percent 40 17 2" xfId="24609"/>
    <cellStyle name="Percent 40 18" xfId="18482"/>
    <cellStyle name="Percent 40 2" xfId="18483"/>
    <cellStyle name="Percent 40 2 2" xfId="18484"/>
    <cellStyle name="Percent 40 2 2 2" xfId="24610"/>
    <cellStyle name="Percent 40 2 3" xfId="18485"/>
    <cellStyle name="Percent 40 2 3 2" xfId="24611"/>
    <cellStyle name="Percent 40 2 4" xfId="18486"/>
    <cellStyle name="Percent 40 3" xfId="18487"/>
    <cellStyle name="Percent 40 3 2" xfId="18488"/>
    <cellStyle name="Percent 40 3 2 2" xfId="24612"/>
    <cellStyle name="Percent 40 3 3" xfId="18489"/>
    <cellStyle name="Percent 40 3 3 2" xfId="24613"/>
    <cellStyle name="Percent 40 3 4" xfId="18490"/>
    <cellStyle name="Percent 40 4" xfId="18491"/>
    <cellStyle name="Percent 40 4 2" xfId="18492"/>
    <cellStyle name="Percent 40 4 2 2" xfId="24614"/>
    <cellStyle name="Percent 40 4 3" xfId="18493"/>
    <cellStyle name="Percent 40 4 3 2" xfId="24615"/>
    <cellStyle name="Percent 40 4 4" xfId="18494"/>
    <cellStyle name="Percent 40 5" xfId="18495"/>
    <cellStyle name="Percent 40 6" xfId="18496"/>
    <cellStyle name="Percent 40 7" xfId="18497"/>
    <cellStyle name="Percent 40 8" xfId="18498"/>
    <cellStyle name="Percent 40 9" xfId="18499"/>
    <cellStyle name="Percent 41" xfId="18500"/>
    <cellStyle name="Percent 41 10" xfId="18501"/>
    <cellStyle name="Percent 41 11" xfId="18502"/>
    <cellStyle name="Percent 41 12" xfId="18503"/>
    <cellStyle name="Percent 41 13" xfId="18504"/>
    <cellStyle name="Percent 41 14" xfId="18505"/>
    <cellStyle name="Percent 41 15" xfId="18506"/>
    <cellStyle name="Percent 41 16" xfId="18507"/>
    <cellStyle name="Percent 41 16 2" xfId="24616"/>
    <cellStyle name="Percent 41 17" xfId="18508"/>
    <cellStyle name="Percent 41 17 2" xfId="24617"/>
    <cellStyle name="Percent 41 18" xfId="18509"/>
    <cellStyle name="Percent 41 2" xfId="18510"/>
    <cellStyle name="Percent 41 2 2" xfId="18511"/>
    <cellStyle name="Percent 41 2 2 2" xfId="24618"/>
    <cellStyle name="Percent 41 2 3" xfId="18512"/>
    <cellStyle name="Percent 41 2 3 2" xfId="24619"/>
    <cellStyle name="Percent 41 3" xfId="18513"/>
    <cellStyle name="Percent 41 3 2" xfId="18514"/>
    <cellStyle name="Percent 41 3 2 2" xfId="24620"/>
    <cellStyle name="Percent 41 3 3" xfId="18515"/>
    <cellStyle name="Percent 41 3 3 2" xfId="24621"/>
    <cellStyle name="Percent 41 4" xfId="18516"/>
    <cellStyle name="Percent 41 4 2" xfId="18517"/>
    <cellStyle name="Percent 41 4 2 2" xfId="24622"/>
    <cellStyle name="Percent 41 4 3" xfId="18518"/>
    <cellStyle name="Percent 41 4 3 2" xfId="24623"/>
    <cellStyle name="Percent 41 5" xfId="18519"/>
    <cellStyle name="Percent 41 6" xfId="18520"/>
    <cellStyle name="Percent 41 7" xfId="18521"/>
    <cellStyle name="Percent 41 8" xfId="18522"/>
    <cellStyle name="Percent 41 9" xfId="18523"/>
    <cellStyle name="Percent 42" xfId="18524"/>
    <cellStyle name="Percent 42 10" xfId="18525"/>
    <cellStyle name="Percent 42 11" xfId="18526"/>
    <cellStyle name="Percent 42 12" xfId="18527"/>
    <cellStyle name="Percent 42 13" xfId="18528"/>
    <cellStyle name="Percent 42 14" xfId="18529"/>
    <cellStyle name="Percent 42 15" xfId="18530"/>
    <cellStyle name="Percent 42 16" xfId="18531"/>
    <cellStyle name="Percent 42 16 2" xfId="24624"/>
    <cellStyle name="Percent 42 17" xfId="18532"/>
    <cellStyle name="Percent 42 17 2" xfId="24625"/>
    <cellStyle name="Percent 42 18" xfId="18533"/>
    <cellStyle name="Percent 42 2" xfId="18534"/>
    <cellStyle name="Percent 42 2 2" xfId="18535"/>
    <cellStyle name="Percent 42 2 2 2" xfId="24626"/>
    <cellStyle name="Percent 42 2 3" xfId="18536"/>
    <cellStyle name="Percent 42 2 3 2" xfId="24627"/>
    <cellStyle name="Percent 42 3" xfId="18537"/>
    <cellStyle name="Percent 42 3 2" xfId="18538"/>
    <cellStyle name="Percent 42 3 2 2" xfId="24628"/>
    <cellStyle name="Percent 42 3 3" xfId="18539"/>
    <cellStyle name="Percent 42 3 3 2" xfId="24629"/>
    <cellStyle name="Percent 42 4" xfId="18540"/>
    <cellStyle name="Percent 42 4 2" xfId="18541"/>
    <cellStyle name="Percent 42 4 2 2" xfId="24630"/>
    <cellStyle name="Percent 42 4 3" xfId="18542"/>
    <cellStyle name="Percent 42 4 3 2" xfId="24631"/>
    <cellStyle name="Percent 42 5" xfId="18543"/>
    <cellStyle name="Percent 42 6" xfId="18544"/>
    <cellStyle name="Percent 42 7" xfId="18545"/>
    <cellStyle name="Percent 42 8" xfId="18546"/>
    <cellStyle name="Percent 42 9" xfId="18547"/>
    <cellStyle name="Percent 43" xfId="18548"/>
    <cellStyle name="Percent 43 2" xfId="18549"/>
    <cellStyle name="Percent 43 2 2" xfId="24633"/>
    <cellStyle name="Percent 43 3" xfId="18550"/>
    <cellStyle name="Percent 43 3 2" xfId="24634"/>
    <cellStyle name="Percent 43 4" xfId="18551"/>
    <cellStyle name="Percent 43 4 2" xfId="24635"/>
    <cellStyle name="Percent 43 5" xfId="18552"/>
    <cellStyle name="Percent 43 5 2" xfId="24636"/>
    <cellStyle name="Percent 43 6" xfId="18553"/>
    <cellStyle name="Percent 43 6 2" xfId="24637"/>
    <cellStyle name="Percent 44" xfId="18554"/>
    <cellStyle name="Percent 44 2" xfId="18555"/>
    <cellStyle name="Percent 44 2 2" xfId="24638"/>
    <cellStyle name="Percent 44 3" xfId="18556"/>
    <cellStyle name="Percent 44 3 2" xfId="24639"/>
    <cellStyle name="Percent 44 4" xfId="18557"/>
    <cellStyle name="Percent 44 4 2" xfId="24640"/>
    <cellStyle name="Percent 44 5" xfId="18558"/>
    <cellStyle name="Percent 44 5 2" xfId="24641"/>
    <cellStyle name="Percent 44 6" xfId="18559"/>
    <cellStyle name="Percent 44 6 2" xfId="24642"/>
    <cellStyle name="Percent 45" xfId="18560"/>
    <cellStyle name="Percent 45 2" xfId="18561"/>
    <cellStyle name="Percent 45 2 2" xfId="24643"/>
    <cellStyle name="Percent 45 3" xfId="18562"/>
    <cellStyle name="Percent 45 3 2" xfId="24644"/>
    <cellStyle name="Percent 45 4" xfId="18563"/>
    <cellStyle name="Percent 45 4 2" xfId="24645"/>
    <cellStyle name="Percent 45 5" xfId="18564"/>
    <cellStyle name="Percent 45 5 2" xfId="24646"/>
    <cellStyle name="Percent 45 6" xfId="18565"/>
    <cellStyle name="Percent 45 6 2" xfId="24647"/>
    <cellStyle name="Percent 46" xfId="18566"/>
    <cellStyle name="Percent 46 2" xfId="18567"/>
    <cellStyle name="Percent 46 2 2" xfId="24648"/>
    <cellStyle name="Percent 46 3" xfId="18568"/>
    <cellStyle name="Percent 46 3 2" xfId="24649"/>
    <cellStyle name="Percent 46 4" xfId="18569"/>
    <cellStyle name="Percent 46 4 2" xfId="24650"/>
    <cellStyle name="Percent 46 5" xfId="18570"/>
    <cellStyle name="Percent 46 5 2" xfId="24651"/>
    <cellStyle name="Percent 46 6" xfId="18571"/>
    <cellStyle name="Percent 46 6 2" xfId="24652"/>
    <cellStyle name="Percent 47" xfId="18572"/>
    <cellStyle name="Percent 47 2" xfId="18573"/>
    <cellStyle name="Percent 47 2 2" xfId="18574"/>
    <cellStyle name="Percent 47 2 2 2" xfId="24653"/>
    <cellStyle name="Percent 47 2 3" xfId="18575"/>
    <cellStyle name="Percent 47 2 3 2" xfId="24654"/>
    <cellStyle name="Percent 47 3" xfId="18576"/>
    <cellStyle name="Percent 47 3 2" xfId="24655"/>
    <cellStyle name="Percent 47 4" xfId="18577"/>
    <cellStyle name="Percent 47 4 2" xfId="24656"/>
    <cellStyle name="Percent 47 5" xfId="18578"/>
    <cellStyle name="Percent 47 5 2" xfId="24657"/>
    <cellStyle name="Percent 47 6" xfId="18579"/>
    <cellStyle name="Percent 47 6 2" xfId="24658"/>
    <cellStyle name="Percent 48" xfId="18580"/>
    <cellStyle name="Percent 48 2" xfId="18581"/>
    <cellStyle name="Percent 48 2 2" xfId="18582"/>
    <cellStyle name="Percent 48 2 2 2" xfId="24659"/>
    <cellStyle name="Percent 48 2 3" xfId="18583"/>
    <cellStyle name="Percent 48 2 3 2" xfId="24660"/>
    <cellStyle name="Percent 48 3" xfId="18584"/>
    <cellStyle name="Percent 48 3 2" xfId="24661"/>
    <cellStyle name="Percent 48 4" xfId="18585"/>
    <cellStyle name="Percent 48 4 2" xfId="24662"/>
    <cellStyle name="Percent 48 5" xfId="18586"/>
    <cellStyle name="Percent 48 5 2" xfId="24663"/>
    <cellStyle name="Percent 48 6" xfId="18587"/>
    <cellStyle name="Percent 48 6 2" xfId="24664"/>
    <cellStyle name="Percent 49" xfId="18588"/>
    <cellStyle name="Percent 49 2" xfId="18589"/>
    <cellStyle name="Percent 49 2 2" xfId="24665"/>
    <cellStyle name="Percent 49 3" xfId="18590"/>
    <cellStyle name="Percent 49 3 2" xfId="24666"/>
    <cellStyle name="Percent 49 4" xfId="18591"/>
    <cellStyle name="Percent 49 4 2" xfId="24667"/>
    <cellStyle name="Percent 49 5" xfId="18592"/>
    <cellStyle name="Percent 49 5 2" xfId="24668"/>
    <cellStyle name="Percent 49 6" xfId="18593"/>
    <cellStyle name="Percent 49 6 2" xfId="24669"/>
    <cellStyle name="Percent 5" xfId="18594"/>
    <cellStyle name="Percent 5 10" xfId="18595"/>
    <cellStyle name="Percent 5 10 2" xfId="24670"/>
    <cellStyle name="Percent 5 11" xfId="18596"/>
    <cellStyle name="Percent 5 11 2" xfId="24671"/>
    <cellStyle name="Percent 5 2" xfId="18597"/>
    <cellStyle name="Percent 5 2 2" xfId="18598"/>
    <cellStyle name="Percent 5 2 2 2" xfId="24673"/>
    <cellStyle name="Percent 5 2 3" xfId="18599"/>
    <cellStyle name="Percent 5 2 3 2" xfId="24674"/>
    <cellStyle name="Percent 5 2 4" xfId="24672"/>
    <cellStyle name="Percent 5 3" xfId="18600"/>
    <cellStyle name="Percent 5 3 2" xfId="18601"/>
    <cellStyle name="Percent 5 3 2 2" xfId="24676"/>
    <cellStyle name="Percent 5 3 3" xfId="24675"/>
    <cellStyle name="Percent 5 4" xfId="18602"/>
    <cellStyle name="Percent 5 4 2" xfId="18603"/>
    <cellStyle name="Percent 5 4 2 2" xfId="24678"/>
    <cellStyle name="Percent 5 4 3" xfId="24677"/>
    <cellStyle name="Percent 5 5" xfId="18604"/>
    <cellStyle name="Percent 5 5 2" xfId="24679"/>
    <cellStyle name="Percent 5 6" xfId="18605"/>
    <cellStyle name="Percent 5 6 2" xfId="24680"/>
    <cellStyle name="Percent 5 7" xfId="18606"/>
    <cellStyle name="Percent 5 7 2" xfId="24681"/>
    <cellStyle name="Percent 5 8" xfId="18607"/>
    <cellStyle name="Percent 5 8 2" xfId="24682"/>
    <cellStyle name="Percent 5 9" xfId="18608"/>
    <cellStyle name="Percent 5 9 2" xfId="24683"/>
    <cellStyle name="Percent 50" xfId="18609"/>
    <cellStyle name="Percent 50 2" xfId="18610"/>
    <cellStyle name="Percent 50 2 2" xfId="24684"/>
    <cellStyle name="Percent 50 3" xfId="18611"/>
    <cellStyle name="Percent 50 3 2" xfId="24685"/>
    <cellStyle name="Percent 50 4" xfId="18612"/>
    <cellStyle name="Percent 50 4 2" xfId="24686"/>
    <cellStyle name="Percent 50 5" xfId="18613"/>
    <cellStyle name="Percent 50 5 2" xfId="24687"/>
    <cellStyle name="Percent 50 6" xfId="18614"/>
    <cellStyle name="Percent 50 6 2" xfId="24688"/>
    <cellStyle name="Percent 51" xfId="18615"/>
    <cellStyle name="Percent 51 2" xfId="18616"/>
    <cellStyle name="Percent 51 2 2" xfId="24689"/>
    <cellStyle name="Percent 51 3" xfId="18617"/>
    <cellStyle name="Percent 51 3 2" xfId="24690"/>
    <cellStyle name="Percent 51 4" xfId="18618"/>
    <cellStyle name="Percent 51 4 2" xfId="24691"/>
    <cellStyle name="Percent 51 5" xfId="18619"/>
    <cellStyle name="Percent 51 5 2" xfId="24692"/>
    <cellStyle name="Percent 51 6" xfId="18620"/>
    <cellStyle name="Percent 51 6 2" xfId="24693"/>
    <cellStyle name="Percent 52" xfId="18621"/>
    <cellStyle name="Percent 52 2" xfId="18622"/>
    <cellStyle name="Percent 52 2 2" xfId="24694"/>
    <cellStyle name="Percent 52 3" xfId="18623"/>
    <cellStyle name="Percent 52 3 2" xfId="24695"/>
    <cellStyle name="Percent 52 4" xfId="18624"/>
    <cellStyle name="Percent 52 4 2" xfId="24696"/>
    <cellStyle name="Percent 52 5" xfId="18625"/>
    <cellStyle name="Percent 52 5 2" xfId="24697"/>
    <cellStyle name="Percent 52 6" xfId="18626"/>
    <cellStyle name="Percent 52 6 2" xfId="24698"/>
    <cellStyle name="Percent 53" xfId="18627"/>
    <cellStyle name="Percent 53 2" xfId="18628"/>
    <cellStyle name="Percent 53 2 2" xfId="24699"/>
    <cellStyle name="Percent 53 3" xfId="18629"/>
    <cellStyle name="Percent 53 3 2" xfId="24700"/>
    <cellStyle name="Percent 53 4" xfId="18630"/>
    <cellStyle name="Percent 53 4 2" xfId="24701"/>
    <cellStyle name="Percent 53 5" xfId="18631"/>
    <cellStyle name="Percent 53 5 2" xfId="24702"/>
    <cellStyle name="Percent 53 6" xfId="18632"/>
    <cellStyle name="Percent 53 6 2" xfId="24703"/>
    <cellStyle name="Percent 54" xfId="18633"/>
    <cellStyle name="Percent 54 2" xfId="18634"/>
    <cellStyle name="Percent 54 2 2" xfId="24704"/>
    <cellStyle name="Percent 54 3" xfId="18635"/>
    <cellStyle name="Percent 54 3 2" xfId="24705"/>
    <cellStyle name="Percent 54 4" xfId="18636"/>
    <cellStyle name="Percent 54 4 2" xfId="24706"/>
    <cellStyle name="Percent 54 5" xfId="18637"/>
    <cellStyle name="Percent 54 5 2" xfId="24707"/>
    <cellStyle name="Percent 54 6" xfId="18638"/>
    <cellStyle name="Percent 54 6 2" xfId="24708"/>
    <cellStyle name="Percent 55" xfId="18639"/>
    <cellStyle name="Percent 55 2" xfId="18640"/>
    <cellStyle name="Percent 55 2 2" xfId="24709"/>
    <cellStyle name="Percent 55 3" xfId="18641"/>
    <cellStyle name="Percent 55 3 2" xfId="24710"/>
    <cellStyle name="Percent 55 4" xfId="18642"/>
    <cellStyle name="Percent 55 4 2" xfId="24711"/>
    <cellStyle name="Percent 55 5" xfId="18643"/>
    <cellStyle name="Percent 55 5 2" xfId="24712"/>
    <cellStyle name="Percent 55 6" xfId="18644"/>
    <cellStyle name="Percent 55 6 2" xfId="24713"/>
    <cellStyle name="Percent 56" xfId="18645"/>
    <cellStyle name="Percent 56 2" xfId="18646"/>
    <cellStyle name="Percent 56 2 2" xfId="24714"/>
    <cellStyle name="Percent 56 3" xfId="18647"/>
    <cellStyle name="Percent 56 3 2" xfId="24715"/>
    <cellStyle name="Percent 56 4" xfId="18648"/>
    <cellStyle name="Percent 56 4 2" xfId="24716"/>
    <cellStyle name="Percent 56 5" xfId="18649"/>
    <cellStyle name="Percent 56 5 2" xfId="24717"/>
    <cellStyle name="Percent 56 6" xfId="18650"/>
    <cellStyle name="Percent 56 6 2" xfId="24718"/>
    <cellStyle name="Percent 57" xfId="18651"/>
    <cellStyle name="Percent 57 2" xfId="18652"/>
    <cellStyle name="Percent 57 2 2" xfId="24719"/>
    <cellStyle name="Percent 57 3" xfId="18653"/>
    <cellStyle name="Percent 57 3 2" xfId="24720"/>
    <cellStyle name="Percent 57 4" xfId="18654"/>
    <cellStyle name="Percent 57 4 2" xfId="24721"/>
    <cellStyle name="Percent 57 5" xfId="18655"/>
    <cellStyle name="Percent 57 5 2" xfId="24722"/>
    <cellStyle name="Percent 57 6" xfId="18656"/>
    <cellStyle name="Percent 57 6 2" xfId="24723"/>
    <cellStyle name="Percent 58" xfId="18657"/>
    <cellStyle name="Percent 58 2" xfId="18658"/>
    <cellStyle name="Percent 58 2 2" xfId="18659"/>
    <cellStyle name="Percent 58 2 2 2" xfId="24724"/>
    <cellStyle name="Percent 58 2 3" xfId="18660"/>
    <cellStyle name="Percent 58 2 3 2" xfId="24725"/>
    <cellStyle name="Percent 58 3" xfId="18661"/>
    <cellStyle name="Percent 58 3 2" xfId="24726"/>
    <cellStyle name="Percent 58 4" xfId="18662"/>
    <cellStyle name="Percent 58 4 2" xfId="24727"/>
    <cellStyle name="Percent 58 5" xfId="18663"/>
    <cellStyle name="Percent 58 5 2" xfId="24728"/>
    <cellStyle name="Percent 58 6" xfId="18664"/>
    <cellStyle name="Percent 58 6 2" xfId="24729"/>
    <cellStyle name="Percent 59" xfId="18665"/>
    <cellStyle name="Percent 59 2" xfId="18666"/>
    <cellStyle name="Percent 59 2 2" xfId="18667"/>
    <cellStyle name="Percent 59 2 2 2" xfId="24730"/>
    <cellStyle name="Percent 59 2 3" xfId="18668"/>
    <cellStyle name="Percent 59 2 3 2" xfId="24731"/>
    <cellStyle name="Percent 59 3" xfId="18669"/>
    <cellStyle name="Percent 59 3 2" xfId="24732"/>
    <cellStyle name="Percent 59 4" xfId="18670"/>
    <cellStyle name="Percent 59 4 2" xfId="24733"/>
    <cellStyle name="Percent 59 5" xfId="18671"/>
    <cellStyle name="Percent 59 5 2" xfId="24734"/>
    <cellStyle name="Percent 59 6" xfId="18672"/>
    <cellStyle name="Percent 59 6 2" xfId="24735"/>
    <cellStyle name="Percent 6" xfId="18673"/>
    <cellStyle name="Percent 6 2" xfId="18674"/>
    <cellStyle name="Percent 6 2 2" xfId="18675"/>
    <cellStyle name="Percent 6 2 2 2" xfId="24737"/>
    <cellStyle name="Percent 6 2 3" xfId="18676"/>
    <cellStyle name="Percent 6 2 3 2" xfId="24738"/>
    <cellStyle name="Percent 6 2 4" xfId="18677"/>
    <cellStyle name="Percent 6 2 4 2" xfId="24739"/>
    <cellStyle name="Percent 6 2 5" xfId="18678"/>
    <cellStyle name="Percent 6 2 5 2" xfId="24740"/>
    <cellStyle name="Percent 6 2 6" xfId="18679"/>
    <cellStyle name="Percent 6 2 6 2" xfId="24741"/>
    <cellStyle name="Percent 6 2 7" xfId="24736"/>
    <cellStyle name="Percent 6 3" xfId="18680"/>
    <cellStyle name="Percent 6 3 2" xfId="24742"/>
    <cellStyle name="Percent 6 4" xfId="18681"/>
    <cellStyle name="Percent 6 4 2" xfId="24743"/>
    <cellStyle name="Percent 6 5" xfId="18682"/>
    <cellStyle name="Percent 6 5 2" xfId="24744"/>
    <cellStyle name="Percent 6 6" xfId="18683"/>
    <cellStyle name="Percent 6 6 2" xfId="24745"/>
    <cellStyle name="Percent 6 7" xfId="18684"/>
    <cellStyle name="Percent 6 7 2" xfId="24746"/>
    <cellStyle name="Percent 6 8" xfId="18685"/>
    <cellStyle name="Percent 6 8 2" xfId="24747"/>
    <cellStyle name="Percent 6 9" xfId="18686"/>
    <cellStyle name="Percent 6 9 2" xfId="24748"/>
    <cellStyle name="Percent 60" xfId="18687"/>
    <cellStyle name="Percent 60 2" xfId="18688"/>
    <cellStyle name="Percent 60 2 2" xfId="18689"/>
    <cellStyle name="Percent 60 2 2 2" xfId="24749"/>
    <cellStyle name="Percent 60 2 3" xfId="18690"/>
    <cellStyle name="Percent 60 2 3 2" xfId="24750"/>
    <cellStyle name="Percent 60 3" xfId="18691"/>
    <cellStyle name="Percent 60 3 2" xfId="24751"/>
    <cellStyle name="Percent 60 4" xfId="18692"/>
    <cellStyle name="Percent 60 4 2" xfId="24752"/>
    <cellStyle name="Percent 60 5" xfId="18693"/>
    <cellStyle name="Percent 60 5 2" xfId="24753"/>
    <cellStyle name="Percent 60 6" xfId="18694"/>
    <cellStyle name="Percent 60 6 2" xfId="24754"/>
    <cellStyle name="Percent 61" xfId="18695"/>
    <cellStyle name="Percent 61 2" xfId="18696"/>
    <cellStyle name="Percent 61 2 2" xfId="18697"/>
    <cellStyle name="Percent 61 2 2 2" xfId="24755"/>
    <cellStyle name="Percent 61 2 3" xfId="18698"/>
    <cellStyle name="Percent 61 2 3 2" xfId="24756"/>
    <cellStyle name="Percent 61 3" xfId="18699"/>
    <cellStyle name="Percent 61 3 2" xfId="24757"/>
    <cellStyle name="Percent 61 4" xfId="18700"/>
    <cellStyle name="Percent 61 4 2" xfId="24758"/>
    <cellStyle name="Percent 61 5" xfId="18701"/>
    <cellStyle name="Percent 61 5 2" xfId="24759"/>
    <cellStyle name="Percent 61 6" xfId="18702"/>
    <cellStyle name="Percent 61 6 2" xfId="24760"/>
    <cellStyle name="Percent 62" xfId="18703"/>
    <cellStyle name="Percent 62 2" xfId="18704"/>
    <cellStyle name="Percent 62 2 2" xfId="18705"/>
    <cellStyle name="Percent 62 2 2 2" xfId="24761"/>
    <cellStyle name="Percent 62 2 3" xfId="18706"/>
    <cellStyle name="Percent 62 2 3 2" xfId="24762"/>
    <cellStyle name="Percent 62 3" xfId="18707"/>
    <cellStyle name="Percent 62 3 2" xfId="24763"/>
    <cellStyle name="Percent 62 4" xfId="18708"/>
    <cellStyle name="Percent 62 4 2" xfId="24764"/>
    <cellStyle name="Percent 62 5" xfId="18709"/>
    <cellStyle name="Percent 62 5 2" xfId="24765"/>
    <cellStyle name="Percent 62 6" xfId="18710"/>
    <cellStyle name="Percent 62 6 2" xfId="24766"/>
    <cellStyle name="Percent 63" xfId="18711"/>
    <cellStyle name="Percent 63 2" xfId="18712"/>
    <cellStyle name="Percent 63 2 2" xfId="18713"/>
    <cellStyle name="Percent 63 2 2 2" xfId="24767"/>
    <cellStyle name="Percent 63 2 3" xfId="18714"/>
    <cellStyle name="Percent 63 2 3 2" xfId="24768"/>
    <cellStyle name="Percent 63 3" xfId="18715"/>
    <cellStyle name="Percent 63 3 2" xfId="24769"/>
    <cellStyle name="Percent 63 4" xfId="18716"/>
    <cellStyle name="Percent 63 4 2" xfId="24770"/>
    <cellStyle name="Percent 63 5" xfId="18717"/>
    <cellStyle name="Percent 63 5 2" xfId="24771"/>
    <cellStyle name="Percent 63 6" xfId="18718"/>
    <cellStyle name="Percent 63 6 2" xfId="24772"/>
    <cellStyle name="Percent 64" xfId="18719"/>
    <cellStyle name="Percent 64 2" xfId="18720"/>
    <cellStyle name="Percent 64 2 2" xfId="18721"/>
    <cellStyle name="Percent 64 2 2 2" xfId="24773"/>
    <cellStyle name="Percent 64 2 3" xfId="18722"/>
    <cellStyle name="Percent 64 2 3 2" xfId="24774"/>
    <cellStyle name="Percent 64 3" xfId="18723"/>
    <cellStyle name="Percent 64 3 2" xfId="24775"/>
    <cellStyle name="Percent 64 4" xfId="18724"/>
    <cellStyle name="Percent 64 4 2" xfId="24776"/>
    <cellStyle name="Percent 64 5" xfId="18725"/>
    <cellStyle name="Percent 64 5 2" xfId="24777"/>
    <cellStyle name="Percent 64 6" xfId="18726"/>
    <cellStyle name="Percent 64 6 2" xfId="24778"/>
    <cellStyle name="Percent 65" xfId="18727"/>
    <cellStyle name="Percent 65 2" xfId="18728"/>
    <cellStyle name="Percent 65 2 2" xfId="18729"/>
    <cellStyle name="Percent 65 2 2 2" xfId="24779"/>
    <cellStyle name="Percent 65 2 3" xfId="18730"/>
    <cellStyle name="Percent 65 2 3 2" xfId="24780"/>
    <cellStyle name="Percent 65 3" xfId="18731"/>
    <cellStyle name="Percent 65 3 2" xfId="24781"/>
    <cellStyle name="Percent 65 4" xfId="18732"/>
    <cellStyle name="Percent 65 4 2" xfId="24782"/>
    <cellStyle name="Percent 65 5" xfId="18733"/>
    <cellStyle name="Percent 65 5 2" xfId="24783"/>
    <cellStyle name="Percent 65 6" xfId="18734"/>
    <cellStyle name="Percent 65 6 2" xfId="24784"/>
    <cellStyle name="Percent 66" xfId="18735"/>
    <cellStyle name="Percent 66 2" xfId="18736"/>
    <cellStyle name="Percent 66 2 2" xfId="18737"/>
    <cellStyle name="Percent 66 2 2 2" xfId="24785"/>
    <cellStyle name="Percent 66 2 3" xfId="18738"/>
    <cellStyle name="Percent 66 2 3 2" xfId="24786"/>
    <cellStyle name="Percent 66 3" xfId="18739"/>
    <cellStyle name="Percent 66 3 2" xfId="24787"/>
    <cellStyle name="Percent 66 4" xfId="18740"/>
    <cellStyle name="Percent 66 4 2" xfId="24788"/>
    <cellStyle name="Percent 66 5" xfId="18741"/>
    <cellStyle name="Percent 66 5 2" xfId="24789"/>
    <cellStyle name="Percent 66 6" xfId="18742"/>
    <cellStyle name="Percent 66 6 2" xfId="24790"/>
    <cellStyle name="Percent 67" xfId="18743"/>
    <cellStyle name="Percent 67 2" xfId="18744"/>
    <cellStyle name="Percent 67 2 2" xfId="18745"/>
    <cellStyle name="Percent 67 2 2 2" xfId="24791"/>
    <cellStyle name="Percent 67 2 3" xfId="18746"/>
    <cellStyle name="Percent 67 2 3 2" xfId="24792"/>
    <cellStyle name="Percent 67 3" xfId="18747"/>
    <cellStyle name="Percent 67 3 2" xfId="24793"/>
    <cellStyle name="Percent 67 4" xfId="18748"/>
    <cellStyle name="Percent 67 4 2" xfId="24794"/>
    <cellStyle name="Percent 67 5" xfId="18749"/>
    <cellStyle name="Percent 67 5 2" xfId="24795"/>
    <cellStyle name="Percent 67 6" xfId="18750"/>
    <cellStyle name="Percent 67 6 2" xfId="24796"/>
    <cellStyle name="Percent 68" xfId="18751"/>
    <cellStyle name="Percent 68 2" xfId="18752"/>
    <cellStyle name="Percent 68 2 2" xfId="18753"/>
    <cellStyle name="Percent 68 2 2 2" xfId="24797"/>
    <cellStyle name="Percent 68 2 3" xfId="18754"/>
    <cellStyle name="Percent 68 2 3 2" xfId="24798"/>
    <cellStyle name="Percent 68 3" xfId="18755"/>
    <cellStyle name="Percent 68 3 2" xfId="24799"/>
    <cellStyle name="Percent 68 4" xfId="18756"/>
    <cellStyle name="Percent 68 4 2" xfId="24800"/>
    <cellStyle name="Percent 68 5" xfId="18757"/>
    <cellStyle name="Percent 68 5 2" xfId="24801"/>
    <cellStyle name="Percent 68 6" xfId="18758"/>
    <cellStyle name="Percent 68 6 2" xfId="24802"/>
    <cellStyle name="Percent 69" xfId="18759"/>
    <cellStyle name="Percent 69 2" xfId="18760"/>
    <cellStyle name="Percent 69 2 2" xfId="18761"/>
    <cellStyle name="Percent 69 2 2 2" xfId="24803"/>
    <cellStyle name="Percent 69 2 3" xfId="18762"/>
    <cellStyle name="Percent 69 2 3 2" xfId="24804"/>
    <cellStyle name="Percent 69 3" xfId="18763"/>
    <cellStyle name="Percent 69 3 2" xfId="24805"/>
    <cellStyle name="Percent 69 4" xfId="18764"/>
    <cellStyle name="Percent 69 4 2" xfId="24806"/>
    <cellStyle name="Percent 69 5" xfId="18765"/>
    <cellStyle name="Percent 69 5 2" xfId="24807"/>
    <cellStyle name="Percent 69 6" xfId="18766"/>
    <cellStyle name="Percent 69 6 2" xfId="24808"/>
    <cellStyle name="Percent 7" xfId="18767"/>
    <cellStyle name="Percent 7 10" xfId="18768"/>
    <cellStyle name="Percent 7 10 2" xfId="24809"/>
    <cellStyle name="Percent 7 11" xfId="18769"/>
    <cellStyle name="Percent 7 11 2" xfId="24810"/>
    <cellStyle name="Percent 7 2" xfId="18770"/>
    <cellStyle name="Percent 7 2 2" xfId="18771"/>
    <cellStyle name="Percent 7 2 2 2" xfId="18772"/>
    <cellStyle name="Percent 7 2 2 2 2" xfId="24813"/>
    <cellStyle name="Percent 7 2 2 3" xfId="18773"/>
    <cellStyle name="Percent 7 2 2 3 2" xfId="24814"/>
    <cellStyle name="Percent 7 2 2 4" xfId="24812"/>
    <cellStyle name="Percent 7 2 3" xfId="18774"/>
    <cellStyle name="Percent 7 2 3 2" xfId="24815"/>
    <cellStyle name="Percent 7 2 4" xfId="18775"/>
    <cellStyle name="Percent 7 2 4 2" xfId="24816"/>
    <cellStyle name="Percent 7 2 5" xfId="24811"/>
    <cellStyle name="Percent 7 3" xfId="18776"/>
    <cellStyle name="Percent 7 3 2" xfId="18777"/>
    <cellStyle name="Percent 7 3 2 2" xfId="18778"/>
    <cellStyle name="Percent 7 3 2 2 2" xfId="24819"/>
    <cellStyle name="Percent 7 3 2 3" xfId="24818"/>
    <cellStyle name="Percent 7 3 3" xfId="18779"/>
    <cellStyle name="Percent 7 3 3 2" xfId="24820"/>
    <cellStyle name="Percent 7 3 4" xfId="24817"/>
    <cellStyle name="Percent 7 4" xfId="18780"/>
    <cellStyle name="Percent 7 4 2" xfId="18781"/>
    <cellStyle name="Percent 7 4 2 2" xfId="24822"/>
    <cellStyle name="Percent 7 4 3" xfId="24821"/>
    <cellStyle name="Percent 7 5" xfId="18782"/>
    <cellStyle name="Percent 7 5 2" xfId="18783"/>
    <cellStyle name="Percent 7 5 2 2" xfId="24824"/>
    <cellStyle name="Percent 7 5 3" xfId="24823"/>
    <cellStyle name="Percent 7 6" xfId="18784"/>
    <cellStyle name="Percent 7 6 2" xfId="24825"/>
    <cellStyle name="Percent 7 7" xfId="18785"/>
    <cellStyle name="Percent 7 7 2" xfId="24826"/>
    <cellStyle name="Percent 7 8" xfId="18786"/>
    <cellStyle name="Percent 7 8 2" xfId="24827"/>
    <cellStyle name="Percent 7 9" xfId="18787"/>
    <cellStyle name="Percent 7 9 2" xfId="24828"/>
    <cellStyle name="Percent 70" xfId="18788"/>
    <cellStyle name="Percent 70 2" xfId="18789"/>
    <cellStyle name="Percent 70 2 2" xfId="18790"/>
    <cellStyle name="Percent 70 2 2 2" xfId="24829"/>
    <cellStyle name="Percent 70 2 3" xfId="18791"/>
    <cellStyle name="Percent 70 2 3 2" xfId="24830"/>
    <cellStyle name="Percent 70 3" xfId="18792"/>
    <cellStyle name="Percent 70 3 2" xfId="24831"/>
    <cellStyle name="Percent 70 4" xfId="18793"/>
    <cellStyle name="Percent 70 4 2" xfId="24832"/>
    <cellStyle name="Percent 70 5" xfId="18794"/>
    <cellStyle name="Percent 70 5 2" xfId="24833"/>
    <cellStyle name="Percent 70 6" xfId="18795"/>
    <cellStyle name="Percent 70 6 2" xfId="24834"/>
    <cellStyle name="Percent 71" xfId="18796"/>
    <cellStyle name="Percent 71 2" xfId="18797"/>
    <cellStyle name="Percent 71 3" xfId="18798"/>
    <cellStyle name="Percent 71 3 2" xfId="24835"/>
    <cellStyle name="Percent 71 4" xfId="18799"/>
    <cellStyle name="Percent 71 4 2" xfId="24836"/>
    <cellStyle name="Percent 72" xfId="18800"/>
    <cellStyle name="Percent 72 2" xfId="18801"/>
    <cellStyle name="Percent 72 3" xfId="18802"/>
    <cellStyle name="Percent 72 3 2" xfId="24837"/>
    <cellStyle name="Percent 72 4" xfId="18803"/>
    <cellStyle name="Percent 72 4 2" xfId="24838"/>
    <cellStyle name="Percent 73" xfId="18804"/>
    <cellStyle name="Percent 73 2" xfId="18805"/>
    <cellStyle name="Percent 73 3" xfId="18806"/>
    <cellStyle name="Percent 73 3 2" xfId="24839"/>
    <cellStyle name="Percent 73 4" xfId="18807"/>
    <cellStyle name="Percent 73 4 2" xfId="24840"/>
    <cellStyle name="Percent 74" xfId="18808"/>
    <cellStyle name="Percent 74 2" xfId="18809"/>
    <cellStyle name="Percent 74 2 2" xfId="24841"/>
    <cellStyle name="Percent 74 3" xfId="18810"/>
    <cellStyle name="Percent 74 3 2" xfId="24842"/>
    <cellStyle name="Percent 75" xfId="18811"/>
    <cellStyle name="Percent 75 2" xfId="18812"/>
    <cellStyle name="Percent 75 2 2" xfId="24843"/>
    <cellStyle name="Percent 75 3" xfId="18813"/>
    <cellStyle name="Percent 75 3 2" xfId="24844"/>
    <cellStyle name="Percent 76" xfId="18814"/>
    <cellStyle name="Percent 76 2" xfId="18815"/>
    <cellStyle name="Percent 76 2 2" xfId="24845"/>
    <cellStyle name="Percent 76 3" xfId="18816"/>
    <cellStyle name="Percent 76 3 2" xfId="24846"/>
    <cellStyle name="Percent 77" xfId="18817"/>
    <cellStyle name="Percent 77 2" xfId="18818"/>
    <cellStyle name="Percent 77 2 2" xfId="24847"/>
    <cellStyle name="Percent 77 3" xfId="18819"/>
    <cellStyle name="Percent 77 3 2" xfId="24848"/>
    <cellStyle name="Percent 78" xfId="18820"/>
    <cellStyle name="Percent 78 2" xfId="18821"/>
    <cellStyle name="Percent 78 2 2" xfId="24849"/>
    <cellStyle name="Percent 78 3" xfId="18822"/>
    <cellStyle name="Percent 78 3 2" xfId="24850"/>
    <cellStyle name="Percent 79" xfId="18823"/>
    <cellStyle name="Percent 79 2" xfId="18824"/>
    <cellStyle name="Percent 79 2 2" xfId="24851"/>
    <cellStyle name="Percent 79 3" xfId="18825"/>
    <cellStyle name="Percent 79 3 2" xfId="24852"/>
    <cellStyle name="Percent 8" xfId="18826"/>
    <cellStyle name="Percent 8 10" xfId="18827"/>
    <cellStyle name="Percent 8 10 2" xfId="24853"/>
    <cellStyle name="Percent 8 2" xfId="18828"/>
    <cellStyle name="Percent 8 2 2" xfId="18829"/>
    <cellStyle name="Percent 8 2 2 2" xfId="18830"/>
    <cellStyle name="Percent 8 2 2 2 2" xfId="24856"/>
    <cellStyle name="Percent 8 2 2 3" xfId="18831"/>
    <cellStyle name="Percent 8 2 2 3 2" xfId="24857"/>
    <cellStyle name="Percent 8 2 2 4" xfId="24855"/>
    <cellStyle name="Percent 8 2 3" xfId="18832"/>
    <cellStyle name="Percent 8 2 3 2" xfId="24858"/>
    <cellStyle name="Percent 8 2 4" xfId="18833"/>
    <cellStyle name="Percent 8 2 4 2" xfId="24859"/>
    <cellStyle name="Percent 8 2 5" xfId="24854"/>
    <cellStyle name="Percent 8 3" xfId="18834"/>
    <cellStyle name="Percent 8 3 2" xfId="18835"/>
    <cellStyle name="Percent 8 3 2 2" xfId="18836"/>
    <cellStyle name="Percent 8 3 2 2 2" xfId="24862"/>
    <cellStyle name="Percent 8 3 2 3" xfId="24861"/>
    <cellStyle name="Percent 8 3 3" xfId="18837"/>
    <cellStyle name="Percent 8 3 3 2" xfId="24863"/>
    <cellStyle name="Percent 8 3 4" xfId="24860"/>
    <cellStyle name="Percent 8 4" xfId="18838"/>
    <cellStyle name="Percent 8 4 2" xfId="18839"/>
    <cellStyle name="Percent 8 4 2 2" xfId="24865"/>
    <cellStyle name="Percent 8 4 3" xfId="24864"/>
    <cellStyle name="Percent 8 5" xfId="18840"/>
    <cellStyle name="Percent 8 5 2" xfId="18841"/>
    <cellStyle name="Percent 8 5 2 2" xfId="24867"/>
    <cellStyle name="Percent 8 5 3" xfId="24866"/>
    <cellStyle name="Percent 8 6" xfId="18842"/>
    <cellStyle name="Percent 8 6 2" xfId="24868"/>
    <cellStyle name="Percent 8 7" xfId="18843"/>
    <cellStyle name="Percent 8 7 2" xfId="24869"/>
    <cellStyle name="Percent 8 8" xfId="18844"/>
    <cellStyle name="Percent 8 8 2" xfId="24870"/>
    <cellStyle name="Percent 8 9" xfId="18845"/>
    <cellStyle name="Percent 8 9 2" xfId="24871"/>
    <cellStyle name="Percent 80" xfId="18846"/>
    <cellStyle name="Percent 80 2" xfId="18847"/>
    <cellStyle name="Percent 80 2 2" xfId="24872"/>
    <cellStyle name="Percent 80 3" xfId="18848"/>
    <cellStyle name="Percent 80 3 2" xfId="24873"/>
    <cellStyle name="Percent 81" xfId="18849"/>
    <cellStyle name="Percent 81 2" xfId="18850"/>
    <cellStyle name="Percent 81 2 2" xfId="24874"/>
    <cellStyle name="Percent 81 3" xfId="18851"/>
    <cellStyle name="Percent 81 3 2" xfId="24875"/>
    <cellStyle name="Percent 82" xfId="18852"/>
    <cellStyle name="Percent 82 2" xfId="18853"/>
    <cellStyle name="Percent 82 2 2" xfId="24876"/>
    <cellStyle name="Percent 82 3" xfId="18854"/>
    <cellStyle name="Percent 82 3 2" xfId="24877"/>
    <cellStyle name="Percent 83" xfId="18855"/>
    <cellStyle name="Percent 83 2" xfId="18856"/>
    <cellStyle name="Percent 83 2 2" xfId="24878"/>
    <cellStyle name="Percent 83 3" xfId="18857"/>
    <cellStyle name="Percent 83 3 2" xfId="24879"/>
    <cellStyle name="Percent 84" xfId="18858"/>
    <cellStyle name="Percent 84 2" xfId="18859"/>
    <cellStyle name="Percent 84 2 2" xfId="24880"/>
    <cellStyle name="Percent 84 3" xfId="18860"/>
    <cellStyle name="Percent 84 3 2" xfId="24881"/>
    <cellStyle name="Percent 85" xfId="18861"/>
    <cellStyle name="Percent 85 2" xfId="18862"/>
    <cellStyle name="Percent 85 2 2" xfId="24882"/>
    <cellStyle name="Percent 85 3" xfId="18863"/>
    <cellStyle name="Percent 85 3 2" xfId="24883"/>
    <cellStyle name="Percent 86" xfId="18864"/>
    <cellStyle name="Percent 86 2" xfId="18865"/>
    <cellStyle name="Percent 86 2 2" xfId="24884"/>
    <cellStyle name="Percent 86 3" xfId="18866"/>
    <cellStyle name="Percent 86 3 2" xfId="24885"/>
    <cellStyle name="Percent 87" xfId="18867"/>
    <cellStyle name="Percent 87 2" xfId="18868"/>
    <cellStyle name="Percent 87 2 2" xfId="24886"/>
    <cellStyle name="Percent 87 3" xfId="18869"/>
    <cellStyle name="Percent 87 3 2" xfId="24887"/>
    <cellStyle name="Percent 88" xfId="18870"/>
    <cellStyle name="Percent 88 2" xfId="18871"/>
    <cellStyle name="Percent 88 2 2" xfId="24888"/>
    <cellStyle name="Percent 88 3" xfId="18872"/>
    <cellStyle name="Percent 88 3 2" xfId="24889"/>
    <cellStyle name="Percent 89" xfId="18873"/>
    <cellStyle name="Percent 89 2" xfId="18874"/>
    <cellStyle name="Percent 89 2 2" xfId="24890"/>
    <cellStyle name="Percent 89 3" xfId="18875"/>
    <cellStyle name="Percent 89 3 2" xfId="24891"/>
    <cellStyle name="Percent 9" xfId="18876"/>
    <cellStyle name="Percent 9 2" xfId="18877"/>
    <cellStyle name="Percent 9 2 2" xfId="18878"/>
    <cellStyle name="Percent 9 2 2 2" xfId="18879"/>
    <cellStyle name="Percent 9 2 2 2 2" xfId="24894"/>
    <cellStyle name="Percent 9 2 2 3" xfId="24893"/>
    <cellStyle name="Percent 9 2 3" xfId="18880"/>
    <cellStyle name="Percent 9 2 3 2" xfId="24895"/>
    <cellStyle name="Percent 9 2 4" xfId="18881"/>
    <cellStyle name="Percent 9 2 4 2" xfId="24896"/>
    <cellStyle name="Percent 9 2 5" xfId="24892"/>
    <cellStyle name="Percent 9 3" xfId="18882"/>
    <cellStyle name="Percent 9 3 2" xfId="18883"/>
    <cellStyle name="Percent 9 3 2 2" xfId="24898"/>
    <cellStyle name="Percent 9 3 3" xfId="18884"/>
    <cellStyle name="Percent 9 3 3 2" xfId="24899"/>
    <cellStyle name="Percent 9 3 4" xfId="24897"/>
    <cellStyle name="Percent 9 4" xfId="18885"/>
    <cellStyle name="Percent 9 4 2" xfId="24900"/>
    <cellStyle name="Percent 9 5" xfId="18886"/>
    <cellStyle name="Percent 9 5 2" xfId="24901"/>
    <cellStyle name="Percent 9 6" xfId="18887"/>
    <cellStyle name="Percent 9 6 2" xfId="24902"/>
    <cellStyle name="Percent 9 7" xfId="18888"/>
    <cellStyle name="Percent 9 7 2" xfId="24903"/>
    <cellStyle name="Percent 9 8" xfId="18889"/>
    <cellStyle name="Percent 9 8 2" xfId="24904"/>
    <cellStyle name="Percent 90" xfId="18890"/>
    <cellStyle name="Percent 90 2" xfId="18891"/>
    <cellStyle name="Percent 90 2 2" xfId="24905"/>
    <cellStyle name="Percent 90 3" xfId="18892"/>
    <cellStyle name="Percent 90 3 2" xfId="24906"/>
    <cellStyle name="Percent 91" xfId="18893"/>
    <cellStyle name="Percent 91 2" xfId="24907"/>
    <cellStyle name="Percent 92" xfId="18894"/>
    <cellStyle name="Percent 92 2" xfId="24908"/>
    <cellStyle name="Percent 93" xfId="18895"/>
    <cellStyle name="Percent 93 2" xfId="24909"/>
    <cellStyle name="Percent 94" xfId="18896"/>
    <cellStyle name="Percent 94 2" xfId="24910"/>
    <cellStyle name="Percent 95" xfId="18897"/>
    <cellStyle name="Percent 95 2" xfId="24911"/>
    <cellStyle name="Percent 96" xfId="18898"/>
    <cellStyle name="Percent 96 2" xfId="24912"/>
    <cellStyle name="Percent 97" xfId="18899"/>
    <cellStyle name="Percent 97 2" xfId="24913"/>
    <cellStyle name="Percent 98" xfId="18900"/>
    <cellStyle name="Percent 98 2" xfId="24914"/>
    <cellStyle name="Percent 99" xfId="18901"/>
    <cellStyle name="Percent 99 2" xfId="24915"/>
    <cellStyle name="Pink" xfId="18902"/>
    <cellStyle name="pricedatabold" xfId="18903"/>
    <cellStyle name="pricedatabold 2" xfId="24916"/>
    <cellStyle name="pricedatanorm" xfId="18904"/>
    <cellStyle name="pricedatanorm 2" xfId="24917"/>
    <cellStyle name="PSChar" xfId="18905"/>
    <cellStyle name="PSChar 2" xfId="18906"/>
    <cellStyle name="PSChar 2 2" xfId="24919"/>
    <cellStyle name="PSChar 3" xfId="24918"/>
    <cellStyle name="PSDate" xfId="18907"/>
    <cellStyle name="PSDate 2" xfId="18908"/>
    <cellStyle name="PSDate 2 2" xfId="24921"/>
    <cellStyle name="PSDate 3" xfId="24920"/>
    <cellStyle name="PSDec" xfId="18909"/>
    <cellStyle name="PSDec 2" xfId="18910"/>
    <cellStyle name="PSDec 2 2" xfId="24923"/>
    <cellStyle name="PSDec 3" xfId="24922"/>
    <cellStyle name="PSHeading" xfId="18911"/>
    <cellStyle name="PSHeading 2" xfId="18912"/>
    <cellStyle name="PSHeading 2 2" xfId="24925"/>
    <cellStyle name="PSHeading 3" xfId="24924"/>
    <cellStyle name="PSInt" xfId="18913"/>
    <cellStyle name="PSInt 2" xfId="18914"/>
    <cellStyle name="PSInt 2 2" xfId="24927"/>
    <cellStyle name="PSInt 3" xfId="24926"/>
    <cellStyle name="PSSpacer" xfId="18915"/>
    <cellStyle name="PSSpacer 2" xfId="18916"/>
    <cellStyle name="PSSpacer 2 2" xfId="24929"/>
    <cellStyle name="PSSpacer 3" xfId="24928"/>
    <cellStyle name="Punctuated 0." xfId="18917"/>
    <cellStyle name="Punctuated 0. 2" xfId="24930"/>
    <cellStyle name="Punctuated 0.00" xfId="18918"/>
    <cellStyle name="Punctuated 0.00 2" xfId="24931"/>
    <cellStyle name="Read-Only" xfId="18919"/>
    <cellStyle name="Read-Only (bottom table)" xfId="18920"/>
    <cellStyle name="Read-Only (bottom table) 2" xfId="24933"/>
    <cellStyle name="Read-Only (calc)" xfId="18921"/>
    <cellStyle name="Read-Only (calc) 2" xfId="24934"/>
    <cellStyle name="Read-Only (calc, left)" xfId="18922"/>
    <cellStyle name="Read-Only (calc, left) 2" xfId="24935"/>
    <cellStyle name="Read-Only (calc, no border)" xfId="18923"/>
    <cellStyle name="Read-Only (calc, no border) 2" xfId="24936"/>
    <cellStyle name="Read-Only (header)" xfId="18924"/>
    <cellStyle name="Read-Only (header) 2" xfId="24937"/>
    <cellStyle name="Read-Only (header, center)" xfId="18925"/>
    <cellStyle name="Read-Only (header, center) 2" xfId="24938"/>
    <cellStyle name="Read-Only (header, left)" xfId="18926"/>
    <cellStyle name="Read-Only (header, left) 2" xfId="24939"/>
    <cellStyle name="Read-Only (header, no border)" xfId="18927"/>
    <cellStyle name="Read-Only (header, no border) 2" xfId="24940"/>
    <cellStyle name="Read-Only (header, no border, left)" xfId="18928"/>
    <cellStyle name="Read-Only (header, no border, left) 2" xfId="24941"/>
    <cellStyle name="Read-Only (left)" xfId="18929"/>
    <cellStyle name="Read-Only (left) 2" xfId="24942"/>
    <cellStyle name="Read-Only (no border)" xfId="18930"/>
    <cellStyle name="Read-Only (no border) 2" xfId="24943"/>
    <cellStyle name="Read-Only (no border,vcenter)" xfId="18931"/>
    <cellStyle name="Read-Only (no border,vcenter) 2" xfId="24944"/>
    <cellStyle name="Read-Only (noalign)" xfId="18932"/>
    <cellStyle name="Read-Only (noalign) 2" xfId="24945"/>
    <cellStyle name="Read-Only 2" xfId="24932"/>
    <cellStyle name="Read-Only 3" xfId="25571"/>
    <cellStyle name="Read-Only 4" xfId="23981"/>
    <cellStyle name="Read-Only lrg" xfId="18933"/>
    <cellStyle name="Read-Only lrg 2" xfId="24946"/>
    <cellStyle name="Red" xfId="18934"/>
    <cellStyle name="Remote" xfId="18935"/>
    <cellStyle name="Remote 2" xfId="18936"/>
    <cellStyle name="Remote 2 2" xfId="24947"/>
    <cellStyle name="Remote 3" xfId="18937"/>
    <cellStyle name="Remote 3 2" xfId="24948"/>
    <cellStyle name="Revenue" xfId="18938"/>
    <cellStyle name="Revenue 2" xfId="18939"/>
    <cellStyle name="Revenue 2 2" xfId="24949"/>
    <cellStyle name="Revenue 3" xfId="18940"/>
    <cellStyle name="Revenue 3 2" xfId="24950"/>
    <cellStyle name="RevList" xfId="18941"/>
    <cellStyle name="RevList 2" xfId="18942"/>
    <cellStyle name="RevList 2 2" xfId="24951"/>
    <cellStyle name="RevList 3" xfId="18943"/>
    <cellStyle name="RevList 3 2" xfId="24952"/>
    <cellStyle name="RMB" xfId="18944"/>
    <cellStyle name="Rmb [0]" xfId="18945"/>
    <cellStyle name="RMB 0.00" xfId="18946"/>
    <cellStyle name="SAPBEXstdData" xfId="18947"/>
    <cellStyle name="SAPBEXstdData 2" xfId="18948"/>
    <cellStyle name="SAPBEXstdData 3" xfId="24953"/>
    <cellStyle name="Sheet Title" xfId="18949"/>
    <cellStyle name="Sheet Title 2" xfId="24954"/>
    <cellStyle name="small" xfId="18950"/>
    <cellStyle name="small 2" xfId="18951"/>
    <cellStyle name="small 3" xfId="24955"/>
    <cellStyle name="SpacerLastRO" xfId="18952"/>
    <cellStyle name="SpacerLastRO 2" xfId="18953"/>
    <cellStyle name="SpacerLastRO 2 2" xfId="24957"/>
    <cellStyle name="SpacerLastRO 3" xfId="18954"/>
    <cellStyle name="SpacerLastRO 3 2" xfId="24958"/>
    <cellStyle name="SpacerLastRO 4" xfId="18955"/>
    <cellStyle name="SpacerLastRO 4 2" xfId="24959"/>
    <cellStyle name="SpacerLastRO 5" xfId="24956"/>
    <cellStyle name="SpacerRO" xfId="18956"/>
    <cellStyle name="SpacerRO 2" xfId="18957"/>
    <cellStyle name="SpacerRO 2 2" xfId="24961"/>
    <cellStyle name="SpacerRO 3" xfId="18958"/>
    <cellStyle name="SpacerRO 3 2" xfId="18959"/>
    <cellStyle name="SpacerRO 3 2 2" xfId="24963"/>
    <cellStyle name="SpacerRO 3 3" xfId="24962"/>
    <cellStyle name="SpacerRO 4" xfId="18960"/>
    <cellStyle name="SpacerRO 4 2" xfId="18961"/>
    <cellStyle name="SpacerRO 4 2 2" xfId="24965"/>
    <cellStyle name="SpacerRO 4 3" xfId="24964"/>
    <cellStyle name="SpacerRO 5" xfId="18962"/>
    <cellStyle name="SpacerRO 5 2" xfId="18963"/>
    <cellStyle name="SpacerRO 5 2 2" xfId="24967"/>
    <cellStyle name="SpacerRO 5 3" xfId="24966"/>
    <cellStyle name="SpacerRO 6" xfId="24960"/>
    <cellStyle name="Spaceryesterday" xfId="18964"/>
    <cellStyle name="Spaceryesterday 2" xfId="24968"/>
    <cellStyle name="SpaceryesterdayLast" xfId="18965"/>
    <cellStyle name="SpaceryesterdayLast 2" xfId="24969"/>
    <cellStyle name="SpacetomorrowRO" xfId="18966"/>
    <cellStyle name="SpacetomorrowRO 2" xfId="24970"/>
    <cellStyle name="Special" xfId="18967"/>
    <cellStyle name="Standard_Anpassen der Amortisation" xfId="18968"/>
    <cellStyle name="sterday]" xfId="18969"/>
    <cellStyle name="sterday] 2" xfId="24971"/>
    <cellStyle name="Style 1" xfId="18970"/>
    <cellStyle name="Style 1 10" xfId="18971"/>
    <cellStyle name="Style 1 10 2" xfId="24972"/>
    <cellStyle name="Style 1 11" xfId="18972"/>
    <cellStyle name="Style 1 11 2" xfId="24973"/>
    <cellStyle name="Style 1 12" xfId="18973"/>
    <cellStyle name="Style 1 12 2" xfId="24974"/>
    <cellStyle name="Style 1 2" xfId="18974"/>
    <cellStyle name="Style 1 2 2" xfId="18975"/>
    <cellStyle name="Style 1 2 2 2" xfId="24976"/>
    <cellStyle name="Style 1 2 3" xfId="18976"/>
    <cellStyle name="Style 1 2 3 2" xfId="24977"/>
    <cellStyle name="Style 1 2 4" xfId="18977"/>
    <cellStyle name="Style 1 2 4 2" xfId="24978"/>
    <cellStyle name="Style 1 2 5" xfId="18978"/>
    <cellStyle name="Style 1 2 5 2" xfId="24979"/>
    <cellStyle name="Style 1 2 6" xfId="18979"/>
    <cellStyle name="Style 1 2 6 2" xfId="24980"/>
    <cellStyle name="Style 1 2 7" xfId="24975"/>
    <cellStyle name="Style 1 3" xfId="18980"/>
    <cellStyle name="Style 1 3 2" xfId="18981"/>
    <cellStyle name="Style 1 3 2 2" xfId="24982"/>
    <cellStyle name="Style 1 3 3" xfId="18982"/>
    <cellStyle name="Style 1 3 3 2" xfId="24983"/>
    <cellStyle name="Style 1 3 4" xfId="18983"/>
    <cellStyle name="Style 1 3 4 2" xfId="24984"/>
    <cellStyle name="Style 1 3 5" xfId="18984"/>
    <cellStyle name="Style 1 3 5 2" xfId="24985"/>
    <cellStyle name="Style 1 3 6" xfId="24981"/>
    <cellStyle name="Style 1 4" xfId="18985"/>
    <cellStyle name="Style 1 4 2" xfId="18986"/>
    <cellStyle name="Style 1 4 2 2" xfId="24987"/>
    <cellStyle name="Style 1 4 3" xfId="18987"/>
    <cellStyle name="Style 1 4 3 2" xfId="24988"/>
    <cellStyle name="Style 1 4 4" xfId="24986"/>
    <cellStyle name="Style 1 5" xfId="18988"/>
    <cellStyle name="Style 1 5 2" xfId="24989"/>
    <cellStyle name="Style 1 6" xfId="18989"/>
    <cellStyle name="Style 1 6 2" xfId="24990"/>
    <cellStyle name="Style 1 7" xfId="18990"/>
    <cellStyle name="Style 1 7 2" xfId="24991"/>
    <cellStyle name="Style 1 8" xfId="18991"/>
    <cellStyle name="Style 1 8 2" xfId="24992"/>
    <cellStyle name="Style 1 9" xfId="18992"/>
    <cellStyle name="Style 1 9 2" xfId="24993"/>
    <cellStyle name="Style 10" xfId="18993"/>
    <cellStyle name="Style 10 2" xfId="24994"/>
    <cellStyle name="Style 100" xfId="18994"/>
    <cellStyle name="Style 100 2" xfId="24995"/>
    <cellStyle name="Style 101" xfId="18995"/>
    <cellStyle name="Style 101 2" xfId="24996"/>
    <cellStyle name="Style 102" xfId="18996"/>
    <cellStyle name="Style 102 2" xfId="24997"/>
    <cellStyle name="Style 103" xfId="18997"/>
    <cellStyle name="Style 103 2" xfId="24998"/>
    <cellStyle name="Style 104" xfId="18998"/>
    <cellStyle name="Style 104 2" xfId="24999"/>
    <cellStyle name="Style 105" xfId="18999"/>
    <cellStyle name="Style 105 2" xfId="25000"/>
    <cellStyle name="Style 106" xfId="19000"/>
    <cellStyle name="Style 106 2" xfId="19001"/>
    <cellStyle name="Style 106 2 2" xfId="25002"/>
    <cellStyle name="Style 106 3" xfId="25001"/>
    <cellStyle name="Style 107" xfId="19002"/>
    <cellStyle name="Style 107 2" xfId="25003"/>
    <cellStyle name="Style 108" xfId="19003"/>
    <cellStyle name="Style 108 2" xfId="25004"/>
    <cellStyle name="Style 109" xfId="19004"/>
    <cellStyle name="Style 109 2" xfId="25005"/>
    <cellStyle name="Style 11" xfId="19005"/>
    <cellStyle name="Style 11 2" xfId="25006"/>
    <cellStyle name="Style 110" xfId="19006"/>
    <cellStyle name="Style 110 2" xfId="25007"/>
    <cellStyle name="Style 111" xfId="19007"/>
    <cellStyle name="Style 111 2" xfId="25008"/>
    <cellStyle name="Style 112" xfId="19008"/>
    <cellStyle name="Style 112 2" xfId="25009"/>
    <cellStyle name="Style 113" xfId="19009"/>
    <cellStyle name="Style 113 2" xfId="25010"/>
    <cellStyle name="Style 114" xfId="19010"/>
    <cellStyle name="Style 114 2" xfId="25011"/>
    <cellStyle name="Style 115" xfId="19011"/>
    <cellStyle name="Style 115 2" xfId="25012"/>
    <cellStyle name="Style 12" xfId="19012"/>
    <cellStyle name="Style 12 2" xfId="25013"/>
    <cellStyle name="Style 13" xfId="19013"/>
    <cellStyle name="Style 13 2" xfId="25014"/>
    <cellStyle name="Style 14" xfId="19014"/>
    <cellStyle name="Style 14 2" xfId="25015"/>
    <cellStyle name="Style 15" xfId="19015"/>
    <cellStyle name="Style 15 2" xfId="25016"/>
    <cellStyle name="Style 16" xfId="19016"/>
    <cellStyle name="Style 16 2" xfId="25017"/>
    <cellStyle name="Style 17" xfId="19017"/>
    <cellStyle name="Style 17 2" xfId="25018"/>
    <cellStyle name="Style 18" xfId="19018"/>
    <cellStyle name="Style 18 2" xfId="25019"/>
    <cellStyle name="Style 19" xfId="19019"/>
    <cellStyle name="Style 19 2" xfId="25020"/>
    <cellStyle name="Style 2" xfId="19020"/>
    <cellStyle name="Style 2 2" xfId="25021"/>
    <cellStyle name="Style 20" xfId="19021"/>
    <cellStyle name="Style 20 2" xfId="25022"/>
    <cellStyle name="Style 21" xfId="19022"/>
    <cellStyle name="Style 21 2" xfId="19023"/>
    <cellStyle name="Style 21 2 2" xfId="25023"/>
    <cellStyle name="Style 21 3" xfId="19024"/>
    <cellStyle name="Style 21 3 2" xfId="25024"/>
    <cellStyle name="Style 21 4" xfId="19025"/>
    <cellStyle name="Style 21 4 2" xfId="25025"/>
    <cellStyle name="Style 21 5" xfId="19026"/>
    <cellStyle name="Style 21 5 2" xfId="25026"/>
    <cellStyle name="Style 21 6" xfId="19027"/>
    <cellStyle name="Style 21 6 2" xfId="25027"/>
    <cellStyle name="Style 21 7" xfId="19028"/>
    <cellStyle name="Style 21 7 2" xfId="25028"/>
    <cellStyle name="Style 22" xfId="19029"/>
    <cellStyle name="Style 22 10" xfId="19030"/>
    <cellStyle name="Style 22 2" xfId="19031"/>
    <cellStyle name="Style 22 2 2" xfId="19032"/>
    <cellStyle name="Style 22 2 2 2" xfId="25030"/>
    <cellStyle name="Style 22 2 3" xfId="25029"/>
    <cellStyle name="Style 22 3" xfId="19033"/>
    <cellStyle name="Style 22 3 2" xfId="25031"/>
    <cellStyle name="Style 22 4" xfId="19034"/>
    <cellStyle name="Style 22 4 2" xfId="25032"/>
    <cellStyle name="Style 22 5" xfId="19035"/>
    <cellStyle name="Style 22 5 2" xfId="25033"/>
    <cellStyle name="Style 22 6" xfId="19036"/>
    <cellStyle name="Style 22 6 2" xfId="25034"/>
    <cellStyle name="Style 22 7" xfId="19037"/>
    <cellStyle name="Style 22 7 2" xfId="25035"/>
    <cellStyle name="Style 22 8" xfId="19038"/>
    <cellStyle name="Style 22 8 2" xfId="25036"/>
    <cellStyle name="Style 22 9" xfId="19039"/>
    <cellStyle name="Style 22 9 2" xfId="25037"/>
    <cellStyle name="Style 23" xfId="19040"/>
    <cellStyle name="Style 23 2" xfId="19041"/>
    <cellStyle name="Style 23 2 2" xfId="19042"/>
    <cellStyle name="Style 23 2 2 2" xfId="25039"/>
    <cellStyle name="Style 23 2 3" xfId="25038"/>
    <cellStyle name="Style 23 3" xfId="19043"/>
    <cellStyle name="Style 23 3 2" xfId="25040"/>
    <cellStyle name="Style 23 4" xfId="19044"/>
    <cellStyle name="Style 23 4 2" xfId="25041"/>
    <cellStyle name="Style 23 5" xfId="19045"/>
    <cellStyle name="Style 23 5 2" xfId="25042"/>
    <cellStyle name="Style 23 6" xfId="19046"/>
    <cellStyle name="Style 23 6 2" xfId="25043"/>
    <cellStyle name="Style 23 7" xfId="19047"/>
    <cellStyle name="Style 23 7 2" xfId="25044"/>
    <cellStyle name="Style 23 8" xfId="19048"/>
    <cellStyle name="Style 23 8 2" xfId="25045"/>
    <cellStyle name="Style 23 9" xfId="19049"/>
    <cellStyle name="Style 24" xfId="19050"/>
    <cellStyle name="Style 24 2" xfId="19051"/>
    <cellStyle name="Style 24 2 2" xfId="19052"/>
    <cellStyle name="Style 24 2 2 2" xfId="25047"/>
    <cellStyle name="Style 24 2 3" xfId="25046"/>
    <cellStyle name="Style 24 3" xfId="19053"/>
    <cellStyle name="Style 24 3 2" xfId="25048"/>
    <cellStyle name="Style 24 4" xfId="19054"/>
    <cellStyle name="Style 24 4 2" xfId="25049"/>
    <cellStyle name="Style 24 5" xfId="19055"/>
    <cellStyle name="Style 24 5 2" xfId="25050"/>
    <cellStyle name="Style 24 6" xfId="19056"/>
    <cellStyle name="Style 24 6 2" xfId="25051"/>
    <cellStyle name="Style 24 7" xfId="19057"/>
    <cellStyle name="Style 24 7 2" xfId="25052"/>
    <cellStyle name="Style 24 8" xfId="19058"/>
    <cellStyle name="Style 24 8 2" xfId="25053"/>
    <cellStyle name="Style 24 9" xfId="19059"/>
    <cellStyle name="Style 25" xfId="19060"/>
    <cellStyle name="Style 25 2" xfId="19061"/>
    <cellStyle name="Style 25 2 2" xfId="25054"/>
    <cellStyle name="Style 25 3" xfId="19062"/>
    <cellStyle name="Style 25 3 2" xfId="25055"/>
    <cellStyle name="Style 25 4" xfId="19063"/>
    <cellStyle name="Style 25 4 2" xfId="25056"/>
    <cellStyle name="Style 25 5" xfId="19064"/>
    <cellStyle name="Style 25 5 2" xfId="25057"/>
    <cellStyle name="Style 25 6" xfId="19065"/>
    <cellStyle name="Style 25 6 2" xfId="25058"/>
    <cellStyle name="Style 26" xfId="19066"/>
    <cellStyle name="Style 26 2" xfId="19067"/>
    <cellStyle name="Style 26 2 2" xfId="25059"/>
    <cellStyle name="Style 26 3" xfId="19068"/>
    <cellStyle name="Style 26 3 2" xfId="25060"/>
    <cellStyle name="Style 26 4" xfId="19069"/>
    <cellStyle name="Style 26 4 2" xfId="25061"/>
    <cellStyle name="Style 26 5" xfId="19070"/>
    <cellStyle name="Style 26 5 2" xfId="25062"/>
    <cellStyle name="Style 26 6" xfId="19071"/>
    <cellStyle name="Style 26 6 2" xfId="25063"/>
    <cellStyle name="Style 27" xfId="19072"/>
    <cellStyle name="Style 27 2" xfId="19073"/>
    <cellStyle name="Style 27 2 2" xfId="25064"/>
    <cellStyle name="Style 27 3" xfId="19074"/>
    <cellStyle name="Style 27 3 2" xfId="25065"/>
    <cellStyle name="Style 27 4" xfId="19075"/>
    <cellStyle name="Style 27 4 2" xfId="25066"/>
    <cellStyle name="Style 27 5" xfId="19076"/>
    <cellStyle name="Style 27 5 2" xfId="25067"/>
    <cellStyle name="Style 27 6" xfId="19077"/>
    <cellStyle name="Style 27 6 2" xfId="25068"/>
    <cellStyle name="Style 28" xfId="19078"/>
    <cellStyle name="Style 28 2" xfId="19079"/>
    <cellStyle name="Style 28 2 2" xfId="25069"/>
    <cellStyle name="Style 28 3" xfId="19080"/>
    <cellStyle name="Style 28 3 2" xfId="25070"/>
    <cellStyle name="Style 28 4" xfId="19081"/>
    <cellStyle name="Style 28 4 2" xfId="25071"/>
    <cellStyle name="Style 28 5" xfId="19082"/>
    <cellStyle name="Style 28 5 2" xfId="25072"/>
    <cellStyle name="Style 28 6" xfId="19083"/>
    <cellStyle name="Style 28 6 2" xfId="25073"/>
    <cellStyle name="Style 29" xfId="19084"/>
    <cellStyle name="Style 29 2" xfId="19085"/>
    <cellStyle name="Style 29 2 2" xfId="25074"/>
    <cellStyle name="Style 29 3" xfId="19086"/>
    <cellStyle name="Style 29 3 2" xfId="25075"/>
    <cellStyle name="Style 29 4" xfId="19087"/>
    <cellStyle name="Style 29 4 2" xfId="25076"/>
    <cellStyle name="Style 29 5" xfId="19088"/>
    <cellStyle name="Style 29 5 2" xfId="25077"/>
    <cellStyle name="Style 29 6" xfId="19089"/>
    <cellStyle name="Style 29 6 2" xfId="25078"/>
    <cellStyle name="Style 3" xfId="19090"/>
    <cellStyle name="Style 3 2" xfId="19091"/>
    <cellStyle name="Style 3 2 2" xfId="25080"/>
    <cellStyle name="Style 3 3" xfId="25079"/>
    <cellStyle name="Style 30" xfId="19092"/>
    <cellStyle name="Style 30 2" xfId="19093"/>
    <cellStyle name="Style 30 2 2" xfId="25081"/>
    <cellStyle name="Style 30 3" xfId="19094"/>
    <cellStyle name="Style 30 3 2" xfId="25082"/>
    <cellStyle name="Style 30 4" xfId="19095"/>
    <cellStyle name="Style 30 4 2" xfId="25083"/>
    <cellStyle name="Style 30 5" xfId="19096"/>
    <cellStyle name="Style 30 5 2" xfId="25084"/>
    <cellStyle name="Style 30 6" xfId="19097"/>
    <cellStyle name="Style 30 6 2" xfId="25085"/>
    <cellStyle name="Style 31" xfId="19098"/>
    <cellStyle name="Style 31 2" xfId="19099"/>
    <cellStyle name="Style 31 2 2" xfId="25086"/>
    <cellStyle name="Style 31 3" xfId="19100"/>
    <cellStyle name="Style 31 3 2" xfId="25087"/>
    <cellStyle name="Style 31 4" xfId="19101"/>
    <cellStyle name="Style 31 4 2" xfId="25088"/>
    <cellStyle name="Style 31 5" xfId="19102"/>
    <cellStyle name="Style 31 5 2" xfId="25089"/>
    <cellStyle name="Style 31 6" xfId="19103"/>
    <cellStyle name="Style 31 6 2" xfId="25090"/>
    <cellStyle name="Style 32" xfId="19104"/>
    <cellStyle name="Style 32 2" xfId="19105"/>
    <cellStyle name="Style 32 2 2" xfId="25091"/>
    <cellStyle name="Style 32 3" xfId="19106"/>
    <cellStyle name="Style 32 3 2" xfId="25092"/>
    <cellStyle name="Style 32 4" xfId="19107"/>
    <cellStyle name="Style 32 4 2" xfId="25093"/>
    <cellStyle name="Style 32 5" xfId="19108"/>
    <cellStyle name="Style 32 5 2" xfId="25094"/>
    <cellStyle name="Style 32 6" xfId="19109"/>
    <cellStyle name="Style 32 6 2" xfId="25095"/>
    <cellStyle name="Style 33" xfId="19110"/>
    <cellStyle name="Style 33 2" xfId="19111"/>
    <cellStyle name="Style 33 2 2" xfId="25096"/>
    <cellStyle name="Style 33 3" xfId="19112"/>
    <cellStyle name="Style 33 3 2" xfId="25097"/>
    <cellStyle name="Style 33 4" xfId="19113"/>
    <cellStyle name="Style 33 4 2" xfId="25098"/>
    <cellStyle name="Style 33 5" xfId="19114"/>
    <cellStyle name="Style 33 5 2" xfId="25099"/>
    <cellStyle name="Style 33 6" xfId="19115"/>
    <cellStyle name="Style 33 6 2" xfId="25100"/>
    <cellStyle name="Style 34" xfId="19116"/>
    <cellStyle name="Style 34 2" xfId="19117"/>
    <cellStyle name="Style 34 2 2" xfId="25101"/>
    <cellStyle name="Style 34 3" xfId="19118"/>
    <cellStyle name="Style 34 3 2" xfId="25102"/>
    <cellStyle name="Style 34 4" xfId="19119"/>
    <cellStyle name="Style 34 4 2" xfId="25103"/>
    <cellStyle name="Style 34 5" xfId="19120"/>
    <cellStyle name="Style 34 5 2" xfId="25104"/>
    <cellStyle name="Style 34 6" xfId="19121"/>
    <cellStyle name="Style 34 6 2" xfId="25105"/>
    <cellStyle name="Style 35" xfId="19122"/>
    <cellStyle name="Style 35 2" xfId="19123"/>
    <cellStyle name="Style 35 2 2" xfId="25106"/>
    <cellStyle name="Style 35 3" xfId="19124"/>
    <cellStyle name="Style 35 3 2" xfId="25107"/>
    <cellStyle name="Style 35 4" xfId="19125"/>
    <cellStyle name="Style 35 4 2" xfId="25108"/>
    <cellStyle name="Style 35 5" xfId="19126"/>
    <cellStyle name="Style 35 5 2" xfId="25109"/>
    <cellStyle name="Style 35 6" xfId="19127"/>
    <cellStyle name="Style 35 6 2" xfId="25110"/>
    <cellStyle name="Style 35 7" xfId="19128"/>
    <cellStyle name="Style 35 7 2" xfId="25111"/>
    <cellStyle name="Style 36" xfId="19129"/>
    <cellStyle name="Style 36 2" xfId="19130"/>
    <cellStyle name="Style 36 2 2" xfId="25112"/>
    <cellStyle name="Style 36 3" xfId="19131"/>
    <cellStyle name="Style 36 3 2" xfId="25113"/>
    <cellStyle name="Style 36 4" xfId="19132"/>
    <cellStyle name="Style 36 4 2" xfId="25114"/>
    <cellStyle name="Style 36 5" xfId="19133"/>
    <cellStyle name="Style 36 5 2" xfId="25115"/>
    <cellStyle name="Style 36 6" xfId="19134"/>
    <cellStyle name="Style 36 6 2" xfId="25116"/>
    <cellStyle name="Style 36 7" xfId="19135"/>
    <cellStyle name="Style 36 7 2" xfId="25117"/>
    <cellStyle name="Style 37" xfId="19136"/>
    <cellStyle name="Style 37 2" xfId="25118"/>
    <cellStyle name="Style 38" xfId="19137"/>
    <cellStyle name="Style 38 2" xfId="25119"/>
    <cellStyle name="Style 39" xfId="19138"/>
    <cellStyle name="Style 39 10" xfId="19139"/>
    <cellStyle name="Style 39 10 2" xfId="25120"/>
    <cellStyle name="Style 39 11" xfId="19140"/>
    <cellStyle name="Style 39 11 2" xfId="25121"/>
    <cellStyle name="Style 39 12" xfId="19141"/>
    <cellStyle name="Style 39 12 2" xfId="25122"/>
    <cellStyle name="Style 39 13" xfId="19142"/>
    <cellStyle name="Style 39 13 2" xfId="25123"/>
    <cellStyle name="Style 39 2" xfId="19143"/>
    <cellStyle name="Style 39 2 2" xfId="25124"/>
    <cellStyle name="Style 39 3" xfId="19144"/>
    <cellStyle name="Style 39 3 2" xfId="25125"/>
    <cellStyle name="Style 39 4" xfId="19145"/>
    <cellStyle name="Style 39 4 2" xfId="25126"/>
    <cellStyle name="Style 39 5" xfId="19146"/>
    <cellStyle name="Style 39 5 2" xfId="25127"/>
    <cellStyle name="Style 39 6" xfId="19147"/>
    <cellStyle name="Style 39 6 2" xfId="25128"/>
    <cellStyle name="Style 39 7" xfId="19148"/>
    <cellStyle name="Style 39 7 2" xfId="25129"/>
    <cellStyle name="Style 39 8" xfId="19149"/>
    <cellStyle name="Style 39 8 2" xfId="25130"/>
    <cellStyle name="Style 39 9" xfId="19150"/>
    <cellStyle name="Style 39 9 2" xfId="25131"/>
    <cellStyle name="Style 4" xfId="19151"/>
    <cellStyle name="Style 4 2" xfId="19152"/>
    <cellStyle name="Style 4 2 2" xfId="25133"/>
    <cellStyle name="Style 4 3" xfId="25132"/>
    <cellStyle name="Style 40" xfId="19153"/>
    <cellStyle name="Style 40 2" xfId="25134"/>
    <cellStyle name="Style 41" xfId="19154"/>
    <cellStyle name="Style 41 2" xfId="25135"/>
    <cellStyle name="Style 42" xfId="19155"/>
    <cellStyle name="Style 42 2" xfId="25136"/>
    <cellStyle name="Style 43" xfId="19156"/>
    <cellStyle name="Style 43 2" xfId="25137"/>
    <cellStyle name="Style 44" xfId="19157"/>
    <cellStyle name="Style 44 2" xfId="25138"/>
    <cellStyle name="Style 45" xfId="19158"/>
    <cellStyle name="Style 45 2" xfId="25139"/>
    <cellStyle name="Style 46" xfId="19159"/>
    <cellStyle name="Style 46 2" xfId="25140"/>
    <cellStyle name="Style 47" xfId="19160"/>
    <cellStyle name="Style 47 2" xfId="25141"/>
    <cellStyle name="Style 48" xfId="19161"/>
    <cellStyle name="Style 48 2" xfId="25142"/>
    <cellStyle name="Style 49" xfId="19162"/>
    <cellStyle name="Style 49 2" xfId="25143"/>
    <cellStyle name="Style 5" xfId="19163"/>
    <cellStyle name="Style 5 2" xfId="25144"/>
    <cellStyle name="Style 50" xfId="19164"/>
    <cellStyle name="Style 50 2" xfId="25145"/>
    <cellStyle name="Style 51" xfId="19165"/>
    <cellStyle name="Style 51 2" xfId="25146"/>
    <cellStyle name="Style 52" xfId="19166"/>
    <cellStyle name="Style 52 2" xfId="25147"/>
    <cellStyle name="Style 53" xfId="19167"/>
    <cellStyle name="Style 53 2" xfId="25148"/>
    <cellStyle name="Style 54" xfId="19168"/>
    <cellStyle name="Style 54 2" xfId="25149"/>
    <cellStyle name="Style 55" xfId="19169"/>
    <cellStyle name="Style 55 2" xfId="25150"/>
    <cellStyle name="Style 56" xfId="19170"/>
    <cellStyle name="Style 56 2" xfId="25151"/>
    <cellStyle name="Style 57" xfId="19171"/>
    <cellStyle name="Style 57 2" xfId="25152"/>
    <cellStyle name="Style 58" xfId="19172"/>
    <cellStyle name="Style 58 2" xfId="25153"/>
    <cellStyle name="Style 59" xfId="19173"/>
    <cellStyle name="Style 59 2" xfId="25154"/>
    <cellStyle name="Style 6" xfId="19174"/>
    <cellStyle name="Style 6 2" xfId="19175"/>
    <cellStyle name="Style 6 2 2" xfId="25156"/>
    <cellStyle name="Style 6 3" xfId="25155"/>
    <cellStyle name="Style 60" xfId="19176"/>
    <cellStyle name="Style 60 2" xfId="25157"/>
    <cellStyle name="Style 61" xfId="19177"/>
    <cellStyle name="Style 61 2" xfId="25158"/>
    <cellStyle name="Style 62" xfId="19178"/>
    <cellStyle name="Style 62 2" xfId="25159"/>
    <cellStyle name="Style 63" xfId="19179"/>
    <cellStyle name="Style 63 2" xfId="25160"/>
    <cellStyle name="Style 64" xfId="19180"/>
    <cellStyle name="Style 64 2" xfId="25161"/>
    <cellStyle name="Style 65" xfId="19181"/>
    <cellStyle name="Style 65 2" xfId="25162"/>
    <cellStyle name="Style 66" xfId="19182"/>
    <cellStyle name="Style 66 2" xfId="25163"/>
    <cellStyle name="Style 67" xfId="19183"/>
    <cellStyle name="Style 67 2" xfId="25164"/>
    <cellStyle name="Style 68" xfId="19184"/>
    <cellStyle name="Style 68 2" xfId="25165"/>
    <cellStyle name="Style 69" xfId="19185"/>
    <cellStyle name="Style 69 2" xfId="25166"/>
    <cellStyle name="Style 7" xfId="19186"/>
    <cellStyle name="Style 7 2" xfId="25167"/>
    <cellStyle name="Style 70" xfId="19187"/>
    <cellStyle name="Style 70 2" xfId="25168"/>
    <cellStyle name="Style 71" xfId="19188"/>
    <cellStyle name="Style 71 2" xfId="25169"/>
    <cellStyle name="Style 72" xfId="19189"/>
    <cellStyle name="Style 72 2" xfId="25170"/>
    <cellStyle name="Style 73" xfId="19190"/>
    <cellStyle name="Style 73 2" xfId="25171"/>
    <cellStyle name="Style 74" xfId="19191"/>
    <cellStyle name="Style 74 2" xfId="25172"/>
    <cellStyle name="Style 75" xfId="19192"/>
    <cellStyle name="Style 75 2" xfId="25173"/>
    <cellStyle name="Style 76" xfId="19193"/>
    <cellStyle name="Style 76 2" xfId="25174"/>
    <cellStyle name="Style 77" xfId="19194"/>
    <cellStyle name="Style 77 2" xfId="25175"/>
    <cellStyle name="Style 78" xfId="19195"/>
    <cellStyle name="Style 78 2" xfId="25176"/>
    <cellStyle name="Style 79" xfId="19196"/>
    <cellStyle name="Style 79 2" xfId="25177"/>
    <cellStyle name="Style 8" xfId="19197"/>
    <cellStyle name="Style 8 2" xfId="25178"/>
    <cellStyle name="Style 80" xfId="19198"/>
    <cellStyle name="Style 80 2" xfId="25179"/>
    <cellStyle name="Style 81" xfId="19199"/>
    <cellStyle name="Style 81 2" xfId="25180"/>
    <cellStyle name="Style 82" xfId="19200"/>
    <cellStyle name="Style 82 2" xfId="25181"/>
    <cellStyle name="Style 83" xfId="19201"/>
    <cellStyle name="Style 83 2" xfId="25182"/>
    <cellStyle name="Style 84" xfId="19202"/>
    <cellStyle name="Style 84 2" xfId="25183"/>
    <cellStyle name="Style 85" xfId="19203"/>
    <cellStyle name="Style 85 2" xfId="25184"/>
    <cellStyle name="Style 86" xfId="19204"/>
    <cellStyle name="Style 86 2" xfId="25185"/>
    <cellStyle name="Style 87" xfId="19205"/>
    <cellStyle name="Style 87 2" xfId="25186"/>
    <cellStyle name="Style 88" xfId="19206"/>
    <cellStyle name="Style 88 2" xfId="25187"/>
    <cellStyle name="Style 89" xfId="19207"/>
    <cellStyle name="Style 89 2" xfId="25188"/>
    <cellStyle name="Style 9" xfId="19208"/>
    <cellStyle name="Style 9 2" xfId="25189"/>
    <cellStyle name="Style 90" xfId="19209"/>
    <cellStyle name="Style 90 2" xfId="25190"/>
    <cellStyle name="Style 91" xfId="19210"/>
    <cellStyle name="Style 91 2" xfId="25191"/>
    <cellStyle name="Style 92" xfId="19211"/>
    <cellStyle name="Style 92 2" xfId="25192"/>
    <cellStyle name="Style 93" xfId="19212"/>
    <cellStyle name="Style 93 2" xfId="25193"/>
    <cellStyle name="Style 94" xfId="19213"/>
    <cellStyle name="Style 94 2" xfId="25194"/>
    <cellStyle name="Style 95" xfId="19214"/>
    <cellStyle name="Style 95 2" xfId="25195"/>
    <cellStyle name="Style 96" xfId="19215"/>
    <cellStyle name="Style 96 2" xfId="25196"/>
    <cellStyle name="Style 97" xfId="19216"/>
    <cellStyle name="Style 97 2" xfId="25197"/>
    <cellStyle name="Style 98" xfId="19217"/>
    <cellStyle name="Style 98 2" xfId="25198"/>
    <cellStyle name="Style 99" xfId="19218"/>
    <cellStyle name="Style 99 2" xfId="25199"/>
    <cellStyle name="STYLE1" xfId="19219"/>
    <cellStyle name="STYLE2" xfId="19220"/>
    <cellStyle name="Subtotal" xfId="19221"/>
    <cellStyle name="Subtotal 2" xfId="19222"/>
    <cellStyle name="Subtotal 2 2" xfId="25200"/>
    <cellStyle name="Subtotal 3" xfId="19223"/>
    <cellStyle name="Subtotal 3 2" xfId="25201"/>
    <cellStyle name="Table Data" xfId="19224"/>
    <cellStyle name="Table Data 2" xfId="25202"/>
    <cellStyle name="Table Headings Bold" xfId="19225"/>
    <cellStyle name="Table Headings Bold 2" xfId="25203"/>
    <cellStyle name="test a style" xfId="19226"/>
    <cellStyle name="test a style 2" xfId="19227"/>
    <cellStyle name="test a style 2 2" xfId="25204"/>
    <cellStyle name="test a style 3" xfId="19228"/>
    <cellStyle name="test a style 3 2" xfId="25205"/>
    <cellStyle name="Times New Rom_CCRr," xfId="19229"/>
    <cellStyle name="Times New Roman" xfId="19230"/>
    <cellStyle name="Times New Roman 2" xfId="19231"/>
    <cellStyle name="Times New Roman 2 2" xfId="25206"/>
    <cellStyle name="Times New Roman 3" xfId="19232"/>
    <cellStyle name="Times New Roman 3 2" xfId="25207"/>
    <cellStyle name="Times New RomLa" xfId="19233"/>
    <cellStyle name="Times New RomLa 2" xfId="25208"/>
    <cellStyle name="Title 10" xfId="19234"/>
    <cellStyle name="Title 2" xfId="19235"/>
    <cellStyle name="Title 2 2" xfId="19236"/>
    <cellStyle name="Title 2 2 2" xfId="19237"/>
    <cellStyle name="Title 2 2 2 2" xfId="25210"/>
    <cellStyle name="Title 2 2 3" xfId="19238"/>
    <cellStyle name="Title 2 2 4" xfId="25209"/>
    <cellStyle name="Title 2 3" xfId="19239"/>
    <cellStyle name="Title 2 3 2" xfId="25211"/>
    <cellStyle name="Title 2 4" xfId="19240"/>
    <cellStyle name="Title 2 4 2" xfId="25212"/>
    <cellStyle name="Title 2 5" xfId="19241"/>
    <cellStyle name="Title 2 5 2" xfId="25213"/>
    <cellStyle name="Title 2 6" xfId="19242"/>
    <cellStyle name="Title 2 6 2" xfId="25214"/>
    <cellStyle name="Title 2 7" xfId="19243"/>
    <cellStyle name="Title 2 7 2" xfId="25215"/>
    <cellStyle name="Title 2 8" xfId="19244"/>
    <cellStyle name="Title 3" xfId="19245"/>
    <cellStyle name="Title 3 2" xfId="19246"/>
    <cellStyle name="Title 3 2 2" xfId="19247"/>
    <cellStyle name="Title 3 2 2 2" xfId="25218"/>
    <cellStyle name="Title 3 2 3" xfId="19248"/>
    <cellStyle name="Title 3 2 4" xfId="25217"/>
    <cellStyle name="Title 3 3" xfId="19249"/>
    <cellStyle name="Title 3 3 2" xfId="25219"/>
    <cellStyle name="Title 3 4" xfId="19250"/>
    <cellStyle name="Title 3 4 2" xfId="25220"/>
    <cellStyle name="Title 3 5" xfId="19251"/>
    <cellStyle name="Title 3 5 2" xfId="25221"/>
    <cellStyle name="Title 3 6" xfId="19252"/>
    <cellStyle name="Title 3 7" xfId="25216"/>
    <cellStyle name="Title 4" xfId="19253"/>
    <cellStyle name="Title 4 2" xfId="19254"/>
    <cellStyle name="Title 4 2 2" xfId="19255"/>
    <cellStyle name="Title 4 2 2 2" xfId="25224"/>
    <cellStyle name="Title 4 2 3" xfId="25223"/>
    <cellStyle name="Title 4 3" xfId="19256"/>
    <cellStyle name="Title 4 3 2" xfId="25225"/>
    <cellStyle name="Title 4 4" xfId="19257"/>
    <cellStyle name="Title 4 4 2" xfId="25226"/>
    <cellStyle name="Title 4 5" xfId="19258"/>
    <cellStyle name="Title 4 6" xfId="25222"/>
    <cellStyle name="Title 5" xfId="19259"/>
    <cellStyle name="Title 5 2" xfId="25227"/>
    <cellStyle name="Title 6" xfId="19260"/>
    <cellStyle name="Title 6 2" xfId="25228"/>
    <cellStyle name="Title 7" xfId="19261"/>
    <cellStyle name="Title 7 2" xfId="25229"/>
    <cellStyle name="Title 8" xfId="19262"/>
    <cellStyle name="Title 8 2" xfId="25230"/>
    <cellStyle name="Title 9" xfId="19263"/>
    <cellStyle name="Title 9 2" xfId="25231"/>
    <cellStyle name="Total 10" xfId="19264"/>
    <cellStyle name="Total 10 2" xfId="19265"/>
    <cellStyle name="Total 10 2 2" xfId="25233"/>
    <cellStyle name="Total 10 3" xfId="19266"/>
    <cellStyle name="Total 10 3 2" xfId="25234"/>
    <cellStyle name="Total 10 4" xfId="19267"/>
    <cellStyle name="Total 10 4 2" xfId="25235"/>
    <cellStyle name="Total 10 5" xfId="19268"/>
    <cellStyle name="Total 10 5 2" xfId="25236"/>
    <cellStyle name="Total 10 6" xfId="25232"/>
    <cellStyle name="Total 11" xfId="19269"/>
    <cellStyle name="Total 11 2" xfId="19270"/>
    <cellStyle name="Total 11 2 2" xfId="25238"/>
    <cellStyle name="Total 11 3" xfId="19271"/>
    <cellStyle name="Total 11 3 2" xfId="25239"/>
    <cellStyle name="Total 11 4" xfId="19272"/>
    <cellStyle name="Total 11 4 2" xfId="25240"/>
    <cellStyle name="Total 11 5" xfId="19273"/>
    <cellStyle name="Total 11 5 2" xfId="25241"/>
    <cellStyle name="Total 11 6" xfId="25237"/>
    <cellStyle name="Total 12" xfId="19274"/>
    <cellStyle name="Total 12 2" xfId="19275"/>
    <cellStyle name="Total 12 2 2" xfId="25243"/>
    <cellStyle name="Total 12 3" xfId="19276"/>
    <cellStyle name="Total 12 3 2" xfId="25244"/>
    <cellStyle name="Total 12 4" xfId="19277"/>
    <cellStyle name="Total 12 4 2" xfId="25245"/>
    <cellStyle name="Total 12 5" xfId="19278"/>
    <cellStyle name="Total 12 5 2" xfId="25246"/>
    <cellStyle name="Total 12 6" xfId="25242"/>
    <cellStyle name="Total 13" xfId="19279"/>
    <cellStyle name="Total 13 2" xfId="19280"/>
    <cellStyle name="Total 13 2 2" xfId="25248"/>
    <cellStyle name="Total 13 3" xfId="19281"/>
    <cellStyle name="Total 13 3 2" xfId="25249"/>
    <cellStyle name="Total 13 4" xfId="19282"/>
    <cellStyle name="Total 13 4 2" xfId="25250"/>
    <cellStyle name="Total 13 5" xfId="19283"/>
    <cellStyle name="Total 13 5 2" xfId="25251"/>
    <cellStyle name="Total 13 6" xfId="25247"/>
    <cellStyle name="Total 14" xfId="19284"/>
    <cellStyle name="Total 14 2" xfId="25252"/>
    <cellStyle name="Total 15" xfId="19285"/>
    <cellStyle name="Total 15 2" xfId="19286"/>
    <cellStyle name="Total 15 2 2" xfId="25254"/>
    <cellStyle name="Total 15 3" xfId="19287"/>
    <cellStyle name="Total 15 3 2" xfId="25255"/>
    <cellStyle name="Total 15 4" xfId="25253"/>
    <cellStyle name="Total 16" xfId="19288"/>
    <cellStyle name="Total 16 2" xfId="25256"/>
    <cellStyle name="Total 17" xfId="19289"/>
    <cellStyle name="Total 18" xfId="19290"/>
    <cellStyle name="Total 2" xfId="19291"/>
    <cellStyle name="Total 2 10" xfId="19292"/>
    <cellStyle name="Total 2 10 2" xfId="25257"/>
    <cellStyle name="Total 2 11" xfId="19293"/>
    <cellStyle name="Total 2 11 2" xfId="25258"/>
    <cellStyle name="Total 2 12" xfId="19294"/>
    <cellStyle name="Total 2 12 2" xfId="25259"/>
    <cellStyle name="Total 2 13" xfId="19295"/>
    <cellStyle name="Total 2 13 2" xfId="25260"/>
    <cellStyle name="Total 2 14" xfId="19296"/>
    <cellStyle name="Total 2 14 2" xfId="25261"/>
    <cellStyle name="Total 2 15" xfId="19297"/>
    <cellStyle name="Total 2 15 2" xfId="25262"/>
    <cellStyle name="Total 2 16" xfId="19298"/>
    <cellStyle name="Total 2 16 2" xfId="25263"/>
    <cellStyle name="Total 2 17" xfId="19299"/>
    <cellStyle name="Total 2 17 2" xfId="25264"/>
    <cellStyle name="Total 2 18" xfId="19300"/>
    <cellStyle name="Total 2 18 2" xfId="25265"/>
    <cellStyle name="Total 2 19" xfId="19301"/>
    <cellStyle name="Total 2 19 2" xfId="25266"/>
    <cellStyle name="Total 2 2" xfId="19302"/>
    <cellStyle name="Total 2 2 2" xfId="19303"/>
    <cellStyle name="Total 2 2 2 2" xfId="25268"/>
    <cellStyle name="Total 2 2 3" xfId="19304"/>
    <cellStyle name="Total 2 2 3 2" xfId="25269"/>
    <cellStyle name="Total 2 2 4" xfId="19305"/>
    <cellStyle name="Total 2 2 5" xfId="25267"/>
    <cellStyle name="Total 2 20" xfId="19306"/>
    <cellStyle name="Total 2 20 2" xfId="25270"/>
    <cellStyle name="Total 2 21" xfId="19307"/>
    <cellStyle name="Total 2 21 2" xfId="25271"/>
    <cellStyle name="Total 2 22" xfId="19308"/>
    <cellStyle name="Total 2 22 2" xfId="25272"/>
    <cellStyle name="Total 2 23" xfId="19309"/>
    <cellStyle name="Total 2 23 2" xfId="25273"/>
    <cellStyle name="Total 2 24" xfId="19310"/>
    <cellStyle name="Total 2 24 2" xfId="25274"/>
    <cellStyle name="Total 2 25" xfId="19311"/>
    <cellStyle name="Total 2 25 2" xfId="19312"/>
    <cellStyle name="Total 2 25 2 2" xfId="25276"/>
    <cellStyle name="Total 2 25 3" xfId="25275"/>
    <cellStyle name="Total 2 26" xfId="19313"/>
    <cellStyle name="Total 2 26 2" xfId="25277"/>
    <cellStyle name="Total 2 27" xfId="19314"/>
    <cellStyle name="Total 2 27 2" xfId="25278"/>
    <cellStyle name="Total 2 28" xfId="19315"/>
    <cellStyle name="Total 2 28 2" xfId="25279"/>
    <cellStyle name="Total 2 29" xfId="19316"/>
    <cellStyle name="Total 2 29 2" xfId="25280"/>
    <cellStyle name="Total 2 3" xfId="19317"/>
    <cellStyle name="Total 2 3 2" xfId="19318"/>
    <cellStyle name="Total 2 3 2 2" xfId="25282"/>
    <cellStyle name="Total 2 3 3" xfId="25281"/>
    <cellStyle name="Total 2 30" xfId="19319"/>
    <cellStyle name="Total 2 30 2" xfId="25283"/>
    <cellStyle name="Total 2 31" xfId="19320"/>
    <cellStyle name="Total 2 31 2" xfId="25284"/>
    <cellStyle name="Total 2 32" xfId="19321"/>
    <cellStyle name="Total 2 32 2" xfId="25285"/>
    <cellStyle name="Total 2 33" xfId="19322"/>
    <cellStyle name="Total 2 4" xfId="19323"/>
    <cellStyle name="Total 2 4 2" xfId="19324"/>
    <cellStyle name="Total 2 4 2 2" xfId="25287"/>
    <cellStyle name="Total 2 4 3" xfId="25286"/>
    <cellStyle name="Total 2 5" xfId="19325"/>
    <cellStyle name="Total 2 5 2" xfId="25288"/>
    <cellStyle name="Total 2 6" xfId="19326"/>
    <cellStyle name="Total 2 6 2" xfId="25289"/>
    <cellStyle name="Total 2 7" xfId="19327"/>
    <cellStyle name="Total 2 7 2" xfId="25290"/>
    <cellStyle name="Total 2 8" xfId="19328"/>
    <cellStyle name="Total 2 8 2" xfId="25291"/>
    <cellStyle name="Total 2 9" xfId="19329"/>
    <cellStyle name="Total 2 9 2" xfId="25292"/>
    <cellStyle name="Total 3" xfId="19330"/>
    <cellStyle name="Total 3 10" xfId="19331"/>
    <cellStyle name="Total 3 10 2" xfId="25294"/>
    <cellStyle name="Total 3 11" xfId="19332"/>
    <cellStyle name="Total 3 11 2" xfId="25295"/>
    <cellStyle name="Total 3 12" xfId="19333"/>
    <cellStyle name="Total 3 12 2" xfId="25296"/>
    <cellStyle name="Total 3 13" xfId="19334"/>
    <cellStyle name="Total 3 13 2" xfId="25297"/>
    <cellStyle name="Total 3 14" xfId="19335"/>
    <cellStyle name="Total 3 14 2" xfId="25298"/>
    <cellStyle name="Total 3 15" xfId="19336"/>
    <cellStyle name="Total 3 15 2" xfId="25299"/>
    <cellStyle name="Total 3 16" xfId="19337"/>
    <cellStyle name="Total 3 16 2" xfId="25300"/>
    <cellStyle name="Total 3 17" xfId="19338"/>
    <cellStyle name="Total 3 17 2" xfId="25301"/>
    <cellStyle name="Total 3 18" xfId="19339"/>
    <cellStyle name="Total 3 18 2" xfId="25302"/>
    <cellStyle name="Total 3 19" xfId="19340"/>
    <cellStyle name="Total 3 19 2" xfId="25303"/>
    <cellStyle name="Total 3 2" xfId="19341"/>
    <cellStyle name="Total 3 2 2" xfId="19342"/>
    <cellStyle name="Total 3 2 2 2" xfId="25305"/>
    <cellStyle name="Total 3 2 3" xfId="19343"/>
    <cellStyle name="Total 3 2 4" xfId="25304"/>
    <cellStyle name="Total 3 20" xfId="19344"/>
    <cellStyle name="Total 3 20 2" xfId="25306"/>
    <cellStyle name="Total 3 21" xfId="19345"/>
    <cellStyle name="Total 3 21 2" xfId="25307"/>
    <cellStyle name="Total 3 22" xfId="19346"/>
    <cellStyle name="Total 3 22 2" xfId="25308"/>
    <cellStyle name="Total 3 23" xfId="19347"/>
    <cellStyle name="Total 3 23 2" xfId="25309"/>
    <cellStyle name="Total 3 24" xfId="19348"/>
    <cellStyle name="Total 3 24 2" xfId="25310"/>
    <cellStyle name="Total 3 25" xfId="19349"/>
    <cellStyle name="Total 3 25 2" xfId="19350"/>
    <cellStyle name="Total 3 25 2 2" xfId="25312"/>
    <cellStyle name="Total 3 25 3" xfId="25311"/>
    <cellStyle name="Total 3 26" xfId="19351"/>
    <cellStyle name="Total 3 26 2" xfId="25313"/>
    <cellStyle name="Total 3 27" xfId="19352"/>
    <cellStyle name="Total 3 28" xfId="25293"/>
    <cellStyle name="Total 3 3" xfId="19353"/>
    <cellStyle name="Total 3 3 2" xfId="25314"/>
    <cellStyle name="Total 3 4" xfId="19354"/>
    <cellStyle name="Total 3 4 2" xfId="25315"/>
    <cellStyle name="Total 3 5" xfId="19355"/>
    <cellStyle name="Total 3 5 2" xfId="25316"/>
    <cellStyle name="Total 3 6" xfId="19356"/>
    <cellStyle name="Total 3 6 2" xfId="25317"/>
    <cellStyle name="Total 3 7" xfId="19357"/>
    <cellStyle name="Total 3 7 2" xfId="25318"/>
    <cellStyle name="Total 3 8" xfId="19358"/>
    <cellStyle name="Total 3 8 2" xfId="25319"/>
    <cellStyle name="Total 3 9" xfId="19359"/>
    <cellStyle name="Total 3 9 2" xfId="25320"/>
    <cellStyle name="Total 4" xfId="19360"/>
    <cellStyle name="Total 4 10" xfId="19361"/>
    <cellStyle name="Total 4 10 2" xfId="25322"/>
    <cellStyle name="Total 4 11" xfId="19362"/>
    <cellStyle name="Total 4 11 2" xfId="25323"/>
    <cellStyle name="Total 4 12" xfId="19363"/>
    <cellStyle name="Total 4 12 2" xfId="25324"/>
    <cellStyle name="Total 4 13" xfId="19364"/>
    <cellStyle name="Total 4 13 2" xfId="25325"/>
    <cellStyle name="Total 4 14" xfId="19365"/>
    <cellStyle name="Total 4 14 2" xfId="25326"/>
    <cellStyle name="Total 4 15" xfId="19366"/>
    <cellStyle name="Total 4 15 2" xfId="25327"/>
    <cellStyle name="Total 4 16" xfId="19367"/>
    <cellStyle name="Total 4 16 2" xfId="25328"/>
    <cellStyle name="Total 4 17" xfId="19368"/>
    <cellStyle name="Total 4 17 2" xfId="25329"/>
    <cellStyle name="Total 4 18" xfId="19369"/>
    <cellStyle name="Total 4 18 2" xfId="25330"/>
    <cellStyle name="Total 4 19" xfId="19370"/>
    <cellStyle name="Total 4 19 2" xfId="25331"/>
    <cellStyle name="Total 4 2" xfId="19371"/>
    <cellStyle name="Total 4 2 2" xfId="19372"/>
    <cellStyle name="Total 4 2 2 2" xfId="25333"/>
    <cellStyle name="Total 4 2 3" xfId="25332"/>
    <cellStyle name="Total 4 20" xfId="19373"/>
    <cellStyle name="Total 4 20 2" xfId="25334"/>
    <cellStyle name="Total 4 21" xfId="19374"/>
    <cellStyle name="Total 4 21 2" xfId="25335"/>
    <cellStyle name="Total 4 22" xfId="19375"/>
    <cellStyle name="Total 4 22 2" xfId="25336"/>
    <cellStyle name="Total 4 23" xfId="19376"/>
    <cellStyle name="Total 4 23 2" xfId="25337"/>
    <cellStyle name="Total 4 24" xfId="19377"/>
    <cellStyle name="Total 4 24 2" xfId="25338"/>
    <cellStyle name="Total 4 25" xfId="19378"/>
    <cellStyle name="Total 4 25 2" xfId="19379"/>
    <cellStyle name="Total 4 25 2 2" xfId="25340"/>
    <cellStyle name="Total 4 25 3" xfId="25339"/>
    <cellStyle name="Total 4 26" xfId="19380"/>
    <cellStyle name="Total 4 26 2" xfId="25341"/>
    <cellStyle name="Total 4 27" xfId="19381"/>
    <cellStyle name="Total 4 27 2" xfId="25342"/>
    <cellStyle name="Total 4 28" xfId="19382"/>
    <cellStyle name="Total 4 29" xfId="25321"/>
    <cellStyle name="Total 4 3" xfId="19383"/>
    <cellStyle name="Total 4 3 2" xfId="25343"/>
    <cellStyle name="Total 4 4" xfId="19384"/>
    <cellStyle name="Total 4 4 2" xfId="25344"/>
    <cellStyle name="Total 4 5" xfId="19385"/>
    <cellStyle name="Total 4 5 2" xfId="25345"/>
    <cellStyle name="Total 4 6" xfId="19386"/>
    <cellStyle name="Total 4 6 2" xfId="25346"/>
    <cellStyle name="Total 4 7" xfId="19387"/>
    <cellStyle name="Total 4 7 2" xfId="25347"/>
    <cellStyle name="Total 4 8" xfId="19388"/>
    <cellStyle name="Total 4 8 2" xfId="25348"/>
    <cellStyle name="Total 4 9" xfId="19389"/>
    <cellStyle name="Total 4 9 2" xfId="25349"/>
    <cellStyle name="Total 5" xfId="19390"/>
    <cellStyle name="Total 5 10" xfId="19391"/>
    <cellStyle name="Total 5 10 2" xfId="25351"/>
    <cellStyle name="Total 5 11" xfId="19392"/>
    <cellStyle name="Total 5 11 2" xfId="25352"/>
    <cellStyle name="Total 5 12" xfId="19393"/>
    <cellStyle name="Total 5 12 2" xfId="25353"/>
    <cellStyle name="Total 5 13" xfId="19394"/>
    <cellStyle name="Total 5 13 2" xfId="25354"/>
    <cellStyle name="Total 5 14" xfId="19395"/>
    <cellStyle name="Total 5 14 2" xfId="25355"/>
    <cellStyle name="Total 5 15" xfId="19396"/>
    <cellStyle name="Total 5 15 2" xfId="25356"/>
    <cellStyle name="Total 5 16" xfId="19397"/>
    <cellStyle name="Total 5 16 2" xfId="25357"/>
    <cellStyle name="Total 5 17" xfId="19398"/>
    <cellStyle name="Total 5 17 2" xfId="25358"/>
    <cellStyle name="Total 5 18" xfId="19399"/>
    <cellStyle name="Total 5 18 2" xfId="25359"/>
    <cellStyle name="Total 5 19" xfId="19400"/>
    <cellStyle name="Total 5 19 2" xfId="25360"/>
    <cellStyle name="Total 5 2" xfId="19401"/>
    <cellStyle name="Total 5 2 2" xfId="25361"/>
    <cellStyle name="Total 5 20" xfId="19402"/>
    <cellStyle name="Total 5 20 2" xfId="25362"/>
    <cellStyle name="Total 5 21" xfId="19403"/>
    <cellStyle name="Total 5 21 2" xfId="25363"/>
    <cellStyle name="Total 5 22" xfId="19404"/>
    <cellStyle name="Total 5 22 2" xfId="25364"/>
    <cellStyle name="Total 5 23" xfId="19405"/>
    <cellStyle name="Total 5 23 2" xfId="25365"/>
    <cellStyle name="Total 5 24" xfId="19406"/>
    <cellStyle name="Total 5 24 2" xfId="25366"/>
    <cellStyle name="Total 5 25" xfId="19407"/>
    <cellStyle name="Total 5 25 2" xfId="25367"/>
    <cellStyle name="Total 5 26" xfId="19408"/>
    <cellStyle name="Total 5 27" xfId="25350"/>
    <cellStyle name="Total 5 3" xfId="19409"/>
    <cellStyle name="Total 5 3 2" xfId="25368"/>
    <cellStyle name="Total 5 4" xfId="19410"/>
    <cellStyle name="Total 5 4 2" xfId="25369"/>
    <cellStyle name="Total 5 5" xfId="19411"/>
    <cellStyle name="Total 5 5 2" xfId="25370"/>
    <cellStyle name="Total 5 6" xfId="19412"/>
    <cellStyle name="Total 5 6 2" xfId="25371"/>
    <cellStyle name="Total 5 7" xfId="19413"/>
    <cellStyle name="Total 5 7 2" xfId="25372"/>
    <cellStyle name="Total 5 8" xfId="19414"/>
    <cellStyle name="Total 5 8 2" xfId="25373"/>
    <cellStyle name="Total 5 9" xfId="19415"/>
    <cellStyle name="Total 5 9 2" xfId="25374"/>
    <cellStyle name="Total 6" xfId="19416"/>
    <cellStyle name="Total 6 10" xfId="19417"/>
    <cellStyle name="Total 6 10 2" xfId="25376"/>
    <cellStyle name="Total 6 11" xfId="19418"/>
    <cellStyle name="Total 6 11 2" xfId="25377"/>
    <cellStyle name="Total 6 12" xfId="19419"/>
    <cellStyle name="Total 6 12 2" xfId="25378"/>
    <cellStyle name="Total 6 13" xfId="19420"/>
    <cellStyle name="Total 6 13 2" xfId="25379"/>
    <cellStyle name="Total 6 14" xfId="19421"/>
    <cellStyle name="Total 6 14 2" xfId="25380"/>
    <cellStyle name="Total 6 15" xfId="19422"/>
    <cellStyle name="Total 6 15 2" xfId="25381"/>
    <cellStyle name="Total 6 16" xfId="19423"/>
    <cellStyle name="Total 6 16 2" xfId="25382"/>
    <cellStyle name="Total 6 17" xfId="19424"/>
    <cellStyle name="Total 6 17 2" xfId="25383"/>
    <cellStyle name="Total 6 18" xfId="19425"/>
    <cellStyle name="Total 6 18 2" xfId="25384"/>
    <cellStyle name="Total 6 19" xfId="19426"/>
    <cellStyle name="Total 6 19 2" xfId="25385"/>
    <cellStyle name="Total 6 2" xfId="19427"/>
    <cellStyle name="Total 6 2 2" xfId="25386"/>
    <cellStyle name="Total 6 20" xfId="19428"/>
    <cellStyle name="Total 6 20 2" xfId="25387"/>
    <cellStyle name="Total 6 21" xfId="19429"/>
    <cellStyle name="Total 6 21 2" xfId="25388"/>
    <cellStyle name="Total 6 22" xfId="19430"/>
    <cellStyle name="Total 6 22 2" xfId="25389"/>
    <cellStyle name="Total 6 23" xfId="19431"/>
    <cellStyle name="Total 6 23 2" xfId="25390"/>
    <cellStyle name="Total 6 24" xfId="19432"/>
    <cellStyle name="Total 6 24 2" xfId="25391"/>
    <cellStyle name="Total 6 25" xfId="19433"/>
    <cellStyle name="Total 6 25 2" xfId="25392"/>
    <cellStyle name="Total 6 26" xfId="25375"/>
    <cellStyle name="Total 6 3" xfId="19434"/>
    <cellStyle name="Total 6 3 2" xfId="25393"/>
    <cellStyle name="Total 6 4" xfId="19435"/>
    <cellStyle name="Total 6 4 2" xfId="25394"/>
    <cellStyle name="Total 6 5" xfId="19436"/>
    <cellStyle name="Total 6 5 2" xfId="25395"/>
    <cellStyle name="Total 6 6" xfId="19437"/>
    <cellStyle name="Total 6 6 2" xfId="25396"/>
    <cellStyle name="Total 6 7" xfId="19438"/>
    <cellStyle name="Total 6 7 2" xfId="25397"/>
    <cellStyle name="Total 6 8" xfId="19439"/>
    <cellStyle name="Total 6 8 2" xfId="25398"/>
    <cellStyle name="Total 6 9" xfId="19440"/>
    <cellStyle name="Total 6 9 2" xfId="25399"/>
    <cellStyle name="Total 7" xfId="19441"/>
    <cellStyle name="Total 7 2" xfId="19442"/>
    <cellStyle name="Total 7 2 2" xfId="25401"/>
    <cellStyle name="Total 7 3" xfId="19443"/>
    <cellStyle name="Total 7 3 2" xfId="25402"/>
    <cellStyle name="Total 7 4" xfId="19444"/>
    <cellStyle name="Total 7 4 2" xfId="25403"/>
    <cellStyle name="Total 7 5" xfId="19445"/>
    <cellStyle name="Total 7 5 2" xfId="25404"/>
    <cellStyle name="Total 7 6" xfId="19446"/>
    <cellStyle name="Total 7 6 2" xfId="25405"/>
    <cellStyle name="Total 7 7" xfId="25400"/>
    <cellStyle name="Total 8" xfId="19447"/>
    <cellStyle name="Total 8 2" xfId="19448"/>
    <cellStyle name="Total 8 2 2" xfId="25407"/>
    <cellStyle name="Total 8 3" xfId="19449"/>
    <cellStyle name="Total 8 3 2" xfId="25408"/>
    <cellStyle name="Total 8 4" xfId="19450"/>
    <cellStyle name="Total 8 4 2" xfId="25409"/>
    <cellStyle name="Total 8 5" xfId="19451"/>
    <cellStyle name="Total 8 5 2" xfId="25410"/>
    <cellStyle name="Total 8 6" xfId="19452"/>
    <cellStyle name="Total 8 6 2" xfId="25411"/>
    <cellStyle name="Total 8 7" xfId="25406"/>
    <cellStyle name="Total 9" xfId="19453"/>
    <cellStyle name="Total 9 2" xfId="19454"/>
    <cellStyle name="Total 9 2 2" xfId="25413"/>
    <cellStyle name="Total 9 3" xfId="19455"/>
    <cellStyle name="Total 9 3 2" xfId="25414"/>
    <cellStyle name="Total 9 4" xfId="19456"/>
    <cellStyle name="Total 9 4 2" xfId="25415"/>
    <cellStyle name="Total 9 5" xfId="19457"/>
    <cellStyle name="Total 9 5 2" xfId="25416"/>
    <cellStyle name="Total 9 6" xfId="19458"/>
    <cellStyle name="Total 9 6 2" xfId="25417"/>
    <cellStyle name="Total 9 7" xfId="25412"/>
    <cellStyle name="Unprot" xfId="19459"/>
    <cellStyle name="Unprot 2" xfId="19460"/>
    <cellStyle name="Unprot 2 2" xfId="19461"/>
    <cellStyle name="Unprot 2 2 2" xfId="25419"/>
    <cellStyle name="Unprot 2 3" xfId="25418"/>
    <cellStyle name="Unprot 3" xfId="19462"/>
    <cellStyle name="Unprot 3 2" xfId="19463"/>
    <cellStyle name="Unprot 3 2 2" xfId="25421"/>
    <cellStyle name="Unprot 3 3" xfId="25420"/>
    <cellStyle name="Unprot 4" xfId="19464"/>
    <cellStyle name="Unprot 4 2" xfId="19465"/>
    <cellStyle name="Unprot 4 2 2" xfId="25423"/>
    <cellStyle name="Unprot 4 3" xfId="25422"/>
    <cellStyle name="Unprot 5" xfId="19466"/>
    <cellStyle name="Unprot 5 2" xfId="25424"/>
    <cellStyle name="Unprot 6" xfId="19467"/>
    <cellStyle name="Unprot 6 2" xfId="25425"/>
    <cellStyle name="Unprot 7" xfId="19468"/>
    <cellStyle name="Unprot 7 2" xfId="25426"/>
    <cellStyle name="Unprot 8" xfId="19469"/>
    <cellStyle name="Unprot 8 2" xfId="25427"/>
    <cellStyle name="Unprot$" xfId="19470"/>
    <cellStyle name="Unprot$ 2" xfId="19471"/>
    <cellStyle name="Unprot$ 2 2" xfId="19472"/>
    <cellStyle name="Unprot$ 2 2 2" xfId="25429"/>
    <cellStyle name="Unprot$ 2 3" xfId="19473"/>
    <cellStyle name="Unprot$ 2 3 2" xfId="25430"/>
    <cellStyle name="Unprot$ 2 4" xfId="19474"/>
    <cellStyle name="Unprot$ 2 4 2" xfId="25431"/>
    <cellStyle name="Unprot$ 2 5" xfId="25428"/>
    <cellStyle name="Unprot$ 3" xfId="19475"/>
    <cellStyle name="Unprot$ 3 2" xfId="25432"/>
    <cellStyle name="Unprot$ 4" xfId="19476"/>
    <cellStyle name="Unprot$ 4 2" xfId="25433"/>
    <cellStyle name="Unprot$ 5" xfId="19477"/>
    <cellStyle name="Unprot$ 5 2" xfId="25434"/>
    <cellStyle name="Unprot$ 6" xfId="19478"/>
    <cellStyle name="Unprot$ 6 2" xfId="19479"/>
    <cellStyle name="Unprot$ 6 2 2" xfId="25436"/>
    <cellStyle name="Unprot$ 6 3" xfId="19480"/>
    <cellStyle name="Unprot$ 6 3 2" xfId="25437"/>
    <cellStyle name="Unprot$ 6 4" xfId="25435"/>
    <cellStyle name="Unprot$ 7" xfId="19481"/>
    <cellStyle name="Unprot$ 7 2" xfId="25438"/>
    <cellStyle name="Unprot$ 8" xfId="19482"/>
    <cellStyle name="Unprot$ 8 2" xfId="25439"/>
    <cellStyle name="Unprot$ 9" xfId="19483"/>
    <cellStyle name="Unprot$ 9 2" xfId="25440"/>
    <cellStyle name="Unprot_2011 ERRA Nov Cost Model_v2" xfId="19484"/>
    <cellStyle name="Unprotect" xfId="19485"/>
    <cellStyle name="Unprotect 2" xfId="19486"/>
    <cellStyle name="Unprotect 2 2" xfId="25441"/>
    <cellStyle name="Unprotect 3" xfId="19487"/>
    <cellStyle name="Unprotect 3 2" xfId="25442"/>
    <cellStyle name="Unprotect 4" xfId="19488"/>
    <cellStyle name="Unprotect 4 2" xfId="25443"/>
    <cellStyle name="Unprotected" xfId="19489"/>
    <cellStyle name="Unprotected 2" xfId="19490"/>
    <cellStyle name="Unprotected 3" xfId="25444"/>
    <cellStyle name="User_Defined_A" xfId="19491"/>
    <cellStyle name="UserInput" xfId="19492"/>
    <cellStyle name="UserInput (no border)" xfId="19493"/>
    <cellStyle name="UserInput (no border) 2" xfId="19494"/>
    <cellStyle name="UserInput (no border) 2 2" xfId="25447"/>
    <cellStyle name="UserInput (no border) 3" xfId="25446"/>
    <cellStyle name="UserInput (no border) Lrg" xfId="19495"/>
    <cellStyle name="UserInput (no border) Lrg 2" xfId="25448"/>
    <cellStyle name="UserInput (no border)_Counterparties" xfId="19496"/>
    <cellStyle name="UserInput (no border, left)" xfId="19497"/>
    <cellStyle name="UserInput (no border, left) 2" xfId="19498"/>
    <cellStyle name="UserInput (no border, left) 2 2" xfId="25450"/>
    <cellStyle name="UserInput (no border, left) 3" xfId="25449"/>
    <cellStyle name="UserInput (no border, no font)" xfId="19499"/>
    <cellStyle name="UserInput (no border, no font) 2" xfId="19500"/>
    <cellStyle name="UserInput (no border, no font) 2 2" xfId="25452"/>
    <cellStyle name="UserInput (no border, no font) 3" xfId="25451"/>
    <cellStyle name="UserInput (no border,bold)" xfId="19501"/>
    <cellStyle name="UserInput (no border,bold) 2" xfId="25453"/>
    <cellStyle name="UserInput (white)" xfId="19502"/>
    <cellStyle name="UserInput (white) 2" xfId="19503"/>
    <cellStyle name="UserInput (white) 2 2" xfId="25455"/>
    <cellStyle name="UserInput (white) 3" xfId="25454"/>
    <cellStyle name="UserInput 10" xfId="19504"/>
    <cellStyle name="UserInput 10 2" xfId="25456"/>
    <cellStyle name="UserInput 11" xfId="19505"/>
    <cellStyle name="UserInput 11 2" xfId="25457"/>
    <cellStyle name="UserInput 12" xfId="19506"/>
    <cellStyle name="UserInput 12 2" xfId="25458"/>
    <cellStyle name="UserInput 13" xfId="19507"/>
    <cellStyle name="UserInput 13 2" xfId="25459"/>
    <cellStyle name="UserInput 14" xfId="19508"/>
    <cellStyle name="UserInput 14 2" xfId="25460"/>
    <cellStyle name="UserInput 15" xfId="25445"/>
    <cellStyle name="UserInput 16" xfId="25572"/>
    <cellStyle name="UserInput 17" xfId="24632"/>
    <cellStyle name="UserInput 2" xfId="19509"/>
    <cellStyle name="UserInput 2 2" xfId="25461"/>
    <cellStyle name="UserInput 3" xfId="19510"/>
    <cellStyle name="UserInput 3 2" xfId="25462"/>
    <cellStyle name="UserInput 4" xfId="19511"/>
    <cellStyle name="UserInput 4 2" xfId="25463"/>
    <cellStyle name="UserInput 5" xfId="19512"/>
    <cellStyle name="UserInput 5 2" xfId="25464"/>
    <cellStyle name="UserInput 6" xfId="19513"/>
    <cellStyle name="UserInput 6 2" xfId="25465"/>
    <cellStyle name="UserInput 7" xfId="19514"/>
    <cellStyle name="UserInput 7 2" xfId="25466"/>
    <cellStyle name="UserInput 8" xfId="19515"/>
    <cellStyle name="UserInput 8 2" xfId="25467"/>
    <cellStyle name="UserInput 9" xfId="19516"/>
    <cellStyle name="UserInput 9 2" xfId="25468"/>
    <cellStyle name="UserInput_04-06 Production Month" xfId="19517"/>
    <cellStyle name="Value" xfId="19518"/>
    <cellStyle name="Value 2" xfId="19519"/>
    <cellStyle name="Value 2 2" xfId="25469"/>
    <cellStyle name="Value 3" xfId="19520"/>
    <cellStyle name="Value 3 2" xfId="25470"/>
    <cellStyle name="Vert18" xfId="19521"/>
    <cellStyle name="Vert18 2" xfId="19522"/>
    <cellStyle name="Vert18 2 2" xfId="25472"/>
    <cellStyle name="Vert18 3" xfId="25471"/>
    <cellStyle name="Vert26" xfId="19523"/>
    <cellStyle name="Vert26 2" xfId="25473"/>
    <cellStyle name="Währung [0]_Compiling Utility Macros" xfId="19524"/>
    <cellStyle name="Währung_Compiling Utility Macros" xfId="19525"/>
    <cellStyle name="Warning Text 10" xfId="19526"/>
    <cellStyle name="Warning Text 10 2" xfId="25474"/>
    <cellStyle name="Warning Text 11" xfId="19527"/>
    <cellStyle name="Warning Text 12" xfId="19528"/>
    <cellStyle name="Warning Text 2" xfId="19529"/>
    <cellStyle name="Warning Text 2 2" xfId="19530"/>
    <cellStyle name="Warning Text 2 2 2" xfId="19531"/>
    <cellStyle name="Warning Text 2 2 2 2" xfId="25476"/>
    <cellStyle name="Warning Text 2 2 3" xfId="19532"/>
    <cellStyle name="Warning Text 2 2 3 2" xfId="25477"/>
    <cellStyle name="Warning Text 2 2 4" xfId="25475"/>
    <cellStyle name="Warning Text 2 3" xfId="19533"/>
    <cellStyle name="Warning Text 2 3 2" xfId="25478"/>
    <cellStyle name="Warning Text 2 4" xfId="19534"/>
    <cellStyle name="Warning Text 2 4 2" xfId="25479"/>
    <cellStyle name="Warning Text 2 5" xfId="19535"/>
    <cellStyle name="Warning Text 2 5 2" xfId="25480"/>
    <cellStyle name="Warning Text 2 6" xfId="19536"/>
    <cellStyle name="Warning Text 2 6 2" xfId="25481"/>
    <cellStyle name="Warning Text 2 7" xfId="19537"/>
    <cellStyle name="Warning Text 2 7 2" xfId="25482"/>
    <cellStyle name="Warning Text 2 8" xfId="19538"/>
    <cellStyle name="Warning Text 2 8 2" xfId="25483"/>
    <cellStyle name="Warning Text 3" xfId="19539"/>
    <cellStyle name="Warning Text 3 2" xfId="19540"/>
    <cellStyle name="Warning Text 3 2 2" xfId="19541"/>
    <cellStyle name="Warning Text 3 2 2 2" xfId="25486"/>
    <cellStyle name="Warning Text 3 2 3" xfId="25485"/>
    <cellStyle name="Warning Text 3 3" xfId="19542"/>
    <cellStyle name="Warning Text 3 3 2" xfId="25487"/>
    <cellStyle name="Warning Text 3 4" xfId="19543"/>
    <cellStyle name="Warning Text 3 5" xfId="25484"/>
    <cellStyle name="Warning Text 4" xfId="19544"/>
    <cellStyle name="Warning Text 4 2" xfId="19545"/>
    <cellStyle name="Warning Text 4 2 2" xfId="19546"/>
    <cellStyle name="Warning Text 4 2 2 2" xfId="25490"/>
    <cellStyle name="Warning Text 4 2 3" xfId="25489"/>
    <cellStyle name="Warning Text 4 3" xfId="19547"/>
    <cellStyle name="Warning Text 4 3 2" xfId="25491"/>
    <cellStyle name="Warning Text 4 4" xfId="19548"/>
    <cellStyle name="Warning Text 4 5" xfId="25488"/>
    <cellStyle name="Warning Text 5" xfId="19549"/>
    <cellStyle name="Warning Text 5 2" xfId="19550"/>
    <cellStyle name="Warning Text 5 3" xfId="25492"/>
    <cellStyle name="Warning Text 6" xfId="19551"/>
    <cellStyle name="Warning Text 6 2" xfId="25493"/>
    <cellStyle name="Warning Text 7" xfId="19552"/>
    <cellStyle name="Warning Text 7 2" xfId="25494"/>
    <cellStyle name="Warning Text 8" xfId="19553"/>
    <cellStyle name="Warning Text 8 2" xfId="25495"/>
    <cellStyle name="Warning Text 9" xfId="19554"/>
    <cellStyle name="Warning Text 9 2" xfId="25496"/>
    <cellStyle name="Year" xfId="19555"/>
    <cellStyle name="Year 2" xfId="19556"/>
    <cellStyle name="Year 3" xfId="25497"/>
    <cellStyle name="Yellow" xfId="19557"/>
    <cellStyle name="⠠散瑮牥搩 䠀礀瀀攀爀氀椀渀欀" xfId="19558"/>
    <cellStyle name="⠠散瑮牥搩 䠀礀瀀攀爀氀椀渀欀 2" xfId="25498"/>
    <cellStyle name="⠠敬瑦爩搩 䠀礀瀀攀爀氀椀" xfId="19559"/>
    <cellStyle name="⠠敬瑦爩搩 䠀礀瀀攀爀氀椀 2" xfId="25499"/>
    <cellStyle name="⠠楲桧⥴搩 䠀礀瀀攀爀氀椀渀" xfId="19560"/>
    <cellStyle name="⠠楲桧⥴搩 䠀礀瀀攀爀氀椀渀 2" xfId="25500"/>
    <cellStyle name="ㅧ氲畣慬楴湯䡳礀" xfId="19561"/>
    <cellStyle name="ㅧ氲畣慬楴湯䡳礀 2" xfId="25501"/>
    <cellStyle name="㉧氲畣慬楴湯䡳礀" xfId="19562"/>
    <cellStyle name="㉧氲畣慬楴湯䡳礀 2" xfId="25502"/>
    <cellStyle name="匠祴敬弱䍃R礀瀀攀爀氀椀渀欀" xfId="19563"/>
    <cellStyle name="匠祴敬弱䍃R礀瀀攀爀氀椀渀欀 2" xfId="25503"/>
    <cellStyle name="匠祴敬琱嵎⡜␢⌢⌬〣〮⥜〰〰〰" xfId="19564"/>
    <cellStyle name="匠祴敬琱嵎⡜␢⌢⌬〣〮⥜〰〰〰 2" xfId="25504"/>
    <cellStyle name="匠祴敬琲嵎⡜␢⌢⌬〣〮⥜〰〰〰" xfId="19565"/>
    <cellStyle name="匠祴敬琲嵎⡜␢⌢⌬〣〮⥜〰〰〰 2" xfId="25505"/>
    <cellStyle name="匠祴敬琳嵎⡜␢⌢⌬〣〮⥜〰〰〰" xfId="19566"/>
    <cellStyle name="匠祴敬琳嵎⡜␢⌢⌬〣〮⥜〰〰〰 2" xfId="25506"/>
    <cellStyle name="匠祴敬琴嵎⡜␢⌢⌬〣〮⥜〰〰〰" xfId="19567"/>
    <cellStyle name="匠祴敬琴嵎⡜␢⌢⌬〣〮⥜〰〰〰 2" xfId="25507"/>
    <cellStyle name="匠祴敬琵嵎⡜␢⌢⌬〣〮⥜〰〰〰" xfId="19568"/>
    <cellStyle name="匠祴敬琵嵎⡜␢⌢⌬〣〮⥜〰〰〰 2" xfId="25508"/>
    <cellStyle name="匠祴敬琶嵎⡜␢⌢⌬〣〮⥜〰〰〰" xfId="19569"/>
    <cellStyle name="匠祴敬琶嵎⡜␢⌢⌬〣〮⥜〰〰〰 2" xfId="25509"/>
    <cellStyle name="匠祴敬琷嵎⡜␢⌢⌬〣〮⥜〰〰〰" xfId="19570"/>
    <cellStyle name="匠祴敬琷嵎⡜␢⌢⌬〣〮⥜〰〰〰 2" xfId="25510"/>
    <cellStyle name="匠祴敬琸嵎⡜␢⌢⌬〣〮⥜〰〰〰" xfId="19571"/>
    <cellStyle name="匠祴敬琸嵎⡜␢⌢⌬〣〮⥜〰〰〰 2" xfId="25511"/>
    <cellStyle name="弰䍃敒琸嵎⡜␢⌢⌬" xfId="19572"/>
    <cellStyle name="弰䍃敒琸嵎⡜␢⌢⌬ 2" xfId="25512"/>
    <cellStyle name="彤偅⁌䅄䅔剃 嬀　崀" xfId="19573"/>
    <cellStyle name="彤偅⁌䅄䅔剃 嬀　崀 2" xfId="25513"/>
    <cellStyle name="愀 嬀　崀" xfId="19574"/>
    <cellStyle name="愀 嬀　崀 2" xfId="25514"/>
    <cellStyle name="愠楬湧敭瑮嵎⡜␢⌢⌬〣〮⥜〰〰〰" xfId="19575"/>
    <cellStyle name="愠楬湧敭瑮嵎⡜␢⌢⌬〣〮⥜〰〰〰 2" xfId="25515"/>
    <cellStyle name="慴椠灮瑵䍟剃礀 嬀　" xfId="19576"/>
    <cellStyle name="慴椠灮瑵䍟剃礀 嬀　 2" xfId="25516"/>
    <cellStyle name="损污畣慬楴湯䡳礀瀀攀爀氀椀渀欀" xfId="19577"/>
    <cellStyle name="损污畣慬楴湯䡳礀瀀攀爀氀椀渀欀 2" xfId="25517"/>
    <cellStyle name="⁥敎⁷潒慭" xfId="19578"/>
    <cellStyle name="⁥敎⁷潒慭 2" xfId="25518"/>
    <cellStyle name="⁳敎⁷潒慭彮䍃牒瘬散瑮牥 敬瑦" xfId="19579"/>
    <cellStyle name="⁳敎⁷潒慭彮䍃牒瘬散瑮牥 敬瑦 2" xfId="25519"/>
    <cellStyle name="敬瑦洩弩䍃R礀瀀攀爀氀椀渀" xfId="19580"/>
    <cellStyle name="敬瑦洩弩䍃R礀瀀攀爀氀椀渀 2" xfId="25520"/>
    <cellStyle name="整椠灮瑵" xfId="19581"/>
    <cellStyle name="整椠灮瑵 2" xfId="25521"/>
    <cellStyle name="整氠湯瑧䍟剃礀 嬀" xfId="19582"/>
    <cellStyle name="整氠湯瑧䍟剃礀 嬀 2" xfId="25522"/>
    <cellStyle name="整猠潨瑲䍟剃礀 嬀　" xfId="19583"/>
    <cellStyle name="整猠潨瑲䍟剃礀 嬀　 2" xfId="25523"/>
    <cellStyle name="整䕟䱐䐠呁剁礀 嬀　崀" xfId="19584"/>
    <cellStyle name="整䕟䱐䐠呁剁礀 嬀　崀 2" xfId="25524"/>
    <cellStyle name="敹䕟䱐" xfId="19585"/>
    <cellStyle name="敹䕟䱐 2" xfId="25525"/>
    <cellStyle name="桝瑩⥥弩䍃R礀瀀" xfId="19586"/>
    <cellStyle name="桝瑩⥥弩䍃R礀瀀 2" xfId="25526"/>
    <cellStyle name="桝瑩⥥弩䍃R礀瀀攀" xfId="19587"/>
    <cellStyle name="桝瑩⥥弩䍃R礀瀀攀 2" xfId="25527"/>
    <cellStyle name="桷瑩⥥弩䍃R礀瀀攀爀氀椀渀欀" xfId="19588"/>
    <cellStyle name="桷瑩⥥弩䍃R礀瀀攀爀氀椀渀欀 2" xfId="25528"/>
    <cellStyle name="業摤敬弩䍃R礀瀀攀爀氀椀渀欀" xfId="19589"/>
    <cellStyle name="業摤敬弩䍃R礀瀀攀爀氀椀渀欀 2" xfId="25529"/>
    <cellStyle name="楲桧⥴弩䍃R礀瀀攀爀氀椀渀欀" xfId="19590"/>
    <cellStyle name="楲桧⥴弩䍃R礀瀀攀爀氀椀渀欀 2" xfId="25530"/>
    <cellStyle name="氀漀眀攀搀 " xfId="19591"/>
    <cellStyle name="氀漀眀攀搀  2" xfId="25531"/>
    <cellStyle name="⁧氱畣慬楴湯䡳礀瀀" xfId="19592"/>
    <cellStyle name="⁧氱畣慬楴湯䡳礀瀀 2" xfId="25532"/>
    <cellStyle name="⁧氲畣慬楴湯䡳礀瀀" xfId="19593"/>
    <cellStyle name="⁧氲畣慬楴湯䡳礀瀀 2" xfId="25533"/>
    <cellStyle name="汮⁹戨瑯潴⁭慴汢⥥攀爀氀椀渀欀" xfId="19594"/>
    <cellStyle name="汮⁹戨瑯潴⁭慴汢⥥攀爀氀椀渀欀 2" xfId="25534"/>
    <cellStyle name="汮⁹挨污⥣⁭慴汢⥥攀爀氀椀渀欀" xfId="19595"/>
    <cellStyle name="汮⁹挨污⥣⁭慴汢⥥攀爀氀椀渀欀 2" xfId="25535"/>
    <cellStyle name="汮⁹挨污Ᵽ氠晥⥴⥥攀爀氀椀渀欀" xfId="19596"/>
    <cellStyle name="汮⁹挨污Ᵽ氠晥⥴⥥攀爀氀椀渀欀 2" xfId="25536"/>
    <cellStyle name="汮⁹挨污Ᵽ渠⁯潢摲牥爩氀椀渀欀" xfId="19597"/>
    <cellStyle name="汮⁹挨污Ᵽ渠⁯潢摲牥爩氀椀渀欀 2" xfId="25537"/>
    <cellStyle name="汮⁹栨慥敤⥲⁯潢摲牥爩氀椀渀欀" xfId="19598"/>
    <cellStyle name="汮⁹栨慥敤⥲⁯潢摲牥爩氀椀渀欀 2" xfId="25538"/>
    <cellStyle name="汮⁹栨慥敤Ⱳ挠湥整⥲爩氀椀渀欀" xfId="19599"/>
    <cellStyle name="汮⁹栨慥敤Ⱳ挠湥整⥲爩氀椀渀欀 2" xfId="25539"/>
    <cellStyle name="汮⁹栨慥敤Ⱳ氠晥⥴⥲爩氀椀渀欀" xfId="19600"/>
    <cellStyle name="汮⁹栨慥敤Ⱳ氠晥⥴⥲爩氀椀渀欀 2" xfId="25540"/>
    <cellStyle name="汮⁹栨慥敤Ⱳ渠⁯潢摲牥‬敬瑦欩" xfId="19601"/>
    <cellStyle name="汮⁹栨慥敤Ⱳ渠⁯潢摲牥‬敬瑦欩 2" xfId="25541"/>
    <cellStyle name="汮⁹栨慥敤Ⱳ渠⁯潢摲牥氩椀渀欀" xfId="19602"/>
    <cellStyle name="汮⁹栨慥敤Ⱳ渠⁯潢摲牥氩椀渀欀 2" xfId="25542"/>
    <cellStyle name="汮⁹氨晥⥴Ⱳ渠⁯潢摲牥‬敬瑦欩" xfId="19603"/>
    <cellStyle name="汮⁹氨晥⥴Ⱳ渠⁯潢摲牥‬敬瑦欩 2" xfId="25543"/>
    <cellStyle name="汮⁹渨慯楬湧爩瘬散瑮牥 敬瑦欩" xfId="19604"/>
    <cellStyle name="汮⁹渨慯楬湧爩瘬散瑮牥 敬瑦欩 2" xfId="25544"/>
    <cellStyle name="汮⁹渨⁯潢摲牥 潢摲牥‬敬瑦欩" xfId="19605"/>
    <cellStyle name="汮⁹渨⁯潢摲牥 潢摲牥‬敬瑦欩 2" xfId="25545"/>
    <cellStyle name="汮⁹渨⁯潢摲牥瘬散瑮牥 敬瑦欩" xfId="19606"/>
    <cellStyle name="汮⁹渨⁯潢摲牥瘬散瑮牥 敬瑦欩 2" xfId="25546"/>
    <cellStyle name="汮⁹牬慧楬湧爩瘬散瑮牥 敬" xfId="19607"/>
    <cellStyle name="汮⁹牬慧楬湧爩瘬散瑮牥 敬 2" xfId="25547"/>
    <cellStyle name="汮摹〠〮0䌀R礀瀀" xfId="19608"/>
    <cellStyle name="汮摹〠〮0䌀R礀瀀 2" xfId="25548"/>
    <cellStyle name="潢瑴浯弩䍃R礀瀀攀爀氀椀渀欀" xfId="19609"/>
    <cellStyle name="潢瑴浯弩䍃R礀瀀攀爀氀椀渀欀 2" xfId="25549"/>
    <cellStyle name="潴⥰⥴弩䍃R礀瀀攀爀氀椀" xfId="19610"/>
    <cellStyle name="潴⥰⥴弩䍃R礀瀀攀爀氀椀 2" xfId="25550"/>
    <cellStyle name="爀氀椀渀欀" xfId="19611"/>
    <cellStyle name="爀氀椀渀欀 2" xfId="25551"/>
    <cellStyle name="牥慤嵹渀欀" xfId="19612"/>
    <cellStyle name="牥慤嵹渀欀 2" xfId="25552"/>
    <cellStyle name="牥湉異⁴渨⁯潢摲牥 牌瑧牥 敬瑦欩" xfId="19613"/>
    <cellStyle name="牥湉異⁴渨⁯潢摲牥 牌瑧牥 敬瑦欩 2" xfId="25553"/>
    <cellStyle name="牥湉異⁴渨⁯潢摲牥戬汯⥤湯⥴敬瑦欩" xfId="19614"/>
    <cellStyle name="牥湉異⁴渨⁯潢摲牥戬汯⥤湯⥴敬瑦欩 2" xfId="25554"/>
    <cellStyle name="牥湉異⁴渨⁯潢摲牥‬敬瑦爩 敬瑦欩" xfId="19615"/>
    <cellStyle name="牥湉異⁴渨⁯潢摲牥‬敬瑦爩 敬瑦欩 2" xfId="25555"/>
    <cellStyle name="牥湉異⁴渨⁯潢摲牥‬潮映湯⥴敬瑦欩" xfId="19616"/>
    <cellStyle name="牥湉異⁴渨⁯潢摲牥‬潮映湯⥴敬瑦欩 2" xfId="25556"/>
    <cellStyle name="牥湉異⁴渨⁯潢摲牥瘩散瑮牥 敬瑦欩" xfId="19617"/>
    <cellStyle name="牥湉異⁴渨⁯潢摲牥瘩散瑮牥 敬瑦欩 2" xfId="25557"/>
    <cellStyle name="牥湉異⁴潒慭彮䍃牒" xfId="19618"/>
    <cellStyle name="牥湉異⁴潒慭彮䍃牒 2" xfId="25558"/>
    <cellStyle name="牥湉異⁴眨楨整搩牥戬汯⥤湯⥴敬瑦欩" xfId="19619"/>
    <cellStyle name="牥湉異⁴眨楨整搩牥戬汯⥤湯⥴敬瑦欩 2" xfId="25559"/>
    <cellStyle name="牥湉異彴慣捬汵瑡潩獮汯⥤湯⥴敬瑦欩" xfId="19620"/>
    <cellStyle name="牥湉異彴慣捬汵瑡潩獮汯⥤湯⥴敬瑦欩 2" xfId="25560"/>
    <cellStyle name="牧祥洩弩䍃R礀瀀攀爀氀椀渀" xfId="19621"/>
    <cellStyle name="牧祥洩弩䍃R礀瀀攀爀氀椀渀 2" xfId="25561"/>
    <cellStyle name="牮慤嵹渀欀" xfId="19622"/>
    <cellStyle name="牮慤嵹渀欀 2" xfId="25562"/>
    <cellStyle name="瑡摥〠〮0䌀R礀瀀攀爀氀椀渀欀" xfId="19623"/>
    <cellStyle name="瑡摥〠〮0䌀R礀瀀攀爀氀椀渀欀 2" xfId="25563"/>
    <cellStyle name="異彴慣捬汵瑡" xfId="19624"/>
    <cellStyle name="異彴慣捬汵瑡 2" xfId="25564"/>
    <cellStyle name="祣⸠〰䍟剃" xfId="19625"/>
    <cellStyle name="祣⸠〰䍟剃 2" xfId="25565"/>
    <cellStyle name="祣攰渀挀礀 嬀　崀" xfId="19626"/>
    <cellStyle name="祣攰渀挀礀 嬀　崀 2" xfId="25566"/>
    <cellStyle name="䑆㈠〰〶‱䕒佃嵎⡜␢⌢⌬〣〮⥜〰〰" xfId="19627"/>
    <cellStyle name="䑆㈠〰〶‱䕒佃嵎⡜␢⌢⌬〣〮⥜〰〰 2" xfId="25567"/>
    <cellStyle name="䕤䱐䐠呁剁" xfId="19628"/>
    <cellStyle name="䕤䱐䐠呁剁 2" xfId="25568"/>
    <cellStyle name="⁤䰰䐠呁剁礀 " xfId="19629"/>
    <cellStyle name="⁤䰰䐠呁剁礀  2" xfId="25569"/>
    <cellStyle name="䱐" xfId="19630"/>
    <cellStyle name="䱐 2" xfId="25570"/>
  </cellStyles>
  <dxfs count="0"/>
  <tableStyles count="0" defaultTableStyle="TableStyleMedium9" defaultPivotStyle="PivotStyleLight16"/>
  <colors>
    <mruColors>
      <color rgb="FFFFFF99"/>
      <color rgb="FFDDDDDD"/>
      <color rgb="FFCC9900"/>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xdr:cNvSpPr txBox="1"/>
      </xdr:nvSpPr>
      <xdr:spPr>
        <a:xfrm>
          <a:off x="100853" y="1479176"/>
          <a:ext cx="7205382" cy="177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161413</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86950" y="74083"/>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4083"/>
          <a:ext cx="1102149" cy="961513"/>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206799</xdr:colOff>
      <xdr:row>4</xdr:row>
      <xdr:rowOff>161413</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10525" y="0"/>
          <a:ext cx="1102149" cy="96151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Users\dvidaver\Desktop\My%20Work%20Documents\0%20-%20SB%20350\OIR\Standardized%20Forms\Copy%20of%202013_SMUD_CEC-RPS-POU_06272014_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Users\rkennedy\AppData\Local\Microsoft\Windows\Temporary%20Internet%20Files\Content.Outlook\51R6DUP6\Copy%20of%202013_SMUD_CEC-RPS-POU_06272014_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row r="18">
          <cell r="N18" t="str">
            <v>ENGINEERING</v>
          </cell>
          <cell r="Y18" t="str">
            <v>WK Count</v>
          </cell>
          <cell r="Z18" t="str">
            <v>Total Days</v>
          </cell>
        </row>
        <row r="20">
          <cell r="A20" t="str">
            <v>PREP</v>
          </cell>
          <cell r="F20" t="str">
            <v>ANIMATION</v>
          </cell>
          <cell r="I20" t="str">
            <v>INK &amp; PAINT</v>
          </cell>
          <cell r="L20" t="str">
            <v>ALPHA</v>
          </cell>
          <cell r="N20" t="str">
            <v>BETA</v>
          </cell>
          <cell r="P20" t="str">
            <v>RTM</v>
          </cell>
          <cell r="Y20">
            <v>11</v>
          </cell>
          <cell r="Z20">
            <v>77</v>
          </cell>
        </row>
        <row r="31">
          <cell r="A31" t="str">
            <v>Wks</v>
          </cell>
          <cell r="B31" t="str">
            <v>Days</v>
          </cell>
          <cell r="F31" t="str">
            <v>Wks</v>
          </cell>
          <cell r="G31" t="str">
            <v>Days</v>
          </cell>
          <cell r="H31" t="str">
            <v>Frames</v>
          </cell>
          <cell r="I31" t="str">
            <v>Wks</v>
          </cell>
          <cell r="J31" t="str">
            <v>Days</v>
          </cell>
          <cell r="Y31">
            <v>16</v>
          </cell>
          <cell r="Z31">
            <v>110</v>
          </cell>
        </row>
        <row r="32">
          <cell r="A32">
            <v>9</v>
          </cell>
          <cell r="B32">
            <v>77</v>
          </cell>
          <cell r="F32">
            <v>10</v>
          </cell>
          <cell r="G32">
            <v>110</v>
          </cell>
          <cell r="H32">
            <v>4500</v>
          </cell>
          <cell r="I32">
            <v>5</v>
          </cell>
          <cell r="J32">
            <v>49</v>
          </cell>
          <cell r="K32">
            <v>21</v>
          </cell>
          <cell r="M32">
            <v>29</v>
          </cell>
          <cell r="O32">
            <v>29</v>
          </cell>
          <cell r="Q32">
            <v>29</v>
          </cell>
          <cell r="Y32">
            <v>7</v>
          </cell>
          <cell r="Z32">
            <v>49</v>
          </cell>
        </row>
        <row r="45">
          <cell r="Y45">
            <v>154</v>
          </cell>
          <cell r="Z45">
            <v>35</v>
          </cell>
        </row>
        <row r="49">
          <cell r="N49" t="str">
            <v>ENGINEERING</v>
          </cell>
          <cell r="Y49" t="str">
            <v>WK Count</v>
          </cell>
          <cell r="Z49" t="str">
            <v>Total Days</v>
          </cell>
        </row>
        <row r="53">
          <cell r="A53" t="str">
            <v>PREP</v>
          </cell>
          <cell r="F53" t="str">
            <v>ANIMATION</v>
          </cell>
          <cell r="I53" t="str">
            <v>INK &amp; PAINT</v>
          </cell>
          <cell r="L53" t="str">
            <v>ALPHA</v>
          </cell>
          <cell r="N53" t="str">
            <v>BETA</v>
          </cell>
          <cell r="P53" t="str">
            <v>RTM</v>
          </cell>
          <cell r="Y53">
            <v>22</v>
          </cell>
          <cell r="Z53">
            <v>154</v>
          </cell>
        </row>
        <row r="64">
          <cell r="A64" t="str">
            <v>Wks</v>
          </cell>
          <cell r="B64" t="str">
            <v>Days</v>
          </cell>
          <cell r="F64" t="str">
            <v>Wks</v>
          </cell>
          <cell r="G64" t="str">
            <v>Days</v>
          </cell>
          <cell r="H64" t="str">
            <v>Frames</v>
          </cell>
          <cell r="I64" t="str">
            <v>Wks</v>
          </cell>
          <cell r="J64" t="str">
            <v>Days</v>
          </cell>
          <cell r="Y64">
            <v>16</v>
          </cell>
          <cell r="Z64">
            <v>76.666666666666671</v>
          </cell>
        </row>
        <row r="65">
          <cell r="A65">
            <v>20</v>
          </cell>
          <cell r="B65">
            <v>154</v>
          </cell>
          <cell r="F65">
            <v>6.666666666666667</v>
          </cell>
          <cell r="G65">
            <v>76.666666666666671</v>
          </cell>
          <cell r="H65">
            <v>3000</v>
          </cell>
          <cell r="I65">
            <v>3.3333333333333335</v>
          </cell>
          <cell r="J65">
            <v>37.333333333333336</v>
          </cell>
          <cell r="K65">
            <v>21</v>
          </cell>
          <cell r="M65">
            <v>29</v>
          </cell>
          <cell r="O65">
            <v>29</v>
          </cell>
          <cell r="Q65">
            <v>29</v>
          </cell>
          <cell r="Y65">
            <v>9</v>
          </cell>
          <cell r="Z65">
            <v>37.333333333333336</v>
          </cell>
        </row>
        <row r="93">
          <cell r="Y93">
            <v>154</v>
          </cell>
          <cell r="Z93">
            <v>23.333333333333336</v>
          </cell>
        </row>
        <row r="94">
          <cell r="Y94">
            <v>154</v>
          </cell>
          <cell r="Z94">
            <v>23.333333333333336</v>
          </cell>
        </row>
        <row r="97">
          <cell r="N97" t="str">
            <v>ENGINEERING</v>
          </cell>
          <cell r="Y97" t="str">
            <v>WK Count</v>
          </cell>
          <cell r="Z97" t="str">
            <v>Total Days</v>
          </cell>
        </row>
        <row r="98">
          <cell r="N98" t="str">
            <v>ENGINEERING</v>
          </cell>
          <cell r="R98" t="str">
            <v>MULAN STORY STUDIO</v>
          </cell>
          <cell r="V98" t="str">
            <v xml:space="preserve">START </v>
          </cell>
          <cell r="W98" t="str">
            <v>FRAMES</v>
          </cell>
          <cell r="X98">
            <v>5100</v>
          </cell>
          <cell r="Y98" t="str">
            <v>WK Count</v>
          </cell>
          <cell r="Z98" t="str">
            <v>Total Days</v>
          </cell>
          <cell r="AA98"/>
          <cell r="AB98"/>
          <cell r="AC98"/>
          <cell r="AD98"/>
          <cell r="AE98"/>
          <cell r="AF98"/>
          <cell r="AG98"/>
          <cell r="AH98"/>
          <cell r="AI98"/>
          <cell r="AJ98"/>
          <cell r="AK98"/>
          <cell r="AL98"/>
          <cell r="AM98">
            <v>35639</v>
          </cell>
          <cell r="AN98">
            <v>35646</v>
          </cell>
          <cell r="AO98">
            <v>35653</v>
          </cell>
          <cell r="AP98">
            <v>35660</v>
          </cell>
          <cell r="AQ98">
            <v>35667</v>
          </cell>
          <cell r="AR98">
            <v>35674</v>
          </cell>
          <cell r="AS98">
            <v>35681</v>
          </cell>
          <cell r="AT98">
            <v>35688</v>
          </cell>
          <cell r="AU98">
            <v>35695</v>
          </cell>
          <cell r="AV98">
            <v>35702</v>
          </cell>
          <cell r="AW98">
            <v>35709</v>
          </cell>
          <cell r="AX98">
            <v>35716</v>
          </cell>
          <cell r="AY98">
            <v>35723</v>
          </cell>
          <cell r="AZ98">
            <v>35730</v>
          </cell>
          <cell r="BA98"/>
          <cell r="BB98"/>
          <cell r="BC98"/>
          <cell r="BD98"/>
          <cell r="BE98"/>
          <cell r="BF98"/>
          <cell r="BG98"/>
          <cell r="BH98"/>
          <cell r="BJ98"/>
          <cell r="BK98"/>
          <cell r="BL98"/>
          <cell r="BM98"/>
          <cell r="BN98"/>
          <cell r="BO98"/>
          <cell r="BP98"/>
          <cell r="BQ98"/>
          <cell r="BR98"/>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cell r="DG98"/>
          <cell r="DH98"/>
          <cell r="DI98"/>
          <cell r="DJ98"/>
          <cell r="DK98"/>
          <cell r="DL98"/>
          <cell r="DM98"/>
          <cell r="DN98"/>
          <cell r="DO98"/>
          <cell r="DP98"/>
          <cell r="DQ98"/>
          <cell r="DR98"/>
          <cell r="DS98"/>
          <cell r="DT98"/>
          <cell r="DU98"/>
          <cell r="DV98"/>
          <cell r="DW98"/>
          <cell r="DX98"/>
          <cell r="DY98"/>
          <cell r="DZ98"/>
          <cell r="EA98"/>
          <cell r="EB98"/>
          <cell r="EC98"/>
          <cell r="ED98"/>
          <cell r="EE98"/>
          <cell r="EF98"/>
          <cell r="EG98"/>
          <cell r="EH98"/>
          <cell r="EI98"/>
          <cell r="EJ98"/>
          <cell r="EK98"/>
          <cell r="EL98"/>
          <cell r="EM98"/>
          <cell r="EN98"/>
          <cell r="EO98"/>
          <cell r="EP98"/>
          <cell r="EQ98"/>
          <cell r="ER98"/>
          <cell r="ES98"/>
          <cell r="ET98"/>
          <cell r="EU98"/>
          <cell r="EV98"/>
        </row>
        <row r="99">
          <cell r="A99" t="str">
            <v>PREP</v>
          </cell>
          <cell r="F99" t="str">
            <v>ANIMATION</v>
          </cell>
          <cell r="I99" t="str">
            <v>INK &amp; PAINT</v>
          </cell>
          <cell r="L99" t="str">
            <v>ALPHA</v>
          </cell>
          <cell r="N99" t="str">
            <v>BETA</v>
          </cell>
          <cell r="P99" t="str">
            <v>RTM</v>
          </cell>
          <cell r="R99" t="str">
            <v>STREET</v>
          </cell>
          <cell r="T99" t="str">
            <v>Prep Projection</v>
          </cell>
          <cell r="V99" t="str">
            <v xml:space="preserve">START </v>
          </cell>
          <cell r="W99" t="str">
            <v>END</v>
          </cell>
          <cell r="X99">
            <v>500</v>
          </cell>
          <cell r="Y99">
            <v>14</v>
          </cell>
          <cell r="Z99">
            <v>94.5</v>
          </cell>
          <cell r="AA99"/>
          <cell r="AB99"/>
          <cell r="AC99"/>
          <cell r="AD99"/>
          <cell r="AE99"/>
          <cell r="AF99"/>
          <cell r="AG99"/>
          <cell r="AH99"/>
          <cell r="AI99"/>
          <cell r="AJ99"/>
          <cell r="AK99"/>
          <cell r="AL99"/>
          <cell r="AM99">
            <v>35639</v>
          </cell>
          <cell r="AN99">
            <v>35646</v>
          </cell>
          <cell r="AO99">
            <v>35653</v>
          </cell>
          <cell r="AP99">
            <v>35660</v>
          </cell>
          <cell r="AQ99">
            <v>35667</v>
          </cell>
          <cell r="AR99">
            <v>35674</v>
          </cell>
          <cell r="AS99">
            <v>35681</v>
          </cell>
          <cell r="AT99">
            <v>35688</v>
          </cell>
          <cell r="AU99">
            <v>35695</v>
          </cell>
          <cell r="AV99">
            <v>35702</v>
          </cell>
          <cell r="AW99">
            <v>35709</v>
          </cell>
          <cell r="AX99">
            <v>35716</v>
          </cell>
          <cell r="AY99"/>
          <cell r="AZ99"/>
          <cell r="BA99"/>
          <cell r="BB99"/>
          <cell r="BC99"/>
          <cell r="BD99"/>
          <cell r="BE99"/>
          <cell r="BF99"/>
          <cell r="BG99"/>
          <cell r="BH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cell r="DG99"/>
          <cell r="DH99"/>
          <cell r="DI99"/>
          <cell r="DJ99"/>
          <cell r="DK99"/>
          <cell r="DL99"/>
          <cell r="DM99"/>
          <cell r="DN99"/>
          <cell r="DO99"/>
          <cell r="DP99"/>
          <cell r="DQ99"/>
          <cell r="DR99"/>
          <cell r="DS99"/>
          <cell r="DT99"/>
          <cell r="DU99"/>
          <cell r="DV99"/>
          <cell r="DW99"/>
          <cell r="DX99"/>
          <cell r="DY99"/>
          <cell r="DZ99"/>
          <cell r="EA99"/>
          <cell r="EB99"/>
          <cell r="EC99"/>
          <cell r="ED99"/>
          <cell r="EE99"/>
          <cell r="EF99"/>
          <cell r="EG99"/>
          <cell r="EH99"/>
          <cell r="EI99"/>
          <cell r="EJ99"/>
          <cell r="EK99"/>
          <cell r="EL99"/>
          <cell r="EM99"/>
          <cell r="EN99"/>
          <cell r="EO99"/>
          <cell r="EP99"/>
          <cell r="EQ99"/>
          <cell r="ER99"/>
          <cell r="ES99"/>
          <cell r="ET99"/>
          <cell r="EU99"/>
          <cell r="EV99"/>
        </row>
        <row r="100">
          <cell r="A100" t="str">
            <v>PREP</v>
          </cell>
          <cell r="F100" t="str">
            <v>ANIMATION</v>
          </cell>
          <cell r="I100" t="str">
            <v>INK &amp; PAINT</v>
          </cell>
          <cell r="L100" t="str">
            <v>ALPHA</v>
          </cell>
          <cell r="N100" t="str">
            <v>BETA</v>
          </cell>
          <cell r="P100" t="str">
            <v>RTM</v>
          </cell>
          <cell r="R100" t="str">
            <v>STREET</v>
          </cell>
          <cell r="S100" t="str">
            <v>PRODUCTION TO DATE</v>
          </cell>
          <cell r="T100" t="str">
            <v>Prep Projection</v>
          </cell>
          <cell r="V100">
            <v>35636</v>
          </cell>
          <cell r="W100">
            <v>35721.4</v>
          </cell>
          <cell r="X100">
            <v>500</v>
          </cell>
          <cell r="Y100">
            <v>12</v>
          </cell>
          <cell r="Z100">
            <v>85.399999999999991</v>
          </cell>
          <cell r="AA100"/>
          <cell r="AB100"/>
          <cell r="AC100"/>
          <cell r="AD100"/>
          <cell r="AE100"/>
          <cell r="AF100"/>
          <cell r="AG100"/>
          <cell r="AH100"/>
          <cell r="AI100"/>
          <cell r="AJ100"/>
          <cell r="AK100"/>
          <cell r="AL100"/>
          <cell r="AM100">
            <v>125</v>
          </cell>
          <cell r="AN100">
            <v>250</v>
          </cell>
          <cell r="AO100">
            <v>375</v>
          </cell>
          <cell r="AP100">
            <v>500</v>
          </cell>
          <cell r="AQ100">
            <v>500</v>
          </cell>
          <cell r="AR100">
            <v>500</v>
          </cell>
          <cell r="AS100">
            <v>500</v>
          </cell>
          <cell r="AT100">
            <v>500</v>
          </cell>
          <cell r="AU100">
            <v>500</v>
          </cell>
          <cell r="AV100">
            <v>500</v>
          </cell>
          <cell r="AW100">
            <v>500</v>
          </cell>
          <cell r="AX100">
            <v>500</v>
          </cell>
          <cell r="AY100"/>
          <cell r="AZ100"/>
          <cell r="BA100"/>
          <cell r="BB100"/>
          <cell r="BC100"/>
          <cell r="BD100"/>
          <cell r="BE100"/>
          <cell r="BF100"/>
          <cell r="BG100"/>
          <cell r="BH100"/>
          <cell r="BJ100"/>
          <cell r="BK100"/>
          <cell r="BL100"/>
          <cell r="BM100"/>
          <cell r="BN100"/>
          <cell r="BO100"/>
          <cell r="BP100"/>
          <cell r="BQ100"/>
          <cell r="BR100"/>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cell r="DG100"/>
          <cell r="DH100"/>
          <cell r="DI100"/>
          <cell r="DJ100"/>
          <cell r="DK100"/>
          <cell r="DL100"/>
          <cell r="DM100"/>
          <cell r="DN100"/>
          <cell r="DO100"/>
          <cell r="DP100"/>
          <cell r="DQ100"/>
          <cell r="DR100"/>
          <cell r="DS100"/>
          <cell r="DT100"/>
          <cell r="DU100"/>
          <cell r="DV100"/>
          <cell r="DW100"/>
          <cell r="DX100"/>
          <cell r="DY100"/>
          <cell r="DZ100"/>
          <cell r="EA100"/>
          <cell r="EB100"/>
          <cell r="EC100"/>
          <cell r="ED100"/>
          <cell r="EE100"/>
          <cell r="EF100"/>
          <cell r="EG100"/>
          <cell r="EH100"/>
          <cell r="EI100"/>
          <cell r="EJ100"/>
          <cell r="EK100"/>
          <cell r="EL100"/>
          <cell r="EM100"/>
          <cell r="EN100"/>
          <cell r="EO100"/>
          <cell r="EP100"/>
          <cell r="EQ100"/>
          <cell r="ER100"/>
          <cell r="ES100"/>
          <cell r="ET100"/>
          <cell r="EU100"/>
          <cell r="EV100"/>
        </row>
        <row r="101">
          <cell r="S101" t="str">
            <v>PRODUCTION TO DATE</v>
          </cell>
          <cell r="AS101" t="str">
            <v>WK 1</v>
          </cell>
          <cell r="AT101" t="str">
            <v>WK 2</v>
          </cell>
          <cell r="AU101" t="str">
            <v>WK 3</v>
          </cell>
          <cell r="AV101" t="str">
            <v>WK 4</v>
          </cell>
          <cell r="AW101" t="str">
            <v>WK 5</v>
          </cell>
          <cell r="AX101" t="str">
            <v>WK 6</v>
          </cell>
          <cell r="AY101" t="str">
            <v>WK 7</v>
          </cell>
          <cell r="AZ101" t="str">
            <v>WK 8</v>
          </cell>
          <cell r="BA101" t="str">
            <v>WK 9</v>
          </cell>
          <cell r="BB101" t="str">
            <v>WK 10</v>
          </cell>
          <cell r="BC101" t="str">
            <v>WK 11</v>
          </cell>
          <cell r="BD101" t="str">
            <v>WK 12</v>
          </cell>
          <cell r="BE101" t="str">
            <v>WK 13</v>
          </cell>
        </row>
        <row r="102">
          <cell r="T102" t="str">
            <v>Scenes Issued</v>
          </cell>
          <cell r="U102">
            <v>0.87008695652173917</v>
          </cell>
          <cell r="V102">
            <v>5003</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1700</v>
          </cell>
          <cell r="AT102">
            <v>0</v>
          </cell>
          <cell r="AU102">
            <v>568</v>
          </cell>
          <cell r="AV102">
            <v>0</v>
          </cell>
          <cell r="AW102">
            <v>262</v>
          </cell>
          <cell r="AX102">
            <v>864</v>
          </cell>
          <cell r="AY102">
            <v>486</v>
          </cell>
          <cell r="AZ102">
            <v>347</v>
          </cell>
          <cell r="BA102">
            <v>0</v>
          </cell>
          <cell r="BB102">
            <v>666</v>
          </cell>
          <cell r="BC102">
            <v>110</v>
          </cell>
          <cell r="BD102">
            <v>0</v>
          </cell>
          <cell r="BE102">
            <v>0</v>
          </cell>
        </row>
        <row r="103">
          <cell r="T103" t="str">
            <v>Scenes Issued</v>
          </cell>
          <cell r="U103">
            <v>0.98098039215686272</v>
          </cell>
          <cell r="V103">
            <v>5003</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1700</v>
          </cell>
          <cell r="AT103">
            <v>0</v>
          </cell>
          <cell r="AU103">
            <v>568</v>
          </cell>
          <cell r="AV103">
            <v>0</v>
          </cell>
          <cell r="AW103">
            <v>262</v>
          </cell>
          <cell r="AX103">
            <v>864</v>
          </cell>
          <cell r="AY103">
            <v>486</v>
          </cell>
          <cell r="AZ103">
            <v>347</v>
          </cell>
          <cell r="BA103">
            <v>0</v>
          </cell>
          <cell r="BB103">
            <v>666</v>
          </cell>
          <cell r="BC103">
            <v>110</v>
          </cell>
          <cell r="BD103">
            <v>0</v>
          </cell>
          <cell r="BE103">
            <v>0</v>
          </cell>
        </row>
        <row r="104">
          <cell r="T104" t="str">
            <v>Into Rough</v>
          </cell>
          <cell r="U104">
            <v>0.87235294117647055</v>
          </cell>
          <cell r="V104">
            <v>4449</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60</v>
          </cell>
          <cell r="AV104">
            <v>170</v>
          </cell>
          <cell r="AW104">
            <v>527</v>
          </cell>
          <cell r="AX104">
            <v>115</v>
          </cell>
          <cell r="AY104">
            <v>0</v>
          </cell>
          <cell r="AZ104">
            <v>1019</v>
          </cell>
          <cell r="BA104">
            <v>0</v>
          </cell>
          <cell r="BB104">
            <v>593</v>
          </cell>
          <cell r="BC104">
            <v>1148</v>
          </cell>
          <cell r="BD104">
            <v>817</v>
          </cell>
          <cell r="BE104">
            <v>0</v>
          </cell>
        </row>
        <row r="105">
          <cell r="T105" t="str">
            <v>Rough Complete</v>
          </cell>
          <cell r="U105">
            <v>0.81803921568627447</v>
          </cell>
          <cell r="V105">
            <v>4172</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60</v>
          </cell>
          <cell r="AV105">
            <v>65</v>
          </cell>
          <cell r="AW105">
            <v>114</v>
          </cell>
          <cell r="AX105">
            <v>323</v>
          </cell>
          <cell r="AY105">
            <v>352</v>
          </cell>
          <cell r="AZ105">
            <v>121</v>
          </cell>
          <cell r="BA105">
            <v>0</v>
          </cell>
          <cell r="BB105">
            <v>1204</v>
          </cell>
          <cell r="BC105">
            <v>274</v>
          </cell>
          <cell r="BD105">
            <v>1139</v>
          </cell>
          <cell r="BE105">
            <v>520</v>
          </cell>
        </row>
        <row r="106">
          <cell r="T106" t="str">
            <v>Ruff Approved</v>
          </cell>
          <cell r="U106">
            <v>0.7415686274509804</v>
          </cell>
          <cell r="V106">
            <v>3782</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60</v>
          </cell>
          <cell r="AV106">
            <v>65</v>
          </cell>
          <cell r="AW106">
            <v>10</v>
          </cell>
          <cell r="AX106">
            <v>294</v>
          </cell>
          <cell r="AY106">
            <v>294</v>
          </cell>
          <cell r="AZ106">
            <v>157</v>
          </cell>
          <cell r="BA106">
            <v>0</v>
          </cell>
          <cell r="BB106">
            <v>1116</v>
          </cell>
          <cell r="BC106">
            <v>238</v>
          </cell>
          <cell r="BD106">
            <v>1077</v>
          </cell>
          <cell r="BE106">
            <v>471</v>
          </cell>
        </row>
        <row r="107">
          <cell r="T107" t="str">
            <v>Clean Complete</v>
          </cell>
          <cell r="U107">
            <v>0.50901960784313727</v>
          </cell>
          <cell r="V107">
            <v>2596</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3</v>
          </cell>
          <cell r="AV107">
            <v>64</v>
          </cell>
          <cell r="AW107">
            <v>2</v>
          </cell>
          <cell r="AX107">
            <v>18</v>
          </cell>
          <cell r="AY107">
            <v>167</v>
          </cell>
          <cell r="AZ107">
            <v>115</v>
          </cell>
          <cell r="BA107">
            <v>0</v>
          </cell>
          <cell r="BB107">
            <v>600</v>
          </cell>
          <cell r="BC107">
            <v>148</v>
          </cell>
          <cell r="BD107">
            <v>1126</v>
          </cell>
          <cell r="BE107">
            <v>353</v>
          </cell>
        </row>
        <row r="108">
          <cell r="T108" t="str">
            <v>Approved</v>
          </cell>
          <cell r="U108">
            <v>0.40490196078431373</v>
          </cell>
          <cell r="V108">
            <v>2065</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3</v>
          </cell>
          <cell r="AV108">
            <v>53</v>
          </cell>
          <cell r="AW108">
            <v>0</v>
          </cell>
          <cell r="AX108">
            <v>20</v>
          </cell>
          <cell r="AY108">
            <v>150</v>
          </cell>
          <cell r="AZ108">
            <v>188</v>
          </cell>
          <cell r="BA108">
            <v>0</v>
          </cell>
          <cell r="BB108">
            <v>577</v>
          </cell>
          <cell r="BC108">
            <v>486</v>
          </cell>
          <cell r="BD108">
            <v>297</v>
          </cell>
          <cell r="BE108">
            <v>291</v>
          </cell>
        </row>
        <row r="109">
          <cell r="T109" t="str">
            <v>Turned In</v>
          </cell>
          <cell r="U109">
            <v>0.26078431372549021</v>
          </cell>
          <cell r="V109">
            <v>1330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121</v>
          </cell>
          <cell r="BA109">
            <v>0</v>
          </cell>
          <cell r="BB109">
            <v>74</v>
          </cell>
          <cell r="BC109">
            <v>506</v>
          </cell>
          <cell r="BD109">
            <v>0</v>
          </cell>
          <cell r="BE109">
            <v>629</v>
          </cell>
        </row>
        <row r="110">
          <cell r="A110" t="str">
            <v>Wks</v>
          </cell>
          <cell r="B110" t="str">
            <v>Days</v>
          </cell>
          <cell r="F110" t="str">
            <v>Wks</v>
          </cell>
          <cell r="G110" t="str">
            <v>Days</v>
          </cell>
          <cell r="H110" t="str">
            <v>Frames</v>
          </cell>
          <cell r="I110" t="str">
            <v>Wks</v>
          </cell>
          <cell r="J110" t="str">
            <v>Days</v>
          </cell>
          <cell r="R110" t="str">
            <v xml:space="preserve"> </v>
          </cell>
          <cell r="T110" t="str">
            <v>Animation Projection</v>
          </cell>
          <cell r="V110">
            <v>35718</v>
          </cell>
          <cell r="W110">
            <v>35814</v>
          </cell>
          <cell r="X110">
            <v>750</v>
          </cell>
          <cell r="Y110">
            <v>11</v>
          </cell>
          <cell r="Z110">
            <v>83.666666666666671</v>
          </cell>
          <cell r="AA110"/>
          <cell r="AB110"/>
          <cell r="AC110"/>
          <cell r="AD110"/>
          <cell r="AE110"/>
          <cell r="AF110"/>
          <cell r="AG110"/>
          <cell r="AH110"/>
          <cell r="AI110"/>
          <cell r="AJ110"/>
          <cell r="AK110"/>
          <cell r="AL110"/>
          <cell r="AM110"/>
          <cell r="AN110"/>
          <cell r="AO110"/>
          <cell r="AP110"/>
          <cell r="AQ110"/>
          <cell r="AR110"/>
          <cell r="AS110"/>
          <cell r="AT110"/>
          <cell r="AU110"/>
          <cell r="AV110"/>
          <cell r="AW110"/>
          <cell r="AX110"/>
          <cell r="AY110">
            <v>0</v>
          </cell>
          <cell r="AZ110">
            <v>0</v>
          </cell>
          <cell r="BA110">
            <v>0</v>
          </cell>
          <cell r="BB110">
            <v>187.5</v>
          </cell>
          <cell r="BC110">
            <v>375</v>
          </cell>
          <cell r="BD110">
            <v>562.5</v>
          </cell>
          <cell r="BE110">
            <v>500</v>
          </cell>
          <cell r="BF110">
            <v>500</v>
          </cell>
          <cell r="BG110">
            <v>500</v>
          </cell>
          <cell r="BH110">
            <v>500</v>
          </cell>
          <cell r="BK110">
            <v>500</v>
          </cell>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cell r="DG110"/>
          <cell r="DH110"/>
          <cell r="DI110"/>
          <cell r="DJ110"/>
          <cell r="DK110"/>
          <cell r="DL110"/>
          <cell r="DM110"/>
          <cell r="DN110"/>
          <cell r="DO110"/>
          <cell r="DP110"/>
          <cell r="DQ110"/>
          <cell r="DR110"/>
          <cell r="DS110"/>
          <cell r="DT110"/>
          <cell r="DU110"/>
          <cell r="DV110"/>
          <cell r="DW110"/>
          <cell r="DX110"/>
          <cell r="DY110"/>
          <cell r="DZ110"/>
          <cell r="EA110"/>
          <cell r="EB110"/>
          <cell r="EC110"/>
          <cell r="ED110"/>
          <cell r="EE110"/>
          <cell r="EF110"/>
          <cell r="EG110"/>
          <cell r="EH110"/>
          <cell r="EI110"/>
          <cell r="EJ110"/>
          <cell r="EK110"/>
          <cell r="EL110"/>
          <cell r="EM110"/>
          <cell r="EN110"/>
          <cell r="EO110"/>
          <cell r="EP110"/>
          <cell r="EQ110"/>
          <cell r="ER110"/>
          <cell r="ES110"/>
          <cell r="ET110"/>
          <cell r="EU110"/>
          <cell r="EV110"/>
        </row>
        <row r="111">
          <cell r="A111" t="str">
            <v>Wks</v>
          </cell>
          <cell r="B111" t="str">
            <v>Days</v>
          </cell>
          <cell r="F111" t="str">
            <v>Wks</v>
          </cell>
          <cell r="G111" t="str">
            <v>Days</v>
          </cell>
          <cell r="H111" t="str">
            <v>Frames</v>
          </cell>
          <cell r="I111" t="str">
            <v>Wks</v>
          </cell>
          <cell r="J111" t="str">
            <v>Days</v>
          </cell>
          <cell r="K111">
            <v>21</v>
          </cell>
          <cell r="M111">
            <v>29</v>
          </cell>
          <cell r="O111">
            <v>29</v>
          </cell>
          <cell r="Q111">
            <v>29</v>
          </cell>
          <cell r="R111" t="str">
            <v xml:space="preserve"> </v>
          </cell>
          <cell r="T111" t="str">
            <v>Animation Projection</v>
          </cell>
          <cell r="V111">
            <v>35718</v>
          </cell>
          <cell r="W111">
            <v>35814</v>
          </cell>
          <cell r="X111">
            <v>750</v>
          </cell>
          <cell r="Y111">
            <v>11</v>
          </cell>
          <cell r="Z111">
            <v>77.599999999999994</v>
          </cell>
          <cell r="AA111"/>
          <cell r="AB111"/>
          <cell r="AC111"/>
          <cell r="AD111"/>
          <cell r="AE111"/>
          <cell r="AF111"/>
          <cell r="AG111"/>
          <cell r="AH111"/>
          <cell r="AI111"/>
          <cell r="AJ111"/>
          <cell r="AK111"/>
          <cell r="AL111"/>
          <cell r="AM111"/>
          <cell r="AN111"/>
          <cell r="AO111"/>
          <cell r="AP111"/>
          <cell r="AQ111"/>
          <cell r="AR111"/>
          <cell r="AS111"/>
          <cell r="AT111"/>
          <cell r="AU111"/>
          <cell r="AV111"/>
          <cell r="AW111"/>
          <cell r="AX111"/>
          <cell r="AY111">
            <v>0</v>
          </cell>
          <cell r="AZ111">
            <v>0</v>
          </cell>
          <cell r="BA111">
            <v>0</v>
          </cell>
          <cell r="BB111">
            <v>187.5</v>
          </cell>
          <cell r="BC111">
            <v>375</v>
          </cell>
          <cell r="BD111">
            <v>562.5</v>
          </cell>
          <cell r="BE111">
            <v>500</v>
          </cell>
          <cell r="BF111">
            <v>500</v>
          </cell>
          <cell r="BG111">
            <v>500</v>
          </cell>
          <cell r="BH111">
            <v>500</v>
          </cell>
          <cell r="BK111">
            <v>500</v>
          </cell>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cell r="DG111"/>
          <cell r="DH111"/>
          <cell r="DI111"/>
          <cell r="DJ111"/>
          <cell r="DK111"/>
          <cell r="DL111"/>
          <cell r="DM111"/>
          <cell r="DN111"/>
          <cell r="DO111"/>
          <cell r="DP111"/>
          <cell r="DQ111"/>
          <cell r="DR111"/>
          <cell r="DS111"/>
          <cell r="DT111"/>
          <cell r="DU111"/>
          <cell r="DV111"/>
          <cell r="DW111"/>
          <cell r="DX111"/>
          <cell r="DY111"/>
          <cell r="DZ111"/>
          <cell r="EA111"/>
          <cell r="EB111"/>
          <cell r="EC111"/>
          <cell r="ED111"/>
          <cell r="EE111"/>
          <cell r="EF111"/>
          <cell r="EG111"/>
          <cell r="EH111"/>
          <cell r="EI111"/>
          <cell r="EJ111"/>
          <cell r="EK111"/>
          <cell r="EL111"/>
          <cell r="EM111"/>
          <cell r="EN111"/>
          <cell r="EO111"/>
          <cell r="EP111"/>
          <cell r="EQ111"/>
          <cell r="ER111"/>
          <cell r="ES111"/>
          <cell r="ET111"/>
          <cell r="EU111"/>
          <cell r="EV111"/>
        </row>
        <row r="112">
          <cell r="A112">
            <v>10.199999999999999</v>
          </cell>
          <cell r="B112">
            <v>85.399999999999991</v>
          </cell>
          <cell r="F112">
            <v>6.8</v>
          </cell>
          <cell r="G112">
            <v>77.599999999999994</v>
          </cell>
          <cell r="H112">
            <v>5100</v>
          </cell>
          <cell r="I112">
            <v>5.666666666666667</v>
          </cell>
          <cell r="J112">
            <v>53.666666666666671</v>
          </cell>
          <cell r="K112">
            <v>21</v>
          </cell>
          <cell r="M112">
            <v>29</v>
          </cell>
          <cell r="O112">
            <v>29</v>
          </cell>
          <cell r="Q112">
            <v>29</v>
          </cell>
          <cell r="R112">
            <v>35961</v>
          </cell>
          <cell r="T112" t="str">
            <v>Ink &amp; Paint Projection</v>
          </cell>
          <cell r="V112">
            <v>35774.333333333336</v>
          </cell>
          <cell r="W112">
            <v>35828</v>
          </cell>
          <cell r="X112">
            <v>900</v>
          </cell>
          <cell r="Y112">
            <v>5</v>
          </cell>
          <cell r="Z112">
            <v>53.666666666666671</v>
          </cell>
          <cell r="AA112"/>
          <cell r="AB112"/>
          <cell r="AC112"/>
          <cell r="AD112"/>
          <cell r="AE112"/>
          <cell r="AF112"/>
          <cell r="AG112"/>
          <cell r="AH112"/>
          <cell r="AI112"/>
          <cell r="AJ112"/>
          <cell r="AK112"/>
          <cell r="AL112"/>
          <cell r="AM112"/>
          <cell r="AN112"/>
          <cell r="AO112"/>
          <cell r="AP112"/>
          <cell r="AQ112"/>
          <cell r="AR112"/>
          <cell r="AS112"/>
          <cell r="AT112"/>
          <cell r="AU112"/>
          <cell r="AV112"/>
          <cell r="AW112"/>
          <cell r="AX112"/>
          <cell r="AY112"/>
          <cell r="AZ112"/>
          <cell r="BA112"/>
          <cell r="BB112"/>
          <cell r="BC112"/>
          <cell r="BD112"/>
          <cell r="BE112"/>
          <cell r="BF112"/>
          <cell r="BG112">
            <v>225</v>
          </cell>
          <cell r="BH112">
            <v>450</v>
          </cell>
          <cell r="BK112">
            <v>900</v>
          </cell>
          <cell r="BL112">
            <v>900</v>
          </cell>
          <cell r="BM112">
            <v>900</v>
          </cell>
          <cell r="BN112"/>
          <cell r="BO112"/>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cell r="DG112"/>
          <cell r="DH112"/>
          <cell r="DI112"/>
          <cell r="DJ112"/>
          <cell r="DK112"/>
          <cell r="DL112"/>
          <cell r="DM112"/>
          <cell r="DN112"/>
          <cell r="DO112"/>
          <cell r="DP112"/>
          <cell r="DQ112"/>
          <cell r="DR112"/>
          <cell r="DS112"/>
          <cell r="DT112"/>
          <cell r="DU112"/>
          <cell r="DV112"/>
          <cell r="DW112"/>
          <cell r="DX112"/>
          <cell r="DY112"/>
          <cell r="DZ112"/>
          <cell r="EA112"/>
          <cell r="EB112"/>
          <cell r="EC112"/>
          <cell r="ED112"/>
          <cell r="EE112"/>
          <cell r="EF112"/>
          <cell r="EG112"/>
          <cell r="EH112"/>
          <cell r="EI112"/>
          <cell r="EJ112"/>
          <cell r="EK112"/>
          <cell r="EL112"/>
          <cell r="EM112"/>
          <cell r="EN112"/>
          <cell r="EO112"/>
          <cell r="EP112"/>
          <cell r="EQ112"/>
          <cell r="ER112"/>
          <cell r="ES112"/>
          <cell r="ET112"/>
          <cell r="EU112"/>
          <cell r="EV112"/>
        </row>
        <row r="114">
          <cell r="T114" t="str">
            <v>BUDGET FORECAST</v>
          </cell>
          <cell r="W114">
            <v>153000</v>
          </cell>
          <cell r="X114">
            <v>40800</v>
          </cell>
          <cell r="AA114"/>
          <cell r="AB114"/>
          <cell r="AC114"/>
          <cell r="AD114"/>
          <cell r="AE114"/>
          <cell r="AF114"/>
          <cell r="AG114"/>
          <cell r="AH114"/>
          <cell r="AI114"/>
          <cell r="AJ114"/>
          <cell r="AK114"/>
          <cell r="AL114"/>
          <cell r="AM114">
            <v>35639</v>
          </cell>
          <cell r="AN114">
            <v>35646</v>
          </cell>
          <cell r="AO114">
            <v>35653</v>
          </cell>
          <cell r="AP114">
            <v>35660</v>
          </cell>
          <cell r="AQ114">
            <v>35667</v>
          </cell>
          <cell r="AR114">
            <v>35674</v>
          </cell>
          <cell r="AS114">
            <v>35681</v>
          </cell>
          <cell r="AT114">
            <v>35688</v>
          </cell>
          <cell r="AU114">
            <v>35695</v>
          </cell>
          <cell r="AV114">
            <v>35702</v>
          </cell>
          <cell r="AW114">
            <v>35709</v>
          </cell>
          <cell r="AX114">
            <v>35716</v>
          </cell>
          <cell r="AY114">
            <v>35723</v>
          </cell>
          <cell r="AZ114">
            <v>35730</v>
          </cell>
        </row>
        <row r="115">
          <cell r="T115" t="str">
            <v>BUDGET FORECAST</v>
          </cell>
          <cell r="V115" t="str">
            <v>PRE PROD</v>
          </cell>
          <cell r="W115">
            <v>765000</v>
          </cell>
          <cell r="X115">
            <v>60000</v>
          </cell>
          <cell r="AA115">
            <v>35555</v>
          </cell>
          <cell r="AB115"/>
          <cell r="AC115"/>
          <cell r="AD115"/>
          <cell r="AE115"/>
          <cell r="AF115"/>
          <cell r="AG115"/>
          <cell r="AH115"/>
          <cell r="AI115"/>
          <cell r="AJ115"/>
          <cell r="AK115"/>
          <cell r="AL115"/>
          <cell r="AM115">
            <v>3750</v>
          </cell>
          <cell r="AN115">
            <v>7500</v>
          </cell>
          <cell r="AO115">
            <v>11250</v>
          </cell>
          <cell r="AP115">
            <v>15000</v>
          </cell>
          <cell r="AQ115">
            <v>15000</v>
          </cell>
          <cell r="AR115">
            <v>15000</v>
          </cell>
          <cell r="AS115">
            <v>15000</v>
          </cell>
          <cell r="AT115">
            <v>15000</v>
          </cell>
          <cell r="AU115">
            <v>15000</v>
          </cell>
          <cell r="AV115">
            <v>15000</v>
          </cell>
          <cell r="AW115">
            <v>15000</v>
          </cell>
          <cell r="AX115">
            <v>15000</v>
          </cell>
          <cell r="AY115">
            <v>15000</v>
          </cell>
          <cell r="AZ115">
            <v>15000</v>
          </cell>
          <cell r="BA115"/>
          <cell r="BB115"/>
          <cell r="BC115"/>
          <cell r="BD115"/>
          <cell r="BE115"/>
          <cell r="BF115"/>
          <cell r="BG115"/>
          <cell r="BH115"/>
          <cell r="BI115"/>
          <cell r="BJ115"/>
          <cell r="BK115"/>
          <cell r="BL115"/>
          <cell r="BM115"/>
        </row>
        <row r="116">
          <cell r="V116" t="str">
            <v>PRE PROD</v>
          </cell>
          <cell r="W116">
            <v>30</v>
          </cell>
          <cell r="X116">
            <v>180000</v>
          </cell>
          <cell r="AA116">
            <v>180000</v>
          </cell>
          <cell r="AB116"/>
          <cell r="AC116"/>
          <cell r="AD116"/>
          <cell r="AE116"/>
          <cell r="AF116"/>
          <cell r="AG116"/>
          <cell r="AH116"/>
          <cell r="AI116"/>
          <cell r="AJ116"/>
          <cell r="AK116"/>
          <cell r="AL116"/>
          <cell r="AM116">
            <v>3750</v>
          </cell>
          <cell r="AN116">
            <v>7250</v>
          </cell>
          <cell r="AO116">
            <v>5000</v>
          </cell>
          <cell r="AP116">
            <v>5000</v>
          </cell>
          <cell r="AQ116">
            <v>5000</v>
          </cell>
          <cell r="AR116">
            <v>5000</v>
          </cell>
          <cell r="AS116">
            <v>5000</v>
          </cell>
          <cell r="AT116">
            <v>9000</v>
          </cell>
          <cell r="AU116">
            <v>10000</v>
          </cell>
          <cell r="AV116">
            <v>10000</v>
          </cell>
          <cell r="AW116">
            <v>10000</v>
          </cell>
          <cell r="AX116">
            <v>10000</v>
          </cell>
          <cell r="AY116">
            <v>10000</v>
          </cell>
          <cell r="AZ116">
            <v>10000</v>
          </cell>
          <cell r="BA116">
            <v>15000</v>
          </cell>
          <cell r="BB116">
            <v>15000</v>
          </cell>
          <cell r="BC116">
            <v>15000</v>
          </cell>
          <cell r="BD116">
            <v>15000</v>
          </cell>
          <cell r="BE116">
            <v>15000</v>
          </cell>
          <cell r="BF116">
            <v>35772</v>
          </cell>
          <cell r="BG116">
            <v>35779</v>
          </cell>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cell r="DG116"/>
          <cell r="DH116"/>
          <cell r="DI116"/>
          <cell r="DJ116"/>
          <cell r="DK116"/>
          <cell r="DL116"/>
          <cell r="DM116"/>
          <cell r="DN116"/>
          <cell r="DO116"/>
          <cell r="DP116"/>
          <cell r="DQ116"/>
          <cell r="DR116"/>
          <cell r="DS116"/>
          <cell r="DT116"/>
          <cell r="DU116"/>
          <cell r="DV116"/>
          <cell r="DW116"/>
          <cell r="DX116"/>
          <cell r="DY116"/>
          <cell r="DZ116"/>
          <cell r="EA116"/>
          <cell r="EB116"/>
          <cell r="EC116"/>
          <cell r="ED116"/>
          <cell r="EE116"/>
          <cell r="EF116"/>
          <cell r="EG116"/>
          <cell r="EH116"/>
          <cell r="EI116"/>
          <cell r="EJ116"/>
          <cell r="EK116"/>
          <cell r="EL116"/>
          <cell r="EM116"/>
          <cell r="EN116"/>
          <cell r="EO116"/>
          <cell r="EP116"/>
          <cell r="EQ116"/>
          <cell r="ER116"/>
          <cell r="ES116"/>
          <cell r="ET116"/>
          <cell r="EU116"/>
          <cell r="EV116"/>
          <cell r="EW116"/>
          <cell r="EX116"/>
          <cell r="EY116"/>
          <cell r="EZ116"/>
          <cell r="FA116"/>
          <cell r="FB116"/>
          <cell r="FC116"/>
          <cell r="FD116"/>
          <cell r="FE116"/>
          <cell r="FF116"/>
          <cell r="FG116"/>
          <cell r="FH116"/>
          <cell r="FI116"/>
        </row>
        <row r="117">
          <cell r="V117" t="str">
            <v>BACKGROUNDS</v>
          </cell>
          <cell r="W117">
            <v>12</v>
          </cell>
          <cell r="X117">
            <v>60000</v>
          </cell>
          <cell r="AA117">
            <v>59999.974293795312</v>
          </cell>
          <cell r="AB117"/>
          <cell r="AC117"/>
          <cell r="AD117"/>
          <cell r="AE117"/>
          <cell r="AF117"/>
          <cell r="AG117"/>
          <cell r="AH117"/>
          <cell r="AI117"/>
          <cell r="AJ117"/>
          <cell r="AK117"/>
          <cell r="AL117"/>
          <cell r="AM117"/>
          <cell r="AN117"/>
          <cell r="AO117"/>
          <cell r="AP117"/>
          <cell r="AQ117"/>
          <cell r="AR117">
            <v>1732.0178636821199</v>
          </cell>
          <cell r="AS117">
            <v>1875.9564301131923</v>
          </cell>
          <cell r="AT117">
            <v>4392</v>
          </cell>
          <cell r="AU117">
            <v>7000</v>
          </cell>
          <cell r="AV117">
            <v>7000</v>
          </cell>
          <cell r="AW117">
            <v>7000</v>
          </cell>
          <cell r="AX117">
            <v>7000</v>
          </cell>
          <cell r="AY117">
            <v>7000</v>
          </cell>
          <cell r="AZ117">
            <v>7000</v>
          </cell>
          <cell r="BA117">
            <v>10000</v>
          </cell>
          <cell r="BB117">
            <v>28125</v>
          </cell>
          <cell r="BC117">
            <v>56250</v>
          </cell>
          <cell r="BD117">
            <v>84375</v>
          </cell>
          <cell r="BE117">
            <v>75000</v>
          </cell>
          <cell r="BF117">
            <v>75000</v>
          </cell>
          <cell r="BG117">
            <v>75000</v>
          </cell>
          <cell r="BH117">
            <v>75000</v>
          </cell>
          <cell r="BI117"/>
          <cell r="BJ117">
            <v>75000</v>
          </cell>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cell r="DG117"/>
          <cell r="DH117"/>
          <cell r="DI117"/>
          <cell r="DJ117"/>
          <cell r="DK117"/>
          <cell r="DL117"/>
          <cell r="DM117"/>
          <cell r="DN117"/>
          <cell r="DO117"/>
          <cell r="DP117"/>
          <cell r="DQ117"/>
          <cell r="DR117"/>
          <cell r="DS117"/>
          <cell r="DT117"/>
          <cell r="DU117"/>
          <cell r="DV117"/>
          <cell r="DW117"/>
          <cell r="DX117"/>
          <cell r="DY117"/>
          <cell r="DZ117"/>
          <cell r="EA117"/>
          <cell r="EB117"/>
          <cell r="EC117"/>
          <cell r="ED117"/>
          <cell r="EE117"/>
          <cell r="EF117"/>
          <cell r="EG117"/>
          <cell r="EH117"/>
          <cell r="EI117"/>
          <cell r="EJ117"/>
          <cell r="EK117"/>
          <cell r="EL117"/>
          <cell r="EM117"/>
          <cell r="EN117"/>
          <cell r="EO117"/>
          <cell r="EP117"/>
          <cell r="EQ117"/>
          <cell r="ER117"/>
          <cell r="ES117"/>
          <cell r="ET117"/>
          <cell r="EU117"/>
          <cell r="EV117"/>
          <cell r="EW117"/>
          <cell r="EX117"/>
          <cell r="EY117"/>
          <cell r="EZ117"/>
          <cell r="FA117"/>
          <cell r="FB117"/>
          <cell r="FC117"/>
          <cell r="FD117"/>
          <cell r="FE117"/>
          <cell r="FF117"/>
          <cell r="FG117"/>
          <cell r="FH117"/>
          <cell r="FI117"/>
        </row>
        <row r="118">
          <cell r="V118" t="str">
            <v>PRODUCTION</v>
          </cell>
          <cell r="W118">
            <v>150</v>
          </cell>
          <cell r="X118">
            <v>950000</v>
          </cell>
          <cell r="AA118">
            <v>950000.03</v>
          </cell>
          <cell r="AB118"/>
          <cell r="AC118"/>
          <cell r="AD118"/>
          <cell r="AE118"/>
          <cell r="AF118"/>
          <cell r="AG118"/>
          <cell r="AH118"/>
          <cell r="AI118"/>
          <cell r="AJ118"/>
          <cell r="AK118"/>
          <cell r="AL118"/>
          <cell r="AM118"/>
          <cell r="AN118"/>
          <cell r="AO118"/>
          <cell r="AP118"/>
          <cell r="AQ118"/>
          <cell r="AR118"/>
          <cell r="AS118"/>
          <cell r="AT118"/>
          <cell r="AU118"/>
          <cell r="AV118"/>
          <cell r="AW118"/>
          <cell r="AX118"/>
          <cell r="AY118">
            <v>0</v>
          </cell>
          <cell r="AZ118">
            <v>0</v>
          </cell>
          <cell r="BA118">
            <v>0</v>
          </cell>
          <cell r="BB118">
            <v>10000</v>
          </cell>
          <cell r="BC118">
            <v>75714.289999999994</v>
          </cell>
          <cell r="BD118">
            <v>75714.289999999994</v>
          </cell>
          <cell r="BE118">
            <v>105714.29</v>
          </cell>
          <cell r="BF118">
            <v>115714.29</v>
          </cell>
          <cell r="BG118">
            <v>135714.29</v>
          </cell>
          <cell r="BH118">
            <v>145714.29</v>
          </cell>
          <cell r="BI118"/>
          <cell r="BJ118">
            <v>155714.29</v>
          </cell>
          <cell r="BK118">
            <v>130000</v>
          </cell>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cell r="DG118"/>
          <cell r="DH118"/>
          <cell r="DI118"/>
          <cell r="DJ118"/>
          <cell r="DK118"/>
          <cell r="DL118"/>
          <cell r="DM118"/>
          <cell r="DN118"/>
          <cell r="DO118"/>
          <cell r="DP118"/>
          <cell r="DQ118"/>
          <cell r="DR118"/>
          <cell r="DS118"/>
          <cell r="DT118"/>
          <cell r="DU118"/>
          <cell r="DV118"/>
          <cell r="DW118"/>
          <cell r="DX118"/>
          <cell r="DY118"/>
          <cell r="DZ118"/>
          <cell r="EA118"/>
          <cell r="EB118"/>
          <cell r="EC118"/>
          <cell r="ED118"/>
          <cell r="EE118"/>
          <cell r="EF118"/>
          <cell r="EG118"/>
          <cell r="EH118"/>
          <cell r="EI118"/>
          <cell r="EJ118"/>
          <cell r="EK118"/>
          <cell r="EL118"/>
          <cell r="EM118"/>
          <cell r="EN118"/>
          <cell r="EO118"/>
          <cell r="EP118"/>
          <cell r="EQ118"/>
          <cell r="ER118"/>
          <cell r="ES118"/>
          <cell r="ET118"/>
          <cell r="EU118"/>
          <cell r="EV118"/>
          <cell r="EW118"/>
          <cell r="EX118"/>
          <cell r="EY118"/>
          <cell r="EZ118"/>
          <cell r="FA118"/>
          <cell r="FB118"/>
          <cell r="FC118"/>
          <cell r="FD118"/>
          <cell r="FE118"/>
          <cell r="FF118"/>
          <cell r="FG118"/>
          <cell r="FH118"/>
          <cell r="FI118"/>
        </row>
        <row r="119">
          <cell r="V119" t="str">
            <v>INK &amp; PAINT</v>
          </cell>
          <cell r="W119">
            <v>8</v>
          </cell>
          <cell r="X119">
            <v>32400</v>
          </cell>
          <cell r="AA119"/>
          <cell r="AB119"/>
          <cell r="AC119"/>
          <cell r="AD119"/>
          <cell r="AE119"/>
          <cell r="AF119"/>
          <cell r="AG119"/>
          <cell r="AH119"/>
          <cell r="AI119"/>
          <cell r="AJ119"/>
          <cell r="AK119"/>
          <cell r="AL119"/>
          <cell r="AM119"/>
          <cell r="AN119"/>
          <cell r="AO119"/>
          <cell r="AP119"/>
          <cell r="AQ119"/>
          <cell r="AR119"/>
          <cell r="AS119"/>
          <cell r="AT119"/>
          <cell r="AU119"/>
          <cell r="AV119"/>
          <cell r="AW119"/>
          <cell r="AX119"/>
          <cell r="AY119"/>
          <cell r="AZ119"/>
          <cell r="BA119"/>
          <cell r="BB119"/>
          <cell r="BC119"/>
          <cell r="BD119"/>
          <cell r="BE119"/>
          <cell r="BF119">
            <v>1800</v>
          </cell>
          <cell r="BG119">
            <v>3600</v>
          </cell>
          <cell r="BH119">
            <v>5400</v>
          </cell>
          <cell r="BI119"/>
          <cell r="BJ119">
            <v>7200</v>
          </cell>
          <cell r="BK119">
            <v>7200</v>
          </cell>
          <cell r="BL119">
            <v>7200</v>
          </cell>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cell r="DG119"/>
          <cell r="DH119"/>
          <cell r="DI119"/>
          <cell r="DJ119"/>
          <cell r="DK119"/>
          <cell r="DL119"/>
          <cell r="DM119"/>
          <cell r="DN119"/>
          <cell r="DO119"/>
          <cell r="DP119"/>
          <cell r="DQ119"/>
          <cell r="DR119"/>
          <cell r="DS119"/>
          <cell r="DT119"/>
          <cell r="DU119"/>
          <cell r="DV119"/>
          <cell r="DW119"/>
          <cell r="DX119"/>
          <cell r="DY119"/>
          <cell r="DZ119"/>
          <cell r="EA119"/>
          <cell r="EB119"/>
          <cell r="EC119"/>
          <cell r="ED119"/>
          <cell r="EE119"/>
          <cell r="EF119"/>
          <cell r="EG119"/>
          <cell r="EH119"/>
          <cell r="EI119"/>
          <cell r="EJ119"/>
          <cell r="EK119"/>
          <cell r="EL119"/>
          <cell r="EM119"/>
          <cell r="EN119"/>
          <cell r="EO119"/>
          <cell r="EP119"/>
          <cell r="EQ119"/>
          <cell r="ER119"/>
          <cell r="ES119"/>
          <cell r="ET119"/>
          <cell r="EU119"/>
          <cell r="EV119"/>
          <cell r="EW119"/>
          <cell r="EX119"/>
          <cell r="EY119"/>
          <cell r="EZ119"/>
          <cell r="FA119"/>
          <cell r="FB119"/>
          <cell r="FC119"/>
          <cell r="FD119"/>
          <cell r="FE119"/>
          <cell r="FF119"/>
          <cell r="FG119"/>
          <cell r="FH119"/>
          <cell r="FI119"/>
        </row>
        <row r="120">
          <cell r="V120" t="str">
            <v>INK &amp; PAINT</v>
          </cell>
          <cell r="W120">
            <v>8</v>
          </cell>
          <cell r="X120">
            <v>72000</v>
          </cell>
          <cell r="AA120">
            <v>72000</v>
          </cell>
          <cell r="AB120"/>
          <cell r="AC120"/>
          <cell r="AD120"/>
          <cell r="AE120"/>
          <cell r="AF120"/>
          <cell r="AG120"/>
          <cell r="AH120"/>
          <cell r="AI120"/>
          <cell r="AJ120"/>
          <cell r="AK120"/>
          <cell r="AL120"/>
          <cell r="AM120"/>
          <cell r="AN120"/>
          <cell r="AO120"/>
          <cell r="AP120"/>
          <cell r="AQ120"/>
          <cell r="AR120"/>
          <cell r="AS120"/>
          <cell r="AT120"/>
          <cell r="AU120"/>
          <cell r="AV120"/>
          <cell r="AW120"/>
          <cell r="AX120"/>
          <cell r="AY120"/>
          <cell r="AZ120"/>
          <cell r="BA120"/>
          <cell r="BB120"/>
          <cell r="BC120"/>
          <cell r="BD120"/>
          <cell r="BE120"/>
          <cell r="BF120"/>
          <cell r="BG120">
            <v>8000</v>
          </cell>
          <cell r="BH120">
            <v>10000</v>
          </cell>
          <cell r="BI120"/>
          <cell r="BJ120">
            <v>14000</v>
          </cell>
          <cell r="BK120">
            <v>15000</v>
          </cell>
          <cell r="BL120">
            <v>15000</v>
          </cell>
          <cell r="BM120">
            <v>10000</v>
          </cell>
        </row>
        <row r="121">
          <cell r="X121">
            <v>1262000</v>
          </cell>
          <cell r="AA121">
            <v>0</v>
          </cell>
          <cell r="AB121">
            <v>0</v>
          </cell>
          <cell r="AC121">
            <v>0</v>
          </cell>
          <cell r="AD121">
            <v>0</v>
          </cell>
          <cell r="AE121">
            <v>0</v>
          </cell>
          <cell r="AF121">
            <v>0</v>
          </cell>
          <cell r="AG121">
            <v>0</v>
          </cell>
          <cell r="AH121">
            <v>0</v>
          </cell>
          <cell r="AI121">
            <v>0</v>
          </cell>
          <cell r="AJ121">
            <v>0</v>
          </cell>
          <cell r="AK121">
            <v>0</v>
          </cell>
          <cell r="AL121">
            <v>0</v>
          </cell>
          <cell r="AM121">
            <v>3750</v>
          </cell>
          <cell r="AN121">
            <v>7500</v>
          </cell>
          <cell r="AO121">
            <v>11250</v>
          </cell>
          <cell r="AP121">
            <v>15000</v>
          </cell>
          <cell r="AQ121">
            <v>15000</v>
          </cell>
          <cell r="AR121">
            <v>15000</v>
          </cell>
          <cell r="AS121">
            <v>15000</v>
          </cell>
          <cell r="AT121">
            <v>15000</v>
          </cell>
          <cell r="AU121">
            <v>15000</v>
          </cell>
          <cell r="AV121">
            <v>15000</v>
          </cell>
          <cell r="AW121">
            <v>15000</v>
          </cell>
          <cell r="AX121">
            <v>15000</v>
          </cell>
          <cell r="AY121">
            <v>15000</v>
          </cell>
          <cell r="AZ121">
            <v>15000</v>
          </cell>
          <cell r="BA121">
            <v>0</v>
          </cell>
          <cell r="BB121">
            <v>28125</v>
          </cell>
          <cell r="BC121">
            <v>56250</v>
          </cell>
          <cell r="BD121">
            <v>84375</v>
          </cell>
          <cell r="BE121">
            <v>75000</v>
          </cell>
          <cell r="BF121">
            <v>76800</v>
          </cell>
          <cell r="BG121">
            <v>78600</v>
          </cell>
          <cell r="BH121">
            <v>80400</v>
          </cell>
          <cell r="BI121">
            <v>0</v>
          </cell>
          <cell r="BJ121">
            <v>82200</v>
          </cell>
          <cell r="BK121">
            <v>7200</v>
          </cell>
          <cell r="BL121">
            <v>7200</v>
          </cell>
          <cell r="BM121">
            <v>0</v>
          </cell>
        </row>
        <row r="122">
          <cell r="X122" t="str">
            <v>cost</v>
          </cell>
          <cell r="AA122">
            <v>0</v>
          </cell>
          <cell r="AB122">
            <v>0</v>
          </cell>
          <cell r="AC122">
            <v>0</v>
          </cell>
          <cell r="AD122">
            <v>0</v>
          </cell>
          <cell r="AE122">
            <v>0</v>
          </cell>
          <cell r="AF122">
            <v>0</v>
          </cell>
          <cell r="AG122">
            <v>0</v>
          </cell>
          <cell r="AH122">
            <v>0</v>
          </cell>
          <cell r="AI122">
            <v>0</v>
          </cell>
          <cell r="AJ122">
            <v>0</v>
          </cell>
          <cell r="AK122">
            <v>0</v>
          </cell>
          <cell r="AL122">
            <v>0</v>
          </cell>
          <cell r="AM122">
            <v>3750</v>
          </cell>
          <cell r="AN122">
            <v>7250</v>
          </cell>
          <cell r="AO122">
            <v>5000</v>
          </cell>
          <cell r="AP122">
            <v>5000</v>
          </cell>
          <cell r="AQ122">
            <v>5000</v>
          </cell>
          <cell r="AR122">
            <v>6732.0178636821202</v>
          </cell>
          <cell r="AS122">
            <v>6875.9564301131923</v>
          </cell>
          <cell r="AT122">
            <v>13392</v>
          </cell>
          <cell r="AU122">
            <v>17000</v>
          </cell>
          <cell r="AV122">
            <v>17000</v>
          </cell>
          <cell r="AW122">
            <v>17000</v>
          </cell>
          <cell r="AX122">
            <v>17000</v>
          </cell>
          <cell r="AY122">
            <v>17000</v>
          </cell>
          <cell r="AZ122">
            <v>17000</v>
          </cell>
          <cell r="BA122">
            <v>25000</v>
          </cell>
          <cell r="BB122">
            <v>25000</v>
          </cell>
          <cell r="BC122">
            <v>90714.29</v>
          </cell>
          <cell r="BD122">
            <v>90714.29</v>
          </cell>
          <cell r="BE122">
            <v>120714.29</v>
          </cell>
          <cell r="BF122">
            <v>115714.29</v>
          </cell>
          <cell r="BG122">
            <v>143714.29</v>
          </cell>
          <cell r="BH122">
            <v>155714.29</v>
          </cell>
          <cell r="BI122">
            <v>0</v>
          </cell>
          <cell r="BJ122">
            <v>169714.29</v>
          </cell>
          <cell r="BK122">
            <v>145000</v>
          </cell>
          <cell r="BL122">
            <v>15000</v>
          </cell>
          <cell r="BM122">
            <v>10000</v>
          </cell>
        </row>
        <row r="123">
          <cell r="T123" t="str">
            <v>ACTUAL COST TO DATE</v>
          </cell>
          <cell r="X123" t="str">
            <v>cumulative</v>
          </cell>
          <cell r="AA123">
            <v>0</v>
          </cell>
          <cell r="AB123">
            <v>0</v>
          </cell>
          <cell r="AC123">
            <v>0</v>
          </cell>
          <cell r="AD123">
            <v>0</v>
          </cell>
          <cell r="AE123">
            <v>0</v>
          </cell>
          <cell r="AF123">
            <v>0</v>
          </cell>
          <cell r="AG123">
            <v>0</v>
          </cell>
          <cell r="AH123">
            <v>0</v>
          </cell>
          <cell r="AI123">
            <v>0</v>
          </cell>
          <cell r="AJ123">
            <v>0</v>
          </cell>
          <cell r="AK123">
            <v>0</v>
          </cell>
          <cell r="AL123">
            <v>0</v>
          </cell>
          <cell r="AM123">
            <v>3750</v>
          </cell>
          <cell r="AN123">
            <v>11000</v>
          </cell>
          <cell r="AO123">
            <v>16000</v>
          </cell>
          <cell r="AP123">
            <v>21000</v>
          </cell>
          <cell r="AQ123">
            <v>26000</v>
          </cell>
          <cell r="AR123">
            <v>32732.017863682122</v>
          </cell>
          <cell r="AS123">
            <v>39607.974293795312</v>
          </cell>
          <cell r="AT123">
            <v>52999.974293795312</v>
          </cell>
          <cell r="AU123">
            <v>69999.974293795312</v>
          </cell>
          <cell r="AV123">
            <v>86999.974293795312</v>
          </cell>
          <cell r="AW123">
            <v>103999.97429379531</v>
          </cell>
          <cell r="AX123">
            <v>120999.97429379531</v>
          </cell>
          <cell r="AY123">
            <v>137999.9742937953</v>
          </cell>
          <cell r="AZ123">
            <v>154999.9742937953</v>
          </cell>
          <cell r="BA123">
            <v>179999.9742937953</v>
          </cell>
          <cell r="BB123">
            <v>204999.9742937953</v>
          </cell>
          <cell r="BC123">
            <v>295714.26429379528</v>
          </cell>
          <cell r="BD123">
            <v>386428.55429379526</v>
          </cell>
          <cell r="BE123">
            <v>507142.84429379523</v>
          </cell>
          <cell r="BF123">
            <v>622857.13429379521</v>
          </cell>
          <cell r="BG123">
            <v>766571.42429379525</v>
          </cell>
          <cell r="BH123">
            <v>922285.71429379529</v>
          </cell>
          <cell r="BI123">
            <v>922285.71429379529</v>
          </cell>
          <cell r="BJ123">
            <v>1092000.0042937952</v>
          </cell>
          <cell r="BK123">
            <v>1237000.0042937952</v>
          </cell>
          <cell r="BL123">
            <v>1252000.0042937952</v>
          </cell>
          <cell r="BM123">
            <v>1262000.0042937952</v>
          </cell>
          <cell r="DL123"/>
          <cell r="DM123"/>
          <cell r="DN123"/>
          <cell r="DO123"/>
          <cell r="DP123"/>
          <cell r="DQ123"/>
          <cell r="DR123"/>
          <cell r="DS123"/>
          <cell r="DT123"/>
          <cell r="DU123"/>
          <cell r="DV123"/>
          <cell r="DW123"/>
          <cell r="DX123"/>
          <cell r="DY123"/>
          <cell r="DZ123"/>
          <cell r="EA123"/>
          <cell r="EB123"/>
          <cell r="EC123"/>
          <cell r="ED123"/>
          <cell r="EE123"/>
          <cell r="EF123"/>
          <cell r="EG123"/>
          <cell r="EH123"/>
          <cell r="EI123"/>
          <cell r="EJ123"/>
          <cell r="EK123"/>
          <cell r="EL123"/>
          <cell r="EM123"/>
          <cell r="EN123"/>
          <cell r="EO123"/>
          <cell r="EP123"/>
          <cell r="EQ123"/>
          <cell r="ER123"/>
          <cell r="ES123"/>
          <cell r="ET123"/>
          <cell r="EU123"/>
          <cell r="EV123"/>
        </row>
        <row r="124">
          <cell r="S124" t="str">
            <v>COST TO DATE</v>
          </cell>
          <cell r="T124" t="str">
            <v>ACTUAL COST TO DATE</v>
          </cell>
          <cell r="V124" t="str">
            <v>DIRECT TO DATE</v>
          </cell>
          <cell r="W124" t="str">
            <v>BUDGET</v>
          </cell>
          <cell r="AC124" t="str">
            <v>ADJ</v>
          </cell>
          <cell r="DL124"/>
          <cell r="DM124"/>
          <cell r="DN124"/>
          <cell r="DO124"/>
          <cell r="DP124"/>
          <cell r="DQ124"/>
          <cell r="DR124"/>
          <cell r="DS124"/>
          <cell r="DT124"/>
          <cell r="DU124"/>
          <cell r="DV124"/>
          <cell r="DW124"/>
          <cell r="DX124"/>
          <cell r="DY124"/>
          <cell r="DZ124"/>
          <cell r="EA124"/>
          <cell r="EB124"/>
          <cell r="EC124"/>
          <cell r="ED124"/>
          <cell r="EE124"/>
          <cell r="EF124"/>
          <cell r="EG124"/>
          <cell r="EH124"/>
          <cell r="EI124"/>
          <cell r="EJ124"/>
          <cell r="EK124"/>
          <cell r="EL124"/>
          <cell r="EM124"/>
          <cell r="EN124"/>
          <cell r="EO124"/>
          <cell r="EP124"/>
          <cell r="EQ124"/>
          <cell r="ER124"/>
          <cell r="ES124"/>
          <cell r="ET124"/>
          <cell r="EU124"/>
          <cell r="EV124"/>
        </row>
        <row r="125">
          <cell r="S125" t="str">
            <v>COST TO DATE</v>
          </cell>
          <cell r="T125" t="str">
            <v>DEVELOPMENT</v>
          </cell>
          <cell r="V125" t="str">
            <v>DIRECT TO DATE</v>
          </cell>
          <cell r="W125" t="str">
            <v>BUDGET</v>
          </cell>
          <cell r="AA125">
            <v>0</v>
          </cell>
          <cell r="AB125">
            <v>0</v>
          </cell>
          <cell r="AC125" t="str">
            <v>ADJ</v>
          </cell>
          <cell r="AD125">
            <v>0</v>
          </cell>
          <cell r="AE125">
            <v>556</v>
          </cell>
          <cell r="AF125">
            <v>0</v>
          </cell>
          <cell r="AG125">
            <v>0</v>
          </cell>
          <cell r="AH125">
            <v>225.55794045076053</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J125">
            <v>0</v>
          </cell>
          <cell r="BK125">
            <v>0</v>
          </cell>
        </row>
        <row r="126">
          <cell r="T126" t="str">
            <v>DEVELOPMENT</v>
          </cell>
          <cell r="U126">
            <v>0.37622265856429798</v>
          </cell>
          <cell r="V126">
            <v>781.5579404507605</v>
          </cell>
          <cell r="W126">
            <v>257500</v>
          </cell>
          <cell r="AA126">
            <v>0</v>
          </cell>
          <cell r="AB126">
            <v>0</v>
          </cell>
          <cell r="AC126">
            <v>0</v>
          </cell>
          <cell r="AD126">
            <v>0</v>
          </cell>
          <cell r="AE126">
            <v>556</v>
          </cell>
          <cell r="AF126">
            <v>0</v>
          </cell>
          <cell r="AG126">
            <v>0</v>
          </cell>
          <cell r="AH126">
            <v>225.55794045076053</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J126">
            <v>0</v>
          </cell>
          <cell r="BK126">
            <v>0</v>
          </cell>
        </row>
        <row r="127">
          <cell r="T127" t="str">
            <v>PRE PRODUCTION</v>
          </cell>
          <cell r="U127">
            <v>0.67267656191281877</v>
          </cell>
          <cell r="V127">
            <v>121081.78114430739</v>
          </cell>
          <cell r="W127">
            <v>180000</v>
          </cell>
          <cell r="AA127">
            <v>0</v>
          </cell>
          <cell r="AB127">
            <v>0</v>
          </cell>
          <cell r="AC127">
            <v>0</v>
          </cell>
          <cell r="AD127">
            <v>0</v>
          </cell>
          <cell r="AE127">
            <v>0</v>
          </cell>
          <cell r="AF127">
            <v>0</v>
          </cell>
          <cell r="AG127">
            <v>0</v>
          </cell>
          <cell r="AH127">
            <v>0</v>
          </cell>
          <cell r="AI127">
            <v>0</v>
          </cell>
          <cell r="AJ127">
            <v>225.55628575430856</v>
          </cell>
          <cell r="AK127">
            <v>0</v>
          </cell>
          <cell r="AL127">
            <v>74.922477898637339</v>
          </cell>
          <cell r="AM127">
            <v>0</v>
          </cell>
          <cell r="AN127">
            <v>614.32809706842977</v>
          </cell>
          <cell r="AO127">
            <v>0</v>
          </cell>
          <cell r="AP127">
            <v>2915.9174162648774</v>
          </cell>
          <cell r="AQ127">
            <v>7867.1733779534479</v>
          </cell>
          <cell r="AR127">
            <v>4064.0451453240603</v>
          </cell>
          <cell r="AS127">
            <v>9041.3607883394416</v>
          </cell>
          <cell r="AT127">
            <v>11006.794436358707</v>
          </cell>
          <cell r="AU127">
            <v>11571.463629061991</v>
          </cell>
          <cell r="AV127">
            <v>9189.0230686597188</v>
          </cell>
          <cell r="AW127">
            <v>8134.0665271506159</v>
          </cell>
          <cell r="AX127">
            <v>9010.5715878441351</v>
          </cell>
          <cell r="AY127">
            <v>7642.9955473019645</v>
          </cell>
          <cell r="AZ127">
            <v>9370.5950551100541</v>
          </cell>
          <cell r="BA127">
            <v>6148.5211402163377</v>
          </cell>
          <cell r="BB127">
            <v>5646.163868004558</v>
          </cell>
          <cell r="BC127">
            <v>9356.6533685899794</v>
          </cell>
          <cell r="BD127">
            <v>4752.2</v>
          </cell>
          <cell r="BE127">
            <v>4449.4293274061238</v>
          </cell>
          <cell r="BF127">
            <v>0</v>
          </cell>
          <cell r="BG127">
            <v>0</v>
          </cell>
          <cell r="BH127">
            <v>0</v>
          </cell>
          <cell r="BJ127">
            <v>0</v>
          </cell>
          <cell r="BK127">
            <v>0</v>
          </cell>
        </row>
        <row r="128">
          <cell r="T128" t="str">
            <v>PRE DOWNTIME</v>
          </cell>
          <cell r="V128">
            <v>0</v>
          </cell>
          <cell r="W128">
            <v>60000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J128">
            <v>0</v>
          </cell>
          <cell r="BK128">
            <v>0</v>
          </cell>
        </row>
        <row r="129">
          <cell r="T129" t="str">
            <v>BACKGROUNDS</v>
          </cell>
          <cell r="V129">
            <v>44274.066319164602</v>
          </cell>
          <cell r="W129">
            <v>60000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2168.5116182725365</v>
          </cell>
          <cell r="AV129">
            <v>4029.8235921001065</v>
          </cell>
          <cell r="AW129">
            <v>2928.7536192926427</v>
          </cell>
          <cell r="AX129">
            <v>3228.8156868971791</v>
          </cell>
          <cell r="AY129">
            <v>3195.1259861679241</v>
          </cell>
          <cell r="AZ129">
            <v>2118.903449655686</v>
          </cell>
          <cell r="BA129">
            <v>11760.823760630472</v>
          </cell>
          <cell r="BB129">
            <v>2853.6236495778326</v>
          </cell>
          <cell r="BC129">
            <v>3389.8502404685496</v>
          </cell>
          <cell r="BD129">
            <v>4416.6223200000004</v>
          </cell>
          <cell r="BE129">
            <v>4183.2123961016732</v>
          </cell>
          <cell r="BF129">
            <v>0</v>
          </cell>
          <cell r="BG129">
            <v>0</v>
          </cell>
          <cell r="BH129">
            <v>0</v>
          </cell>
          <cell r="BJ129">
            <v>0</v>
          </cell>
          <cell r="BK129">
            <v>0</v>
          </cell>
        </row>
        <row r="130">
          <cell r="T130" t="str">
            <v>LAYOUTS</v>
          </cell>
          <cell r="U130">
            <v>9.9009759709437734E-2</v>
          </cell>
          <cell r="V130">
            <v>80208.475269764909</v>
          </cell>
          <cell r="W130">
            <v>1130400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1732.0178636821199</v>
          </cell>
          <cell r="AS130">
            <v>1875.9564301131923</v>
          </cell>
          <cell r="AT130">
            <v>5843.2364341781531</v>
          </cell>
          <cell r="AU130">
            <v>7583.6296806897026</v>
          </cell>
          <cell r="AV130">
            <v>5923.5718655284209</v>
          </cell>
          <cell r="AW130">
            <v>4518.7292942670792</v>
          </cell>
          <cell r="AX130">
            <v>5840.3874759042837</v>
          </cell>
          <cell r="AY130">
            <v>5645.4544799682171</v>
          </cell>
          <cell r="AZ130">
            <v>6719.7171195349429</v>
          </cell>
          <cell r="BA130">
            <v>6979.9810585183259</v>
          </cell>
          <cell r="BB130">
            <v>6557.5817166642018</v>
          </cell>
          <cell r="BC130">
            <v>6364.3577685364307</v>
          </cell>
          <cell r="BD130">
            <v>6253.8630000000003</v>
          </cell>
          <cell r="BE130">
            <v>8369.9910821798203</v>
          </cell>
          <cell r="BF130">
            <v>0</v>
          </cell>
          <cell r="BG130">
            <v>0</v>
          </cell>
          <cell r="BH130">
            <v>0</v>
          </cell>
          <cell r="BJ130">
            <v>0</v>
          </cell>
          <cell r="BK130">
            <v>0</v>
          </cell>
        </row>
        <row r="131">
          <cell r="T131" t="str">
            <v>PRODUCTION</v>
          </cell>
          <cell r="U131">
            <v>0.22292725679671649</v>
          </cell>
          <cell r="V131">
            <v>211870.06485959934</v>
          </cell>
          <cell r="W131">
            <v>950400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3518.3407847338499</v>
          </cell>
          <cell r="AW131">
            <v>7515.9846155627492</v>
          </cell>
          <cell r="AX131">
            <v>7704.9188252708136</v>
          </cell>
          <cell r="AY131">
            <v>21635.664197121168</v>
          </cell>
          <cell r="AZ131">
            <v>11261.879070113606</v>
          </cell>
          <cell r="BA131">
            <v>23127.379132341266</v>
          </cell>
          <cell r="BB131">
            <v>14543.835027283996</v>
          </cell>
          <cell r="BC131">
            <v>26073.366907773368</v>
          </cell>
          <cell r="BD131">
            <v>35523.176160000003</v>
          </cell>
          <cell r="BE131">
            <v>60965.520139398541</v>
          </cell>
          <cell r="BF131">
            <v>0</v>
          </cell>
          <cell r="BG131">
            <v>0</v>
          </cell>
          <cell r="BH131">
            <v>0</v>
          </cell>
          <cell r="BJ131">
            <v>0</v>
          </cell>
          <cell r="BK131">
            <v>0</v>
          </cell>
        </row>
        <row r="132">
          <cell r="T132" t="str">
            <v>INK &amp; PAINT</v>
          </cell>
          <cell r="V132">
            <v>0</v>
          </cell>
          <cell r="W132">
            <v>72000</v>
          </cell>
          <cell r="AA132">
            <v>0</v>
          </cell>
          <cell r="AB132">
            <v>0</v>
          </cell>
          <cell r="AC132">
            <v>0</v>
          </cell>
          <cell r="AD132">
            <v>0</v>
          </cell>
          <cell r="AE132">
            <v>556</v>
          </cell>
          <cell r="AF132">
            <v>0</v>
          </cell>
          <cell r="AG132">
            <v>0</v>
          </cell>
          <cell r="AH132">
            <v>225.55794045076053</v>
          </cell>
          <cell r="AI132">
            <v>0</v>
          </cell>
          <cell r="AJ132">
            <v>225.55628575430856</v>
          </cell>
          <cell r="AK132">
            <v>0</v>
          </cell>
          <cell r="AL132">
            <v>74.922477898637339</v>
          </cell>
          <cell r="AM132">
            <v>0</v>
          </cell>
          <cell r="AN132">
            <v>614.32809706842977</v>
          </cell>
          <cell r="AO132">
            <v>0</v>
          </cell>
          <cell r="AP132">
            <v>2915.9174162648774</v>
          </cell>
          <cell r="AQ132">
            <v>7867.1733779534479</v>
          </cell>
          <cell r="AR132">
            <v>5796.0630090061804</v>
          </cell>
          <cell r="AS132">
            <v>10917.317218452634</v>
          </cell>
          <cell r="AT132">
            <v>16850.030870536859</v>
          </cell>
          <cell r="AU132">
            <v>21323.60492802423</v>
          </cell>
          <cell r="AV132">
            <v>22660.759311022095</v>
          </cell>
          <cell r="AW132">
            <v>23097.534056273085</v>
          </cell>
          <cell r="AX132">
            <v>25784.693575916412</v>
          </cell>
          <cell r="AY132">
            <v>38119.240210559277</v>
          </cell>
          <cell r="AZ132">
            <v>29471.094694414289</v>
          </cell>
          <cell r="BA132">
            <v>48016.705091706404</v>
          </cell>
          <cell r="BB132">
            <v>8165.0692360868397</v>
          </cell>
          <cell r="BC132">
            <v>20644.313154318137</v>
          </cell>
          <cell r="BF132">
            <v>0</v>
          </cell>
          <cell r="BG132">
            <v>0</v>
          </cell>
          <cell r="BH132">
            <v>0</v>
          </cell>
          <cell r="BJ132">
            <v>0</v>
          </cell>
          <cell r="BK132">
            <v>0</v>
          </cell>
        </row>
        <row r="133">
          <cell r="T133" t="str">
            <v>TOTAL DIRECT</v>
          </cell>
          <cell r="V133">
            <v>458215.94553328701</v>
          </cell>
          <cell r="X133" t="str">
            <v>DIRECT</v>
          </cell>
          <cell r="AA133">
            <v>0</v>
          </cell>
          <cell r="AB133">
            <v>0</v>
          </cell>
          <cell r="AC133">
            <v>0</v>
          </cell>
          <cell r="AD133">
            <v>0</v>
          </cell>
          <cell r="AE133">
            <v>556</v>
          </cell>
          <cell r="AF133">
            <v>0</v>
          </cell>
          <cell r="AG133">
            <v>0</v>
          </cell>
          <cell r="AH133">
            <v>225.55794045076053</v>
          </cell>
          <cell r="AI133">
            <v>0</v>
          </cell>
          <cell r="AJ133">
            <v>225.55628575430856</v>
          </cell>
          <cell r="AK133">
            <v>0</v>
          </cell>
          <cell r="AL133">
            <v>74.922477898637339</v>
          </cell>
          <cell r="AM133">
            <v>0</v>
          </cell>
          <cell r="AN133">
            <v>614.32809706842977</v>
          </cell>
          <cell r="AO133">
            <v>0</v>
          </cell>
          <cell r="AP133">
            <v>2915.9174162648774</v>
          </cell>
          <cell r="AQ133">
            <v>7867.1733779534479</v>
          </cell>
          <cell r="AR133">
            <v>5796.0630090061804</v>
          </cell>
          <cell r="AS133">
            <v>10917.317218452634</v>
          </cell>
          <cell r="AT133">
            <v>16850.030870536859</v>
          </cell>
          <cell r="AU133">
            <v>21323.60492802423</v>
          </cell>
          <cell r="AV133">
            <v>22660.759311022095</v>
          </cell>
          <cell r="AW133">
            <v>23097.534056273085</v>
          </cell>
          <cell r="AX133">
            <v>25784.693575916412</v>
          </cell>
          <cell r="AY133">
            <v>38119.240210559277</v>
          </cell>
          <cell r="AZ133">
            <v>29471.094694414289</v>
          </cell>
          <cell r="BA133">
            <v>48016.705091706404</v>
          </cell>
          <cell r="BB133">
            <v>29601.204261530587</v>
          </cell>
          <cell r="BC133">
            <v>45184.228285368328</v>
          </cell>
          <cell r="BD133">
            <v>50945.861480000007</v>
          </cell>
          <cell r="BE133">
            <v>77968.152945086156</v>
          </cell>
        </row>
        <row r="134">
          <cell r="T134" t="str">
            <v>"L"TOTAL TO DATE</v>
          </cell>
          <cell r="V134">
            <v>397899.75224877341</v>
          </cell>
          <cell r="W134">
            <v>1519900</v>
          </cell>
          <cell r="X134" t="str">
            <v>DIRECT</v>
          </cell>
          <cell r="AA134">
            <v>0</v>
          </cell>
          <cell r="AB134">
            <v>0</v>
          </cell>
          <cell r="AC134">
            <v>0</v>
          </cell>
          <cell r="AD134">
            <v>0</v>
          </cell>
          <cell r="AE134">
            <v>556</v>
          </cell>
          <cell r="AF134">
            <v>556</v>
          </cell>
          <cell r="AG134">
            <v>556</v>
          </cell>
          <cell r="AH134">
            <v>781.5579404507605</v>
          </cell>
          <cell r="AI134">
            <v>781.5579404507605</v>
          </cell>
          <cell r="AJ134">
            <v>1007.114226205069</v>
          </cell>
          <cell r="AK134">
            <v>1007.114226205069</v>
          </cell>
          <cell r="AL134">
            <v>1082.0367041037064</v>
          </cell>
          <cell r="AM134">
            <v>1082.0367041037064</v>
          </cell>
          <cell r="AN134">
            <v>1696.3648011721361</v>
          </cell>
          <cell r="AO134">
            <v>1696.3648011721361</v>
          </cell>
          <cell r="AP134">
            <v>4612.282217437014</v>
          </cell>
          <cell r="AQ134">
            <v>12479.455595390462</v>
          </cell>
          <cell r="AR134">
            <v>18275.518604396642</v>
          </cell>
          <cell r="AS134">
            <v>29192.835822849276</v>
          </cell>
          <cell r="AT134">
            <v>46042.866693386139</v>
          </cell>
          <cell r="AU134">
            <v>67366.471621410368</v>
          </cell>
          <cell r="AV134">
            <v>90027.23093243246</v>
          </cell>
          <cell r="AW134">
            <v>113124.76498870554</v>
          </cell>
          <cell r="AX134">
            <v>138909.45856462195</v>
          </cell>
          <cell r="AY134">
            <v>177028.69877518123</v>
          </cell>
          <cell r="AZ134">
            <v>206499.79346959552</v>
          </cell>
          <cell r="BA134">
            <v>254516.49856130191</v>
          </cell>
          <cell r="BB134">
            <v>284117.70282283251</v>
          </cell>
          <cell r="BC134">
            <v>329301.93110820081</v>
          </cell>
          <cell r="BD134">
            <v>380247.79258820083</v>
          </cell>
          <cell r="BE134">
            <v>458215.94553328701</v>
          </cell>
        </row>
        <row r="135">
          <cell r="T135" t="str">
            <v>"L"TOTAL TO DATE</v>
          </cell>
          <cell r="V135">
            <v>595680.72919327312</v>
          </cell>
          <cell r="W135">
            <v>1262400</v>
          </cell>
          <cell r="X135" t="str">
            <v>cumulative</v>
          </cell>
          <cell r="AA135">
            <v>0</v>
          </cell>
          <cell r="AB135">
            <v>0</v>
          </cell>
          <cell r="AC135">
            <v>0</v>
          </cell>
          <cell r="AD135">
            <v>0</v>
          </cell>
          <cell r="AE135">
            <v>722.8</v>
          </cell>
          <cell r="AF135">
            <v>722.8</v>
          </cell>
          <cell r="AG135">
            <v>722.8</v>
          </cell>
          <cell r="AH135">
            <v>1016.0253225859886</v>
          </cell>
          <cell r="AI135">
            <v>1016.0253225859886</v>
          </cell>
          <cell r="AJ135">
            <v>1309.2484940665897</v>
          </cell>
          <cell r="AK135">
            <v>1309.2484940665897</v>
          </cell>
          <cell r="AL135">
            <v>1406.6477153348183</v>
          </cell>
          <cell r="AM135">
            <v>1406.6477153348183</v>
          </cell>
          <cell r="AN135">
            <v>2205.2742415237772</v>
          </cell>
          <cell r="AO135">
            <v>2205.2742415237772</v>
          </cell>
          <cell r="AP135">
            <v>5995.9668826681182</v>
          </cell>
          <cell r="AQ135">
            <v>16223.292274007599</v>
          </cell>
          <cell r="AR135">
            <v>23758.174185715634</v>
          </cell>
          <cell r="AS135">
            <v>37950.686569704063</v>
          </cell>
          <cell r="AT135">
            <v>59855.726701401982</v>
          </cell>
          <cell r="AU135">
            <v>87576.413107833476</v>
          </cell>
          <cell r="AV135">
            <v>117035.4002121622</v>
          </cell>
          <cell r="AW135">
            <v>147062.19448531722</v>
          </cell>
          <cell r="AX135">
            <v>180582.29613400853</v>
          </cell>
          <cell r="AY135">
            <v>230137.3084077356</v>
          </cell>
          <cell r="AZ135">
            <v>268449.73151047417</v>
          </cell>
          <cell r="BA135">
            <v>330871.44812969246</v>
          </cell>
          <cell r="BB135">
            <v>369353.01366968226</v>
          </cell>
          <cell r="BC135">
            <v>428092.51044066105</v>
          </cell>
          <cell r="BD135">
            <v>494322.1303646611</v>
          </cell>
          <cell r="BE135">
            <v>595680.72919327312</v>
          </cell>
        </row>
        <row r="136">
          <cell r="V136" t="str">
            <v>PROJECTED RTM</v>
          </cell>
          <cell r="X136">
            <v>35907</v>
          </cell>
          <cell r="Y136">
            <v>119</v>
          </cell>
          <cell r="Z136">
            <v>44.722222222222229</v>
          </cell>
          <cell r="AA136"/>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row>
        <row r="137">
          <cell r="V137" t="str">
            <v>PROJECTED RTM</v>
          </cell>
          <cell r="X137">
            <v>35907</v>
          </cell>
          <cell r="Y137">
            <v>119</v>
          </cell>
          <cell r="Z137">
            <v>39.666666666666671</v>
          </cell>
          <cell r="AA137"/>
          <cell r="AB137"/>
          <cell r="AC137"/>
          <cell r="AD137"/>
          <cell r="AE137"/>
          <cell r="AF137"/>
          <cell r="AG137"/>
          <cell r="AH137"/>
          <cell r="AI137"/>
          <cell r="AJ137"/>
          <cell r="AK137"/>
          <cell r="AL137"/>
          <cell r="AM137"/>
          <cell r="AN137"/>
          <cell r="AO137"/>
          <cell r="AP137"/>
          <cell r="AQ137"/>
          <cell r="AR137"/>
          <cell r="AS137"/>
          <cell r="BA137"/>
          <cell r="BB137"/>
          <cell r="BC137"/>
          <cell r="BD137"/>
          <cell r="BE137"/>
          <cell r="BF137"/>
          <cell r="BG137"/>
          <cell r="BH137"/>
          <cell r="BJ137"/>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row>
        <row r="138">
          <cell r="V138" t="str">
            <v>PROJECTED STREET</v>
          </cell>
          <cell r="X138">
            <v>35936</v>
          </cell>
        </row>
        <row r="139">
          <cell r="V139" t="str">
            <v>+ or - Scheduled Date</v>
          </cell>
          <cell r="X139">
            <v>25</v>
          </cell>
        </row>
        <row r="141">
          <cell r="N141" t="str">
            <v>ENGINEERING</v>
          </cell>
          <cell r="R141" t="str">
            <v>MAGOO FEATURE FILM</v>
          </cell>
          <cell r="W141" t="str">
            <v>FRAMES</v>
          </cell>
          <cell r="X141">
            <v>3000</v>
          </cell>
          <cell r="Y141" t="str">
            <v>WK Count</v>
          </cell>
          <cell r="Z141" t="str">
            <v>Total Days</v>
          </cell>
        </row>
        <row r="142">
          <cell r="N142" t="str">
            <v>ENGINEERING</v>
          </cell>
          <cell r="R142" t="str">
            <v>MAGOO FEATURE FILM</v>
          </cell>
          <cell r="V142" t="str">
            <v xml:space="preserve">START </v>
          </cell>
          <cell r="W142" t="str">
            <v>FRAMES</v>
          </cell>
          <cell r="X142">
            <v>3000</v>
          </cell>
          <cell r="Y142" t="str">
            <v>WK Count</v>
          </cell>
          <cell r="Z142" t="str">
            <v>Total Days</v>
          </cell>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cell r="DG142"/>
          <cell r="DH142"/>
          <cell r="DI142"/>
          <cell r="DJ142"/>
          <cell r="DK142"/>
          <cell r="DL142"/>
          <cell r="DM142"/>
          <cell r="DN142"/>
          <cell r="DO142"/>
          <cell r="DP142"/>
          <cell r="DQ142"/>
          <cell r="DR142"/>
          <cell r="DS142"/>
          <cell r="DT142"/>
          <cell r="DU142"/>
          <cell r="DV142"/>
          <cell r="DW142"/>
          <cell r="DX142"/>
          <cell r="DY142"/>
          <cell r="DZ142"/>
          <cell r="EA142"/>
          <cell r="EB142"/>
          <cell r="EC142"/>
          <cell r="ED142"/>
          <cell r="EE142"/>
          <cell r="EF142"/>
          <cell r="EG142"/>
          <cell r="EH142"/>
          <cell r="EI142"/>
          <cell r="EJ142"/>
          <cell r="EK142"/>
          <cell r="EL142"/>
          <cell r="EM142"/>
          <cell r="EN142"/>
          <cell r="EO142"/>
          <cell r="EP142"/>
          <cell r="EQ142"/>
          <cell r="ER142"/>
          <cell r="ES142"/>
          <cell r="ET142"/>
          <cell r="EU142"/>
          <cell r="EV142"/>
        </row>
        <row r="143">
          <cell r="A143" t="str">
            <v>PREP</v>
          </cell>
          <cell r="F143" t="str">
            <v>ANIMATION</v>
          </cell>
          <cell r="I143" t="str">
            <v>INK &amp; PAINT</v>
          </cell>
          <cell r="L143" t="str">
            <v>ALPHA</v>
          </cell>
          <cell r="N143" t="str">
            <v>BETA</v>
          </cell>
          <cell r="P143" t="str">
            <v>RTM</v>
          </cell>
          <cell r="R143" t="str">
            <v>STREET</v>
          </cell>
          <cell r="T143" t="str">
            <v>Story Boards</v>
          </cell>
          <cell r="V143" t="str">
            <v xml:space="preserve">START </v>
          </cell>
          <cell r="W143" t="str">
            <v>END</v>
          </cell>
          <cell r="X143" t="str">
            <v>Billed As</v>
          </cell>
          <cell r="Y143">
            <v>0</v>
          </cell>
          <cell r="Z143" t="e">
            <v>#REF!</v>
          </cell>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cell r="DG143"/>
          <cell r="DH143"/>
          <cell r="DI143"/>
          <cell r="DJ143"/>
          <cell r="DK143"/>
          <cell r="DL143"/>
          <cell r="DM143"/>
          <cell r="DN143"/>
          <cell r="DO143"/>
          <cell r="DP143"/>
          <cell r="DQ143"/>
          <cell r="DR143"/>
          <cell r="DS143"/>
          <cell r="DT143"/>
          <cell r="DU143"/>
          <cell r="DV143"/>
          <cell r="DW143"/>
          <cell r="DX143"/>
          <cell r="DY143"/>
          <cell r="DZ143"/>
          <cell r="EA143"/>
          <cell r="EB143"/>
          <cell r="EC143"/>
          <cell r="ED143"/>
          <cell r="EE143"/>
          <cell r="EF143"/>
          <cell r="EG143"/>
          <cell r="EH143"/>
          <cell r="EI143"/>
          <cell r="EJ143"/>
          <cell r="EK143"/>
          <cell r="EL143"/>
          <cell r="EM143"/>
          <cell r="EN143"/>
          <cell r="EO143"/>
          <cell r="EP143"/>
          <cell r="EQ143"/>
          <cell r="ER143"/>
          <cell r="ES143"/>
          <cell r="ET143"/>
          <cell r="EU143"/>
          <cell r="EV143"/>
        </row>
        <row r="144">
          <cell r="A144" t="str">
            <v>PREP</v>
          </cell>
          <cell r="F144" t="str">
            <v>ANIMATION</v>
          </cell>
          <cell r="I144" t="str">
            <v>INK &amp; PAINT</v>
          </cell>
          <cell r="L144" t="str">
            <v>ALPHA</v>
          </cell>
          <cell r="N144" t="str">
            <v>BETA</v>
          </cell>
          <cell r="P144" t="str">
            <v>RTM</v>
          </cell>
          <cell r="R144" t="str">
            <v>STREET</v>
          </cell>
          <cell r="S144" t="str">
            <v>PRODUCTION TO DATE</v>
          </cell>
          <cell r="T144" t="str">
            <v>Story Boards</v>
          </cell>
          <cell r="W144">
            <v>35697</v>
          </cell>
          <cell r="X144" t="str">
            <v>TEST</v>
          </cell>
          <cell r="Y144">
            <v>0</v>
          </cell>
          <cell r="Z144" t="e">
            <v>#REF!</v>
          </cell>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cell r="DG144"/>
          <cell r="DH144"/>
          <cell r="DI144"/>
          <cell r="DJ144"/>
          <cell r="DK144"/>
          <cell r="DL144"/>
          <cell r="DM144"/>
          <cell r="DN144"/>
          <cell r="DO144"/>
          <cell r="DP144"/>
          <cell r="DQ144"/>
          <cell r="DR144"/>
          <cell r="DS144"/>
          <cell r="DT144"/>
          <cell r="DU144"/>
          <cell r="DV144"/>
          <cell r="DW144"/>
          <cell r="DX144"/>
          <cell r="DY144"/>
          <cell r="DZ144"/>
          <cell r="EA144"/>
          <cell r="EB144"/>
          <cell r="EC144"/>
          <cell r="ED144"/>
          <cell r="EE144"/>
          <cell r="EF144"/>
          <cell r="EG144"/>
          <cell r="EH144"/>
          <cell r="EI144"/>
          <cell r="EJ144"/>
          <cell r="EK144"/>
          <cell r="EL144"/>
          <cell r="EM144"/>
          <cell r="EN144"/>
          <cell r="EO144"/>
          <cell r="EP144"/>
          <cell r="EQ144"/>
          <cell r="ER144"/>
          <cell r="ES144"/>
          <cell r="ET144"/>
          <cell r="EU144"/>
          <cell r="EV144"/>
        </row>
        <row r="145">
          <cell r="S145" t="str">
            <v>PRODUCTION TO DATE</v>
          </cell>
          <cell r="T145" t="str">
            <v>Film &amp; Animatic</v>
          </cell>
          <cell r="V145">
            <v>35702</v>
          </cell>
          <cell r="W145">
            <v>35699</v>
          </cell>
          <cell r="X145" t="str">
            <v>TEST</v>
          </cell>
        </row>
        <row r="146">
          <cell r="T146" t="str">
            <v>Finalize StoryBoards</v>
          </cell>
          <cell r="V146">
            <v>35702</v>
          </cell>
          <cell r="W146">
            <v>35706</v>
          </cell>
          <cell r="X146" t="str">
            <v>TEST</v>
          </cell>
        </row>
        <row r="147">
          <cell r="T147" t="str">
            <v>LAYOUTS</v>
          </cell>
          <cell r="V147">
            <v>35709</v>
          </cell>
          <cell r="W147">
            <v>35727</v>
          </cell>
          <cell r="X147" t="str">
            <v>LAYOUT</v>
          </cell>
        </row>
        <row r="148">
          <cell r="T148" t="str">
            <v>2D ANIMATION</v>
          </cell>
          <cell r="V148">
            <v>35716</v>
          </cell>
          <cell r="W148">
            <v>35741</v>
          </cell>
          <cell r="X148" t="str">
            <v>2D</v>
          </cell>
        </row>
        <row r="149">
          <cell r="T149" t="str">
            <v>3D ANIMATION</v>
          </cell>
          <cell r="V149">
            <v>35716</v>
          </cell>
          <cell r="W149">
            <v>35746</v>
          </cell>
          <cell r="X149" t="str">
            <v>3D</v>
          </cell>
        </row>
        <row r="150">
          <cell r="T150" t="str">
            <v>CLEANUP</v>
          </cell>
          <cell r="V150">
            <v>35723</v>
          </cell>
          <cell r="W150">
            <v>35746</v>
          </cell>
          <cell r="X150" t="str">
            <v>2D</v>
          </cell>
        </row>
        <row r="151">
          <cell r="T151" t="str">
            <v>CHECKING</v>
          </cell>
          <cell r="V151">
            <v>35737</v>
          </cell>
          <cell r="W151">
            <v>35750</v>
          </cell>
          <cell r="X151" t="str">
            <v>2D</v>
          </cell>
        </row>
        <row r="152">
          <cell r="T152" t="str">
            <v>DIP &amp; COMPOSITE</v>
          </cell>
          <cell r="V152">
            <v>35744</v>
          </cell>
          <cell r="W152">
            <v>35760</v>
          </cell>
          <cell r="X152" t="str">
            <v>POST</v>
          </cell>
        </row>
        <row r="153">
          <cell r="T153" t="str">
            <v>FINAL LAB</v>
          </cell>
          <cell r="V153">
            <v>35760</v>
          </cell>
          <cell r="W153">
            <v>35765</v>
          </cell>
          <cell r="X153" t="str">
            <v>FINAL LAB</v>
          </cell>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cell r="DG153"/>
          <cell r="DH153"/>
          <cell r="DI153"/>
          <cell r="DJ153"/>
          <cell r="DK153"/>
          <cell r="DL153"/>
          <cell r="DM153"/>
          <cell r="DN153"/>
          <cell r="DO153"/>
          <cell r="DP153"/>
          <cell r="DQ153"/>
          <cell r="DR153"/>
          <cell r="DS153"/>
          <cell r="DT153"/>
          <cell r="DU153"/>
          <cell r="DV153"/>
          <cell r="DW153"/>
          <cell r="DX153"/>
          <cell r="DY153"/>
          <cell r="DZ153"/>
          <cell r="EA153"/>
          <cell r="EB153"/>
          <cell r="EC153"/>
          <cell r="ED153"/>
          <cell r="EE153"/>
          <cell r="EF153"/>
          <cell r="EG153"/>
          <cell r="EH153"/>
          <cell r="EI153"/>
          <cell r="EJ153"/>
          <cell r="EK153"/>
          <cell r="EL153"/>
          <cell r="EM153"/>
          <cell r="EN153"/>
          <cell r="EO153"/>
          <cell r="EP153"/>
          <cell r="EQ153"/>
          <cell r="ER153"/>
          <cell r="ES153"/>
          <cell r="ET153"/>
          <cell r="EU153"/>
          <cell r="EV153"/>
        </row>
        <row r="154">
          <cell r="S154" t="str">
            <v>COST TO DATE</v>
          </cell>
          <cell r="V154" t="str">
            <v>DIRECT TO DATE</v>
          </cell>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cell r="DG154"/>
          <cell r="DH154"/>
          <cell r="DI154"/>
          <cell r="DJ154"/>
          <cell r="DK154"/>
          <cell r="DL154"/>
          <cell r="DM154"/>
          <cell r="DN154"/>
          <cell r="DO154"/>
          <cell r="DP154"/>
          <cell r="DQ154"/>
          <cell r="DR154"/>
          <cell r="DS154"/>
          <cell r="DT154"/>
          <cell r="DU154"/>
          <cell r="DV154"/>
          <cell r="DW154"/>
          <cell r="DX154"/>
          <cell r="DY154"/>
          <cell r="DZ154"/>
          <cell r="EA154"/>
          <cell r="EB154"/>
          <cell r="EC154"/>
          <cell r="ED154"/>
          <cell r="EE154"/>
          <cell r="EF154"/>
          <cell r="EG154"/>
          <cell r="EH154"/>
          <cell r="EI154"/>
          <cell r="EJ154"/>
          <cell r="EK154"/>
          <cell r="EL154"/>
          <cell r="EM154"/>
          <cell r="EN154"/>
          <cell r="EO154"/>
          <cell r="EP154"/>
          <cell r="EQ154"/>
          <cell r="ER154"/>
          <cell r="ES154"/>
          <cell r="ET154"/>
          <cell r="EU154"/>
          <cell r="EV154"/>
        </row>
        <row r="155">
          <cell r="S155" t="str">
            <v>COST TO DATE</v>
          </cell>
          <cell r="T155" t="str">
            <v>TEST</v>
          </cell>
          <cell r="V155" t="str">
            <v>DIRECT TO DATE</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21030.803483748608</v>
          </cell>
          <cell r="AW155">
            <v>14839.647470976515</v>
          </cell>
          <cell r="AX155">
            <v>22.73</v>
          </cell>
          <cell r="AY155">
            <v>718.75</v>
          </cell>
          <cell r="AZ155">
            <v>0</v>
          </cell>
          <cell r="BA155">
            <v>0</v>
          </cell>
          <cell r="BB155">
            <v>0</v>
          </cell>
          <cell r="BC155">
            <v>0</v>
          </cell>
          <cell r="BD155">
            <v>0</v>
          </cell>
          <cell r="BE155">
            <v>0</v>
          </cell>
          <cell r="BF155">
            <v>0</v>
          </cell>
          <cell r="BG155">
            <v>0</v>
          </cell>
          <cell r="BH155">
            <v>0</v>
          </cell>
          <cell r="BJ155">
            <v>0</v>
          </cell>
          <cell r="BK155">
            <v>0</v>
          </cell>
          <cell r="BL155">
            <v>0</v>
          </cell>
          <cell r="BM155">
            <v>0</v>
          </cell>
          <cell r="BN155">
            <v>0</v>
          </cell>
          <cell r="BO155">
            <v>0</v>
          </cell>
          <cell r="BP155">
            <v>0</v>
          </cell>
          <cell r="BQ155">
            <v>0</v>
          </cell>
        </row>
        <row r="156">
          <cell r="T156" t="str">
            <v>TEST</v>
          </cell>
          <cell r="V156">
            <v>36611.930954725125</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21030.803483748608</v>
          </cell>
          <cell r="AW156">
            <v>14839.647470976515</v>
          </cell>
          <cell r="AX156">
            <v>22.73</v>
          </cell>
          <cell r="AY156">
            <v>718.75</v>
          </cell>
          <cell r="AZ156">
            <v>0</v>
          </cell>
          <cell r="BA156">
            <v>0</v>
          </cell>
          <cell r="BB156">
            <v>0</v>
          </cell>
          <cell r="BC156">
            <v>0</v>
          </cell>
          <cell r="BD156">
            <v>0</v>
          </cell>
          <cell r="BE156">
            <v>0</v>
          </cell>
          <cell r="BF156">
            <v>0</v>
          </cell>
          <cell r="BG156">
            <v>0</v>
          </cell>
          <cell r="BH156">
            <v>0</v>
          </cell>
          <cell r="BJ156">
            <v>0</v>
          </cell>
          <cell r="BK156">
            <v>0</v>
          </cell>
          <cell r="BL156">
            <v>0</v>
          </cell>
          <cell r="BM156">
            <v>0</v>
          </cell>
          <cell r="BN156">
            <v>0</v>
          </cell>
          <cell r="BO156">
            <v>0</v>
          </cell>
          <cell r="BP156">
            <v>0</v>
          </cell>
          <cell r="BQ156">
            <v>0</v>
          </cell>
        </row>
        <row r="157">
          <cell r="T157" t="str">
            <v>LAYOUTS</v>
          </cell>
          <cell r="V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J157">
            <v>0</v>
          </cell>
          <cell r="BK157">
            <v>0</v>
          </cell>
          <cell r="BL157">
            <v>0</v>
          </cell>
          <cell r="BM157">
            <v>0</v>
          </cell>
          <cell r="BN157">
            <v>0</v>
          </cell>
          <cell r="BO157">
            <v>0</v>
          </cell>
          <cell r="BP157">
            <v>0</v>
          </cell>
          <cell r="BQ157">
            <v>0</v>
          </cell>
        </row>
        <row r="158">
          <cell r="T158" t="str">
            <v>2D ANIMATION</v>
          </cell>
          <cell r="V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J158">
            <v>0</v>
          </cell>
          <cell r="BK158">
            <v>0</v>
          </cell>
          <cell r="BL158">
            <v>0</v>
          </cell>
          <cell r="BM158">
            <v>0</v>
          </cell>
          <cell r="BN158">
            <v>0</v>
          </cell>
          <cell r="BO158">
            <v>0</v>
          </cell>
          <cell r="BP158">
            <v>0</v>
          </cell>
          <cell r="BQ158">
            <v>0</v>
          </cell>
        </row>
        <row r="159">
          <cell r="T159" t="str">
            <v>3D ANIMATION</v>
          </cell>
          <cell r="V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J159">
            <v>0</v>
          </cell>
          <cell r="BK159">
            <v>0</v>
          </cell>
          <cell r="BL159">
            <v>0</v>
          </cell>
          <cell r="BM159">
            <v>0</v>
          </cell>
          <cell r="BN159">
            <v>0</v>
          </cell>
          <cell r="BO159">
            <v>0</v>
          </cell>
          <cell r="BP159">
            <v>0</v>
          </cell>
          <cell r="BQ159">
            <v>0</v>
          </cell>
        </row>
        <row r="160">
          <cell r="T160" t="str">
            <v>POST</v>
          </cell>
          <cell r="V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J160">
            <v>0</v>
          </cell>
          <cell r="BK160">
            <v>0</v>
          </cell>
          <cell r="BL160">
            <v>0</v>
          </cell>
          <cell r="BM160">
            <v>0</v>
          </cell>
          <cell r="BN160">
            <v>0</v>
          </cell>
          <cell r="BO160">
            <v>0</v>
          </cell>
          <cell r="BP160">
            <v>0</v>
          </cell>
          <cell r="BQ160">
            <v>0</v>
          </cell>
        </row>
        <row r="161">
          <cell r="T161" t="str">
            <v>FINAL LAB</v>
          </cell>
          <cell r="V161">
            <v>14978.465132694124</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4724.5948103852506</v>
          </cell>
          <cell r="AY161">
            <v>4955.8712437185713</v>
          </cell>
          <cell r="AZ161">
            <v>2629.7578282211111</v>
          </cell>
          <cell r="BA161">
            <v>2519.2112503691919</v>
          </cell>
          <cell r="BB161">
            <v>0</v>
          </cell>
          <cell r="BC161">
            <v>0</v>
          </cell>
          <cell r="BD161">
            <v>0</v>
          </cell>
          <cell r="BE161">
            <v>149.03</v>
          </cell>
          <cell r="BF161">
            <v>0</v>
          </cell>
          <cell r="BG161">
            <v>0</v>
          </cell>
          <cell r="BH161">
            <v>0</v>
          </cell>
          <cell r="BJ161">
            <v>0</v>
          </cell>
          <cell r="BK161">
            <v>0</v>
          </cell>
          <cell r="BL161">
            <v>0</v>
          </cell>
          <cell r="BM161">
            <v>0</v>
          </cell>
          <cell r="BN161">
            <v>0</v>
          </cell>
          <cell r="BO161">
            <v>0</v>
          </cell>
          <cell r="BP161">
            <v>0</v>
          </cell>
          <cell r="BQ161">
            <v>0</v>
          </cell>
        </row>
        <row r="162">
          <cell r="T162" t="str">
            <v>TOTAL COST</v>
          </cell>
          <cell r="V162">
            <v>14978.465132694124</v>
          </cell>
          <cell r="X162" t="str">
            <v>WEEKLY COST</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4724.5948103852506</v>
          </cell>
          <cell r="AY162">
            <v>4955.8712437185713</v>
          </cell>
          <cell r="AZ162">
            <v>2629.7578282211111</v>
          </cell>
          <cell r="BA162">
            <v>2519.2112503691919</v>
          </cell>
          <cell r="BB162">
            <v>0</v>
          </cell>
          <cell r="BC162">
            <v>0</v>
          </cell>
          <cell r="BD162">
            <v>0</v>
          </cell>
          <cell r="BE162">
            <v>149.03</v>
          </cell>
          <cell r="BF162">
            <v>0</v>
          </cell>
          <cell r="BG162">
            <v>0</v>
          </cell>
          <cell r="BH162">
            <v>0</v>
          </cell>
          <cell r="BJ162">
            <v>0</v>
          </cell>
          <cell r="BK162">
            <v>0</v>
          </cell>
          <cell r="BL162">
            <v>0</v>
          </cell>
          <cell r="BM162">
            <v>0</v>
          </cell>
          <cell r="BN162">
            <v>0</v>
          </cell>
          <cell r="BO162">
            <v>0</v>
          </cell>
          <cell r="BP162">
            <v>0</v>
          </cell>
          <cell r="BQ162">
            <v>0</v>
          </cell>
        </row>
        <row r="163">
          <cell r="V163">
            <v>20761.209185771775</v>
          </cell>
          <cell r="X163" t="str">
            <v>WEEKLY COST</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4724.5948103852506</v>
          </cell>
          <cell r="AY163">
            <v>4955.8712437185713</v>
          </cell>
          <cell r="AZ163">
            <v>2629.7578282211111</v>
          </cell>
          <cell r="BA163">
            <v>2519.2112503691919</v>
          </cell>
          <cell r="BB163">
            <v>0</v>
          </cell>
          <cell r="BC163">
            <v>0</v>
          </cell>
          <cell r="BD163">
            <v>0</v>
          </cell>
          <cell r="BE163">
            <v>149.03</v>
          </cell>
          <cell r="BF163">
            <v>0</v>
          </cell>
          <cell r="BG163">
            <v>0</v>
          </cell>
          <cell r="BH163">
            <v>0</v>
          </cell>
          <cell r="BJ163">
            <v>0</v>
          </cell>
          <cell r="BK163">
            <v>0</v>
          </cell>
          <cell r="BL163">
            <v>0</v>
          </cell>
          <cell r="BM163">
            <v>0</v>
          </cell>
          <cell r="BN163">
            <v>0</v>
          </cell>
          <cell r="BO163">
            <v>0</v>
          </cell>
          <cell r="BP163">
            <v>0</v>
          </cell>
          <cell r="BQ163">
            <v>0</v>
          </cell>
        </row>
        <row r="164">
          <cell r="V164">
            <v>20969.851185771775</v>
          </cell>
          <cell r="X164" t="str">
            <v>CUMULATIVE</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6614.4327345393513</v>
          </cell>
          <cell r="AY164">
            <v>6938.2197412059995</v>
          </cell>
          <cell r="AZ164">
            <v>3681.6609595095556</v>
          </cell>
          <cell r="BA164">
            <v>3526.8957505168687</v>
          </cell>
          <cell r="BB164">
            <v>0</v>
          </cell>
          <cell r="BC164">
            <v>0</v>
          </cell>
          <cell r="BD164">
            <v>0</v>
          </cell>
          <cell r="BE164">
            <v>208.642</v>
          </cell>
          <cell r="BF164">
            <v>0</v>
          </cell>
          <cell r="BG164">
            <v>0</v>
          </cell>
          <cell r="BH164">
            <v>0</v>
          </cell>
          <cell r="BJ164">
            <v>0</v>
          </cell>
          <cell r="BK164">
            <v>0</v>
          </cell>
          <cell r="BL164">
            <v>0</v>
          </cell>
          <cell r="BM164">
            <v>0</v>
          </cell>
          <cell r="BN164">
            <v>0</v>
          </cell>
          <cell r="BO164">
            <v>0</v>
          </cell>
          <cell r="BP164">
            <v>0</v>
          </cell>
          <cell r="BQ164">
            <v>0</v>
          </cell>
        </row>
        <row r="165">
          <cell r="V165" t="str">
            <v>PROJECTED RTM</v>
          </cell>
          <cell r="Y165" t="e">
            <v>#REF!</v>
          </cell>
          <cell r="Z165" t="e">
            <v>#REF!</v>
          </cell>
          <cell r="AA165"/>
          <cell r="AB165"/>
          <cell r="AC165"/>
          <cell r="AD165"/>
          <cell r="AE165"/>
          <cell r="AF165"/>
          <cell r="AG165"/>
          <cell r="AH165"/>
          <cell r="AI165"/>
          <cell r="AJ165"/>
          <cell r="AK165"/>
          <cell r="AL165"/>
          <cell r="AM165"/>
          <cell r="AN165"/>
          <cell r="AO165"/>
          <cell r="AP165"/>
          <cell r="AQ165"/>
          <cell r="AR165"/>
          <cell r="AS165"/>
          <cell r="AT165"/>
          <cell r="AU165"/>
          <cell r="AV165"/>
          <cell r="AW165"/>
          <cell r="AX165"/>
          <cell r="AY165">
            <v>428.57142857142856</v>
          </cell>
          <cell r="AZ165">
            <v>428.57142857142856</v>
          </cell>
          <cell r="BA165">
            <v>428.57142857142856</v>
          </cell>
          <cell r="BB165">
            <v>428.57142857142856</v>
          </cell>
          <cell r="BC165">
            <v>428.57142857142856</v>
          </cell>
          <cell r="BD165"/>
          <cell r="BE165"/>
          <cell r="BF165"/>
          <cell r="BG165"/>
          <cell r="BH165"/>
          <cell r="BJ165"/>
          <cell r="BK165"/>
          <cell r="BL165"/>
          <cell r="BM165"/>
          <cell r="BN165"/>
          <cell r="BO165"/>
          <cell r="BP165"/>
          <cell r="BQ165"/>
          <cell r="BR165"/>
          <cell r="BS165"/>
          <cell r="BT165"/>
          <cell r="BU165"/>
          <cell r="BV165"/>
          <cell r="BW165"/>
          <cell r="BX165"/>
          <cell r="BY165"/>
          <cell r="BZ165"/>
          <cell r="CA165"/>
          <cell r="CB165"/>
          <cell r="CC165"/>
          <cell r="CD165"/>
          <cell r="CE165"/>
          <cell r="CF165"/>
          <cell r="CG165"/>
          <cell r="CH165"/>
          <cell r="CI165"/>
          <cell r="CJ165"/>
          <cell r="CK165"/>
          <cell r="CL165"/>
          <cell r="CM165"/>
        </row>
        <row r="166">
          <cell r="V166" t="str">
            <v>PROJECTED RTM</v>
          </cell>
          <cell r="Y166" t="e">
            <v>#REF!</v>
          </cell>
          <cell r="Z166" t="e">
            <v>#REF!</v>
          </cell>
          <cell r="AA166"/>
          <cell r="AB166"/>
          <cell r="AC166"/>
          <cell r="AD166"/>
          <cell r="AE166"/>
          <cell r="AF166"/>
          <cell r="AG166"/>
          <cell r="AH166"/>
          <cell r="AI166"/>
          <cell r="AJ166"/>
          <cell r="AK166"/>
          <cell r="AL166"/>
          <cell r="AM166"/>
          <cell r="AN166"/>
          <cell r="AO166"/>
          <cell r="AP166"/>
          <cell r="AQ166"/>
          <cell r="AR166"/>
          <cell r="AS166"/>
          <cell r="AT166"/>
          <cell r="AU166"/>
          <cell r="AV166"/>
          <cell r="AW166"/>
          <cell r="AX166"/>
          <cell r="BD166"/>
          <cell r="BE166"/>
          <cell r="BF166"/>
          <cell r="BG166"/>
          <cell r="BH166"/>
          <cell r="BJ166"/>
          <cell r="BK166"/>
          <cell r="BL166"/>
          <cell r="BM166"/>
          <cell r="BN166"/>
          <cell r="BO166"/>
          <cell r="BP166"/>
          <cell r="BQ166"/>
          <cell r="BR166"/>
          <cell r="BS166"/>
          <cell r="BT166"/>
          <cell r="BU166"/>
          <cell r="BV166"/>
          <cell r="BW166"/>
          <cell r="BX166"/>
          <cell r="BY166"/>
          <cell r="BZ166"/>
          <cell r="CA166"/>
          <cell r="CB166"/>
          <cell r="CC166"/>
          <cell r="CD166"/>
          <cell r="CE166"/>
          <cell r="CF166"/>
          <cell r="CG166"/>
          <cell r="CH166"/>
          <cell r="CI166"/>
          <cell r="CJ166"/>
          <cell r="CK166"/>
          <cell r="CL166"/>
          <cell r="CM166"/>
        </row>
        <row r="167">
          <cell r="V167" t="str">
            <v>PROJECTED STREET</v>
          </cell>
        </row>
        <row r="168">
          <cell r="V168" t="str">
            <v>+ or - Scheduled Date</v>
          </cell>
        </row>
        <row r="169">
          <cell r="N169" t="str">
            <v>ENGINEERING</v>
          </cell>
          <cell r="R169" t="str">
            <v>ALADDIN READING</v>
          </cell>
          <cell r="W169" t="str">
            <v>FRAMES</v>
          </cell>
          <cell r="X169">
            <v>2956.22</v>
          </cell>
          <cell r="Y169" t="str">
            <v>WK Count</v>
          </cell>
          <cell r="Z169" t="str">
            <v>Total Days</v>
          </cell>
        </row>
        <row r="170">
          <cell r="N170" t="str">
            <v>ENGINEERING</v>
          </cell>
          <cell r="R170" t="str">
            <v>ALADDIN READING</v>
          </cell>
          <cell r="V170" t="str">
            <v xml:space="preserve">START </v>
          </cell>
          <cell r="W170" t="str">
            <v>FRAMES</v>
          </cell>
          <cell r="X170">
            <v>2956.22</v>
          </cell>
          <cell r="Y170" t="str">
            <v>WK Count</v>
          </cell>
          <cell r="Z170" t="str">
            <v>Total Days</v>
          </cell>
          <cell r="AA170"/>
          <cell r="AB170"/>
          <cell r="AC170"/>
          <cell r="AD170"/>
          <cell r="AE170"/>
          <cell r="AF170"/>
          <cell r="AG170"/>
          <cell r="AH170"/>
          <cell r="AI170"/>
          <cell r="AJ170"/>
          <cell r="AK170"/>
          <cell r="AL170"/>
          <cell r="AM170"/>
          <cell r="AN170"/>
          <cell r="AO170"/>
          <cell r="AP170"/>
          <cell r="AQ170"/>
          <cell r="AR170"/>
          <cell r="AS170"/>
          <cell r="AT170"/>
          <cell r="AU170"/>
          <cell r="AV170"/>
          <cell r="AW170"/>
          <cell r="AX170"/>
          <cell r="AY170"/>
          <cell r="AZ170">
            <v>35730</v>
          </cell>
          <cell r="BA170">
            <v>35737</v>
          </cell>
          <cell r="BB170">
            <v>35744</v>
          </cell>
          <cell r="BC170">
            <v>35751</v>
          </cell>
          <cell r="BD170">
            <v>35758</v>
          </cell>
          <cell r="BE170">
            <v>35765</v>
          </cell>
          <cell r="BF170">
            <v>35772</v>
          </cell>
          <cell r="BG170">
            <v>35779</v>
          </cell>
          <cell r="BH170">
            <v>35786</v>
          </cell>
          <cell r="BJ170"/>
          <cell r="BK170"/>
          <cell r="BL170"/>
          <cell r="BM170"/>
          <cell r="BN170"/>
          <cell r="BO170"/>
          <cell r="BP170"/>
          <cell r="BQ170"/>
          <cell r="BR170"/>
          <cell r="BS170"/>
          <cell r="BT170"/>
          <cell r="BU170"/>
          <cell r="BV170"/>
          <cell r="BW170"/>
          <cell r="BX170"/>
          <cell r="BY170"/>
          <cell r="BZ170"/>
          <cell r="CA170"/>
          <cell r="CB170"/>
          <cell r="CC170"/>
          <cell r="CD170"/>
          <cell r="CE170"/>
          <cell r="CF170"/>
          <cell r="CG170"/>
          <cell r="CH170"/>
          <cell r="CI170"/>
          <cell r="CJ170"/>
          <cell r="CK170"/>
          <cell r="CL170"/>
          <cell r="CM170"/>
          <cell r="CN170"/>
          <cell r="CO170"/>
          <cell r="CP170"/>
          <cell r="CQ170"/>
          <cell r="CR170"/>
          <cell r="CS170"/>
          <cell r="CT170"/>
          <cell r="CU170"/>
          <cell r="CV170"/>
          <cell r="CW170"/>
          <cell r="CX170"/>
          <cell r="CY170"/>
          <cell r="CZ170"/>
          <cell r="DA170"/>
          <cell r="DB170"/>
          <cell r="DC170"/>
          <cell r="DD170"/>
          <cell r="DE170"/>
          <cell r="DF170"/>
          <cell r="DG170"/>
          <cell r="DH170"/>
          <cell r="DI170"/>
          <cell r="DJ170"/>
          <cell r="DK170"/>
          <cell r="DL170"/>
          <cell r="DM170"/>
          <cell r="DN170"/>
          <cell r="DO170"/>
          <cell r="DP170"/>
          <cell r="DQ170"/>
          <cell r="DR170"/>
          <cell r="DS170"/>
          <cell r="DT170"/>
          <cell r="DU170"/>
          <cell r="DV170"/>
          <cell r="DW170"/>
          <cell r="DX170"/>
          <cell r="DY170"/>
          <cell r="DZ170"/>
          <cell r="EA170"/>
          <cell r="EB170"/>
          <cell r="EC170"/>
          <cell r="ED170"/>
          <cell r="EE170"/>
          <cell r="EF170"/>
          <cell r="EG170"/>
          <cell r="EH170"/>
          <cell r="EI170"/>
          <cell r="EJ170"/>
          <cell r="EK170"/>
          <cell r="EL170"/>
          <cell r="EM170"/>
          <cell r="EN170"/>
          <cell r="EO170"/>
          <cell r="EP170"/>
          <cell r="EQ170"/>
          <cell r="ER170"/>
          <cell r="ES170"/>
          <cell r="ET170"/>
          <cell r="EU170"/>
          <cell r="EV170"/>
        </row>
        <row r="171">
          <cell r="A171" t="str">
            <v>PREP</v>
          </cell>
          <cell r="F171" t="str">
            <v>ANIMATION</v>
          </cell>
          <cell r="I171" t="str">
            <v>INK &amp; PAINT</v>
          </cell>
          <cell r="L171" t="str">
            <v>ALPHA</v>
          </cell>
          <cell r="N171" t="str">
            <v>BETA</v>
          </cell>
          <cell r="P171" t="str">
            <v>RTM</v>
          </cell>
          <cell r="R171" t="str">
            <v>STREET</v>
          </cell>
          <cell r="T171" t="str">
            <v>Prep Projection</v>
          </cell>
          <cell r="V171" t="str">
            <v xml:space="preserve">START </v>
          </cell>
          <cell r="W171" t="str">
            <v>END</v>
          </cell>
          <cell r="X171">
            <v>400</v>
          </cell>
          <cell r="Y171">
            <v>9</v>
          </cell>
          <cell r="Z171">
            <v>65.73384999999999</v>
          </cell>
          <cell r="AA171"/>
          <cell r="AB171"/>
          <cell r="AC171"/>
          <cell r="AD171"/>
          <cell r="AE171"/>
          <cell r="AF171"/>
          <cell r="AG171"/>
          <cell r="AH171"/>
          <cell r="AI171"/>
          <cell r="AJ171"/>
          <cell r="AK171"/>
          <cell r="AL171"/>
          <cell r="AM171"/>
          <cell r="AN171"/>
          <cell r="AO171"/>
          <cell r="AP171"/>
          <cell r="AQ171"/>
          <cell r="AR171"/>
          <cell r="AS171"/>
          <cell r="AT171"/>
          <cell r="AU171"/>
          <cell r="AV171"/>
          <cell r="AW171"/>
          <cell r="AX171"/>
          <cell r="AY171"/>
          <cell r="AZ171">
            <v>35730</v>
          </cell>
          <cell r="BA171">
            <v>35737</v>
          </cell>
          <cell r="BB171">
            <v>35744</v>
          </cell>
          <cell r="BC171">
            <v>35751</v>
          </cell>
          <cell r="BD171">
            <v>35758</v>
          </cell>
          <cell r="BE171">
            <v>35765</v>
          </cell>
          <cell r="BF171">
            <v>35772</v>
          </cell>
          <cell r="BG171">
            <v>35779</v>
          </cell>
          <cell r="BH171">
            <v>35786</v>
          </cell>
          <cell r="BI171"/>
          <cell r="BJ171"/>
          <cell r="BK171"/>
          <cell r="BL171"/>
          <cell r="BM171"/>
          <cell r="BN171"/>
          <cell r="BO171"/>
          <cell r="BP171"/>
          <cell r="BQ171"/>
          <cell r="BR171"/>
          <cell r="BS171"/>
          <cell r="BT171"/>
          <cell r="BU171"/>
          <cell r="BV171"/>
          <cell r="BW171"/>
          <cell r="BX171"/>
          <cell r="BY171"/>
          <cell r="BZ171"/>
          <cell r="CA171"/>
          <cell r="CB171"/>
          <cell r="CC171"/>
          <cell r="CD171"/>
          <cell r="CE171"/>
          <cell r="CF171"/>
          <cell r="CG171"/>
          <cell r="CH171"/>
          <cell r="CI171"/>
          <cell r="CJ171"/>
          <cell r="CK171"/>
          <cell r="CL171"/>
          <cell r="CM171"/>
          <cell r="CN171"/>
          <cell r="CO171"/>
          <cell r="CP171"/>
          <cell r="CQ171"/>
          <cell r="CR171"/>
          <cell r="CS171"/>
          <cell r="CT171"/>
          <cell r="CU171"/>
          <cell r="CV171"/>
          <cell r="CW171"/>
          <cell r="CX171"/>
          <cell r="CY171"/>
          <cell r="CZ171"/>
          <cell r="DA171"/>
          <cell r="DB171"/>
          <cell r="DC171"/>
          <cell r="DD171"/>
          <cell r="DE171"/>
          <cell r="DF171"/>
          <cell r="DG171"/>
          <cell r="DH171"/>
          <cell r="DI171"/>
          <cell r="DJ171"/>
          <cell r="DK171"/>
          <cell r="DL171"/>
          <cell r="DM171"/>
          <cell r="DN171"/>
          <cell r="DO171"/>
          <cell r="DP171"/>
          <cell r="DQ171"/>
          <cell r="DR171"/>
          <cell r="DS171"/>
          <cell r="DT171"/>
          <cell r="DU171"/>
          <cell r="DV171"/>
          <cell r="DW171"/>
          <cell r="DX171"/>
          <cell r="DY171"/>
          <cell r="DZ171"/>
          <cell r="EA171"/>
          <cell r="EB171"/>
          <cell r="EC171"/>
          <cell r="ED171"/>
          <cell r="EE171"/>
          <cell r="EF171"/>
          <cell r="EG171"/>
          <cell r="EH171"/>
          <cell r="EI171"/>
          <cell r="EJ171"/>
          <cell r="EK171"/>
          <cell r="EL171"/>
          <cell r="EM171"/>
          <cell r="EN171"/>
          <cell r="EO171"/>
          <cell r="EP171"/>
          <cell r="EQ171"/>
          <cell r="ER171"/>
          <cell r="ES171"/>
          <cell r="ET171"/>
          <cell r="EU171"/>
          <cell r="EV171"/>
          <cell r="EW171"/>
        </row>
        <row r="172">
          <cell r="A172" t="str">
            <v>PREP</v>
          </cell>
          <cell r="F172" t="str">
            <v>ANIMATION</v>
          </cell>
          <cell r="I172" t="str">
            <v>INK &amp; PAINT</v>
          </cell>
          <cell r="L172" t="str">
            <v>ALPHA</v>
          </cell>
          <cell r="N172" t="str">
            <v>BETA</v>
          </cell>
          <cell r="P172" t="str">
            <v>RTM</v>
          </cell>
          <cell r="R172" t="str">
            <v>STREET</v>
          </cell>
          <cell r="S172" t="str">
            <v>PRODUCTION TO DATE</v>
          </cell>
          <cell r="T172" t="str">
            <v>Prep Projection</v>
          </cell>
          <cell r="V172">
            <v>35727</v>
          </cell>
          <cell r="W172">
            <v>35811</v>
          </cell>
          <cell r="X172">
            <v>400</v>
          </cell>
          <cell r="Y172">
            <v>9</v>
          </cell>
          <cell r="Z172">
            <v>65.73384999999999</v>
          </cell>
          <cell r="AA172"/>
          <cell r="AB172"/>
          <cell r="AC172"/>
          <cell r="AD172"/>
          <cell r="AE172"/>
          <cell r="AF172"/>
          <cell r="AG172"/>
          <cell r="AH172"/>
          <cell r="AI172"/>
          <cell r="AJ172"/>
          <cell r="AK172"/>
          <cell r="AL172"/>
          <cell r="AM172"/>
          <cell r="AN172"/>
          <cell r="AO172"/>
          <cell r="AP172"/>
          <cell r="AQ172"/>
          <cell r="AR172"/>
          <cell r="AS172"/>
          <cell r="AT172"/>
          <cell r="AU172"/>
          <cell r="AV172"/>
          <cell r="AW172"/>
          <cell r="AX172"/>
          <cell r="AY172"/>
          <cell r="AZ172">
            <v>100</v>
          </cell>
          <cell r="BA172">
            <v>200</v>
          </cell>
          <cell r="BB172">
            <v>300</v>
          </cell>
          <cell r="BC172">
            <v>400</v>
          </cell>
          <cell r="BD172">
            <v>400</v>
          </cell>
          <cell r="BE172">
            <v>400</v>
          </cell>
          <cell r="BF172">
            <v>400</v>
          </cell>
          <cell r="BG172">
            <v>400</v>
          </cell>
          <cell r="BH172">
            <v>400</v>
          </cell>
          <cell r="BI172"/>
          <cell r="BJ172"/>
          <cell r="BK172"/>
          <cell r="BL172"/>
          <cell r="BM172"/>
          <cell r="BN172"/>
          <cell r="BP172"/>
          <cell r="BQ172"/>
          <cell r="BR172"/>
          <cell r="BS172"/>
          <cell r="BT172"/>
          <cell r="BU172"/>
          <cell r="BV172"/>
          <cell r="BW172"/>
          <cell r="BX172"/>
          <cell r="BY172"/>
          <cell r="BZ172"/>
          <cell r="CA172"/>
          <cell r="CB172"/>
          <cell r="CC172"/>
          <cell r="CD172"/>
          <cell r="CE172"/>
          <cell r="CF172"/>
          <cell r="CG172"/>
          <cell r="CH172"/>
          <cell r="CI172"/>
          <cell r="CJ172"/>
          <cell r="CK172"/>
          <cell r="CL172"/>
          <cell r="CM172"/>
          <cell r="CN172"/>
          <cell r="CO172"/>
          <cell r="CP172"/>
          <cell r="CQ172"/>
          <cell r="CR172"/>
          <cell r="CS172"/>
          <cell r="CT172"/>
          <cell r="CU172"/>
          <cell r="CV172"/>
          <cell r="CW172"/>
          <cell r="CX172"/>
          <cell r="CY172"/>
          <cell r="CZ172"/>
          <cell r="DA172"/>
          <cell r="DB172"/>
          <cell r="DC172"/>
          <cell r="DD172"/>
          <cell r="DE172"/>
          <cell r="DF172"/>
          <cell r="DG172"/>
          <cell r="DH172"/>
          <cell r="DI172"/>
          <cell r="DJ172"/>
          <cell r="DK172"/>
          <cell r="DL172"/>
          <cell r="DM172"/>
          <cell r="DN172"/>
          <cell r="DO172"/>
          <cell r="DP172"/>
          <cell r="DQ172"/>
          <cell r="DR172"/>
          <cell r="DS172"/>
          <cell r="DT172"/>
          <cell r="DU172"/>
          <cell r="DV172"/>
          <cell r="DW172"/>
          <cell r="DX172"/>
          <cell r="DY172"/>
          <cell r="DZ172"/>
          <cell r="EA172"/>
          <cell r="EB172"/>
          <cell r="EC172"/>
          <cell r="ED172"/>
          <cell r="EE172"/>
          <cell r="EF172"/>
          <cell r="EG172"/>
          <cell r="EH172"/>
          <cell r="EI172"/>
          <cell r="EJ172"/>
          <cell r="EK172"/>
          <cell r="EL172"/>
          <cell r="EM172"/>
          <cell r="EN172"/>
          <cell r="EO172"/>
          <cell r="EP172"/>
          <cell r="EQ172"/>
          <cell r="ER172"/>
          <cell r="ES172"/>
          <cell r="ET172"/>
          <cell r="EU172"/>
          <cell r="EV172"/>
          <cell r="EW172"/>
        </row>
        <row r="173">
          <cell r="S173" t="str">
            <v>PRODUCTION TO DATE</v>
          </cell>
        </row>
        <row r="174">
          <cell r="T174" t="str">
            <v>Scenes Issued</v>
          </cell>
          <cell r="V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row>
        <row r="175">
          <cell r="T175" t="str">
            <v>Scenes Issued</v>
          </cell>
          <cell r="V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row>
        <row r="176">
          <cell r="T176" t="str">
            <v>Into Rough</v>
          </cell>
          <cell r="V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row>
        <row r="177">
          <cell r="T177" t="str">
            <v>Rough Complete</v>
          </cell>
          <cell r="V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row>
        <row r="178">
          <cell r="T178" t="str">
            <v>Ruff Approved</v>
          </cell>
          <cell r="V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row>
        <row r="179">
          <cell r="T179" t="str">
            <v>Clean Complete</v>
          </cell>
          <cell r="V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row>
        <row r="180">
          <cell r="T180" t="str">
            <v>Approved</v>
          </cell>
          <cell r="V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row>
        <row r="181">
          <cell r="T181" t="str">
            <v>Turned In</v>
          </cell>
          <cell r="V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row>
        <row r="182">
          <cell r="A182" t="str">
            <v>Wks</v>
          </cell>
          <cell r="B182" t="str">
            <v>Days</v>
          </cell>
          <cell r="F182" t="str">
            <v>Wks</v>
          </cell>
          <cell r="G182" t="str">
            <v>Days</v>
          </cell>
          <cell r="H182" t="str">
            <v>Frames</v>
          </cell>
          <cell r="I182" t="str">
            <v>Wks</v>
          </cell>
          <cell r="J182" t="str">
            <v>Days</v>
          </cell>
          <cell r="T182" t="str">
            <v>Animation Projection</v>
          </cell>
          <cell r="V182">
            <v>35786</v>
          </cell>
          <cell r="W182">
            <v>35853</v>
          </cell>
          <cell r="X182">
            <v>750</v>
          </cell>
          <cell r="Y182">
            <v>12</v>
          </cell>
          <cell r="Z182">
            <v>57.591386666666665</v>
          </cell>
          <cell r="AA182"/>
          <cell r="AB182"/>
          <cell r="AC182"/>
          <cell r="AD182"/>
          <cell r="AE182"/>
          <cell r="AF182"/>
          <cell r="AG182"/>
          <cell r="AH182"/>
          <cell r="AI182"/>
          <cell r="AJ182"/>
          <cell r="AK182"/>
          <cell r="AL182"/>
          <cell r="AM182"/>
          <cell r="AN182"/>
          <cell r="AO182"/>
          <cell r="AP182"/>
          <cell r="AQ182"/>
          <cell r="AR182"/>
          <cell r="AS182"/>
          <cell r="AT182"/>
          <cell r="AU182"/>
          <cell r="AV182"/>
          <cell r="AW182"/>
          <cell r="AX182"/>
          <cell r="AY182"/>
          <cell r="AZ182"/>
          <cell r="BA182"/>
          <cell r="BB182"/>
          <cell r="BC182"/>
          <cell r="BD182"/>
          <cell r="BE182"/>
          <cell r="BF182"/>
          <cell r="BG182"/>
          <cell r="BH182">
            <v>0</v>
          </cell>
          <cell r="BI182">
            <v>0</v>
          </cell>
          <cell r="BJ182">
            <v>0</v>
          </cell>
          <cell r="BK182">
            <v>0</v>
          </cell>
          <cell r="BL182">
            <v>375</v>
          </cell>
          <cell r="BM182">
            <v>425</v>
          </cell>
          <cell r="BN182">
            <v>425</v>
          </cell>
          <cell r="BO182">
            <v>425</v>
          </cell>
          <cell r="BP182">
            <v>425</v>
          </cell>
          <cell r="BQ182">
            <v>425</v>
          </cell>
          <cell r="BR182">
            <v>425</v>
          </cell>
          <cell r="BS182">
            <v>425</v>
          </cell>
          <cell r="BT182"/>
          <cell r="BU182"/>
          <cell r="BV182"/>
          <cell r="BW182"/>
          <cell r="BX182"/>
          <cell r="BY182"/>
          <cell r="BZ182"/>
          <cell r="CA182"/>
          <cell r="CB182"/>
          <cell r="CC182"/>
          <cell r="CD182"/>
          <cell r="CE182"/>
          <cell r="CF182"/>
          <cell r="CG182"/>
          <cell r="CH182"/>
          <cell r="CI182"/>
          <cell r="CJ182"/>
          <cell r="CK182"/>
          <cell r="CL182"/>
          <cell r="CM182"/>
          <cell r="CN182"/>
          <cell r="CO182"/>
          <cell r="CP182"/>
          <cell r="CQ182"/>
          <cell r="CR182"/>
          <cell r="CS182"/>
          <cell r="CT182"/>
          <cell r="CU182"/>
          <cell r="CV182"/>
          <cell r="CW182"/>
          <cell r="CX182"/>
          <cell r="CY182"/>
          <cell r="CZ182"/>
          <cell r="DA182"/>
          <cell r="DB182"/>
          <cell r="DC182"/>
          <cell r="DD182"/>
          <cell r="DE182"/>
          <cell r="DF182"/>
          <cell r="DG182"/>
          <cell r="DH182"/>
          <cell r="DI182"/>
          <cell r="DJ182"/>
          <cell r="DK182"/>
          <cell r="DL182"/>
          <cell r="DM182"/>
          <cell r="DN182"/>
          <cell r="DO182"/>
          <cell r="DP182"/>
          <cell r="DQ182"/>
          <cell r="DR182"/>
          <cell r="DS182"/>
          <cell r="DT182"/>
          <cell r="DU182"/>
          <cell r="DV182"/>
          <cell r="DW182"/>
          <cell r="DX182"/>
          <cell r="DY182"/>
          <cell r="DZ182"/>
          <cell r="EA182"/>
          <cell r="EB182"/>
          <cell r="EC182"/>
          <cell r="ED182"/>
          <cell r="EE182"/>
          <cell r="EF182"/>
          <cell r="EG182"/>
          <cell r="EH182"/>
          <cell r="EI182"/>
          <cell r="EJ182"/>
          <cell r="EK182"/>
          <cell r="EL182"/>
          <cell r="EM182"/>
          <cell r="EN182"/>
          <cell r="EO182"/>
          <cell r="EP182"/>
          <cell r="EQ182"/>
          <cell r="ER182"/>
          <cell r="ES182"/>
          <cell r="ET182"/>
          <cell r="EU182"/>
          <cell r="EV182"/>
          <cell r="EW182"/>
        </row>
        <row r="183">
          <cell r="A183" t="str">
            <v>Wks</v>
          </cell>
          <cell r="B183" t="str">
            <v>Days</v>
          </cell>
          <cell r="F183" t="str">
            <v>Wks</v>
          </cell>
          <cell r="G183" t="str">
            <v>Days</v>
          </cell>
          <cell r="H183" t="str">
            <v>Frames</v>
          </cell>
          <cell r="I183" t="str">
            <v>Wks</v>
          </cell>
          <cell r="J183" t="str">
            <v>Days</v>
          </cell>
          <cell r="K183">
            <v>21</v>
          </cell>
          <cell r="M183">
            <v>29</v>
          </cell>
          <cell r="O183">
            <v>29</v>
          </cell>
          <cell r="Q183">
            <v>29</v>
          </cell>
          <cell r="R183">
            <v>36008</v>
          </cell>
          <cell r="T183" t="str">
            <v>Animation Projection</v>
          </cell>
          <cell r="V183">
            <v>35786</v>
          </cell>
          <cell r="W183">
            <v>35863</v>
          </cell>
          <cell r="X183">
            <v>750</v>
          </cell>
          <cell r="Y183">
            <v>12</v>
          </cell>
          <cell r="Z183">
            <v>57.591386666666665</v>
          </cell>
          <cell r="AA183"/>
          <cell r="AB183"/>
          <cell r="AC183"/>
          <cell r="AD183"/>
          <cell r="AE183"/>
          <cell r="AF183"/>
          <cell r="AG183"/>
          <cell r="AH183"/>
          <cell r="AI183"/>
          <cell r="AJ183"/>
          <cell r="AK183"/>
          <cell r="AL183"/>
          <cell r="AM183"/>
          <cell r="AN183"/>
          <cell r="AO183"/>
          <cell r="AP183"/>
          <cell r="AQ183"/>
          <cell r="AR183"/>
          <cell r="AS183"/>
          <cell r="AT183"/>
          <cell r="AU183"/>
          <cell r="AV183"/>
          <cell r="AW183"/>
          <cell r="AX183"/>
          <cell r="AY183"/>
          <cell r="AZ183"/>
          <cell r="BA183"/>
          <cell r="BB183"/>
          <cell r="BC183"/>
          <cell r="BD183"/>
          <cell r="BE183"/>
          <cell r="BF183"/>
          <cell r="BG183"/>
          <cell r="BH183">
            <v>0</v>
          </cell>
          <cell r="BI183">
            <v>0</v>
          </cell>
          <cell r="BJ183">
            <v>0</v>
          </cell>
          <cell r="BK183">
            <v>0</v>
          </cell>
          <cell r="BL183">
            <v>375</v>
          </cell>
          <cell r="BM183">
            <v>425</v>
          </cell>
          <cell r="BN183">
            <v>425</v>
          </cell>
          <cell r="BO183">
            <v>425</v>
          </cell>
          <cell r="BP183">
            <v>425</v>
          </cell>
          <cell r="BQ183">
            <v>425</v>
          </cell>
          <cell r="BR183">
            <v>425</v>
          </cell>
          <cell r="BS183">
            <v>425</v>
          </cell>
          <cell r="BT183"/>
          <cell r="BU183"/>
          <cell r="BV183"/>
          <cell r="BW183"/>
          <cell r="BX183"/>
          <cell r="BY183"/>
          <cell r="BZ183"/>
          <cell r="CA183"/>
          <cell r="CB183"/>
          <cell r="CC183"/>
          <cell r="CD183"/>
          <cell r="CE183"/>
          <cell r="CF183"/>
          <cell r="CG183"/>
          <cell r="CH183"/>
          <cell r="CI183"/>
          <cell r="CJ183"/>
          <cell r="CK183"/>
          <cell r="CL183"/>
          <cell r="CM183"/>
          <cell r="CN183"/>
          <cell r="CO183"/>
          <cell r="CP183"/>
          <cell r="CQ183"/>
          <cell r="CR183"/>
          <cell r="CS183"/>
          <cell r="CT183"/>
          <cell r="CU183"/>
          <cell r="CV183"/>
          <cell r="CW183"/>
          <cell r="CX183"/>
          <cell r="CY183"/>
          <cell r="CZ183"/>
          <cell r="DA183"/>
          <cell r="DB183"/>
          <cell r="DC183"/>
          <cell r="DD183"/>
          <cell r="DE183"/>
          <cell r="DF183"/>
          <cell r="DG183"/>
          <cell r="DH183"/>
          <cell r="DI183"/>
          <cell r="DJ183"/>
          <cell r="DK183"/>
          <cell r="DL183"/>
          <cell r="DM183"/>
          <cell r="DN183"/>
          <cell r="DO183"/>
          <cell r="DP183"/>
          <cell r="DQ183"/>
          <cell r="DR183"/>
          <cell r="DS183"/>
          <cell r="DT183"/>
          <cell r="DU183"/>
          <cell r="DV183"/>
          <cell r="DW183"/>
          <cell r="DX183"/>
          <cell r="DY183"/>
          <cell r="DZ183"/>
          <cell r="EA183"/>
          <cell r="EB183"/>
          <cell r="EC183"/>
          <cell r="ED183"/>
          <cell r="EE183"/>
          <cell r="EF183"/>
          <cell r="EG183"/>
          <cell r="EH183"/>
          <cell r="EI183"/>
          <cell r="EJ183"/>
          <cell r="EK183"/>
          <cell r="EL183"/>
          <cell r="EM183"/>
          <cell r="EN183"/>
          <cell r="EO183"/>
          <cell r="EP183"/>
          <cell r="EQ183"/>
          <cell r="ER183"/>
          <cell r="ES183"/>
          <cell r="ET183"/>
          <cell r="EU183"/>
          <cell r="EV183"/>
          <cell r="EW183"/>
        </row>
        <row r="184">
          <cell r="A184">
            <v>7.3905499999999993</v>
          </cell>
          <cell r="B184">
            <v>65.73384999999999</v>
          </cell>
          <cell r="F184">
            <v>3.9416266666666666</v>
          </cell>
          <cell r="G184">
            <v>57.591386666666665</v>
          </cell>
          <cell r="H184">
            <v>2956.22</v>
          </cell>
          <cell r="I184">
            <v>3.2846888888888888</v>
          </cell>
          <cell r="J184">
            <v>36.992822222222223</v>
          </cell>
          <cell r="K184">
            <v>21</v>
          </cell>
          <cell r="M184">
            <v>29</v>
          </cell>
          <cell r="O184">
            <v>29</v>
          </cell>
          <cell r="Q184">
            <v>29</v>
          </cell>
          <cell r="R184">
            <v>36008</v>
          </cell>
          <cell r="T184" t="str">
            <v>Ink &amp; Paint Projection</v>
          </cell>
          <cell r="V184">
            <v>35822</v>
          </cell>
          <cell r="W184">
            <v>35858.992822222222</v>
          </cell>
          <cell r="X184">
            <v>900</v>
          </cell>
          <cell r="Y184">
            <v>8</v>
          </cell>
          <cell r="Z184">
            <v>36.992822222222223</v>
          </cell>
          <cell r="AA184"/>
          <cell r="AB184"/>
          <cell r="AC184"/>
          <cell r="AD184"/>
          <cell r="AE184"/>
          <cell r="AF184"/>
          <cell r="AG184"/>
          <cell r="AH184"/>
          <cell r="AI184"/>
          <cell r="AJ184"/>
          <cell r="AK184"/>
          <cell r="AL184"/>
          <cell r="AM184"/>
          <cell r="AN184"/>
          <cell r="AO184"/>
          <cell r="AP184"/>
          <cell r="AQ184"/>
          <cell r="AR184"/>
          <cell r="AS184"/>
          <cell r="AT184"/>
          <cell r="AU184"/>
          <cell r="AV184"/>
          <cell r="AW184"/>
          <cell r="AX184"/>
          <cell r="AY184"/>
          <cell r="AZ184"/>
          <cell r="BA184"/>
          <cell r="BB184"/>
          <cell r="BC184"/>
          <cell r="BD184"/>
          <cell r="BE184"/>
          <cell r="BF184"/>
          <cell r="BG184"/>
          <cell r="BH184"/>
          <cell r="BI184"/>
          <cell r="BJ184"/>
          <cell r="BK184"/>
          <cell r="BL184"/>
          <cell r="BM184"/>
          <cell r="BN184">
            <v>225</v>
          </cell>
          <cell r="BO184">
            <v>450</v>
          </cell>
          <cell r="BP184">
            <v>450</v>
          </cell>
          <cell r="BQ184">
            <v>675</v>
          </cell>
          <cell r="BR184">
            <v>450</v>
          </cell>
          <cell r="BS184">
            <v>675</v>
          </cell>
          <cell r="BT184">
            <v>900</v>
          </cell>
          <cell r="BU184">
            <v>900</v>
          </cell>
          <cell r="BV184"/>
          <cell r="BW184"/>
          <cell r="BX184"/>
          <cell r="BY184"/>
          <cell r="BZ184"/>
          <cell r="CA184"/>
          <cell r="CB184"/>
          <cell r="CC184"/>
          <cell r="CD184"/>
          <cell r="CE184"/>
          <cell r="CF184"/>
          <cell r="CG184"/>
          <cell r="CH184"/>
          <cell r="CI184"/>
          <cell r="CJ184"/>
          <cell r="CK184"/>
          <cell r="CL184"/>
          <cell r="CM184"/>
          <cell r="CN184"/>
          <cell r="CO184"/>
          <cell r="CP184"/>
          <cell r="CQ184"/>
          <cell r="CR184"/>
          <cell r="CS184"/>
          <cell r="CT184"/>
          <cell r="CU184"/>
          <cell r="CV184"/>
          <cell r="CW184"/>
          <cell r="CX184"/>
          <cell r="CY184"/>
          <cell r="CZ184"/>
          <cell r="DA184"/>
          <cell r="DB184"/>
          <cell r="DC184"/>
          <cell r="DD184"/>
          <cell r="DE184"/>
          <cell r="DF184"/>
          <cell r="DG184"/>
          <cell r="DH184"/>
          <cell r="DI184"/>
          <cell r="DJ184"/>
          <cell r="DK184"/>
          <cell r="DL184"/>
          <cell r="DM184"/>
          <cell r="DN184"/>
          <cell r="DO184"/>
          <cell r="DP184"/>
          <cell r="DQ184"/>
          <cell r="DR184"/>
          <cell r="DS184"/>
          <cell r="DT184"/>
          <cell r="DU184"/>
          <cell r="DV184"/>
          <cell r="DW184"/>
          <cell r="DX184"/>
          <cell r="DY184"/>
          <cell r="DZ184"/>
          <cell r="EA184"/>
          <cell r="EB184"/>
          <cell r="EC184"/>
          <cell r="ED184"/>
          <cell r="EE184"/>
          <cell r="EF184"/>
          <cell r="EG184"/>
          <cell r="EH184"/>
          <cell r="EI184"/>
          <cell r="EJ184"/>
          <cell r="EK184"/>
          <cell r="EL184"/>
          <cell r="EM184"/>
          <cell r="EN184"/>
          <cell r="EO184"/>
          <cell r="EP184"/>
          <cell r="EQ184"/>
          <cell r="ER184"/>
          <cell r="ES184"/>
          <cell r="ET184"/>
          <cell r="EU184"/>
          <cell r="EV184"/>
          <cell r="EW184"/>
        </row>
        <row r="186">
          <cell r="T186" t="str">
            <v>BUDGET FORECAST</v>
          </cell>
          <cell r="AA186"/>
          <cell r="AB186"/>
          <cell r="AC186"/>
          <cell r="AD186"/>
          <cell r="AE186"/>
          <cell r="AF186"/>
          <cell r="AG186"/>
          <cell r="AH186"/>
          <cell r="AI186"/>
          <cell r="AJ186"/>
          <cell r="AK186"/>
          <cell r="AL186"/>
          <cell r="AM186"/>
          <cell r="AN186"/>
          <cell r="AO186"/>
          <cell r="AP186"/>
          <cell r="AQ186"/>
          <cell r="AR186"/>
          <cell r="AS186"/>
          <cell r="AT186"/>
          <cell r="AU186"/>
          <cell r="AV186"/>
          <cell r="AW186"/>
          <cell r="AX186"/>
          <cell r="AY186"/>
          <cell r="AZ186">
            <v>35730</v>
          </cell>
          <cell r="BA186">
            <v>35737</v>
          </cell>
          <cell r="BB186">
            <v>35744</v>
          </cell>
          <cell r="BC186">
            <v>35751</v>
          </cell>
          <cell r="BD186">
            <v>35758</v>
          </cell>
          <cell r="BE186">
            <v>35765</v>
          </cell>
          <cell r="BF186">
            <v>35772</v>
          </cell>
          <cell r="BG186">
            <v>35779</v>
          </cell>
          <cell r="BH186">
            <v>35786</v>
          </cell>
          <cell r="BI186"/>
          <cell r="BJ186"/>
          <cell r="BK186"/>
          <cell r="BL186"/>
          <cell r="BM186"/>
          <cell r="BN186"/>
          <cell r="BO186"/>
          <cell r="BP186"/>
          <cell r="BQ186"/>
          <cell r="BR186"/>
          <cell r="BS186"/>
          <cell r="BT186"/>
          <cell r="BU186"/>
          <cell r="BV186"/>
          <cell r="BW186"/>
          <cell r="BX186"/>
          <cell r="BY186"/>
          <cell r="BZ186"/>
          <cell r="CA186"/>
          <cell r="CB186"/>
          <cell r="CC186"/>
          <cell r="CD186"/>
          <cell r="CE186"/>
          <cell r="CF186"/>
          <cell r="CG186"/>
          <cell r="CH186"/>
          <cell r="CI186"/>
          <cell r="CJ186"/>
          <cell r="CK186"/>
          <cell r="CL186"/>
          <cell r="CM186"/>
          <cell r="CN186"/>
          <cell r="CO186"/>
          <cell r="CP186"/>
          <cell r="CQ186"/>
          <cell r="CR186"/>
          <cell r="CS186"/>
          <cell r="CT186"/>
          <cell r="CU186"/>
          <cell r="CV186"/>
          <cell r="CW186"/>
          <cell r="CX186"/>
          <cell r="CY186"/>
          <cell r="CZ186"/>
          <cell r="DA186"/>
          <cell r="DB186"/>
          <cell r="DC186"/>
          <cell r="DD186"/>
          <cell r="DE186"/>
          <cell r="DF186"/>
          <cell r="DG186"/>
          <cell r="DH186"/>
          <cell r="DI186"/>
          <cell r="DJ186"/>
          <cell r="DK186"/>
          <cell r="DL186"/>
          <cell r="DM186"/>
          <cell r="DN186"/>
          <cell r="DO186"/>
          <cell r="DP186"/>
          <cell r="DQ186"/>
          <cell r="DR186"/>
          <cell r="DS186"/>
          <cell r="DT186"/>
          <cell r="DU186"/>
          <cell r="DV186"/>
          <cell r="DW186"/>
          <cell r="DX186"/>
          <cell r="DY186"/>
          <cell r="DZ186"/>
          <cell r="EA186"/>
          <cell r="EB186"/>
          <cell r="EC186"/>
          <cell r="ED186"/>
          <cell r="EE186"/>
          <cell r="EF186"/>
          <cell r="EG186"/>
          <cell r="EH186"/>
          <cell r="EI186"/>
          <cell r="EJ186"/>
          <cell r="EK186"/>
          <cell r="EL186"/>
          <cell r="EM186"/>
          <cell r="EN186"/>
          <cell r="EO186"/>
          <cell r="EP186"/>
          <cell r="EQ186"/>
          <cell r="ER186"/>
          <cell r="ES186"/>
          <cell r="ET186"/>
          <cell r="EU186"/>
          <cell r="EV186"/>
          <cell r="EW186"/>
          <cell r="EX186"/>
          <cell r="EY186"/>
          <cell r="EZ186"/>
          <cell r="FA186"/>
          <cell r="FB186"/>
          <cell r="FC186"/>
          <cell r="FD186"/>
          <cell r="FE186"/>
          <cell r="FF186"/>
          <cell r="FG186"/>
          <cell r="FH186"/>
          <cell r="FI186"/>
        </row>
        <row r="187">
          <cell r="T187" t="str">
            <v>BUDGET FORECAST</v>
          </cell>
          <cell r="V187" t="str">
            <v>PRE PROD</v>
          </cell>
          <cell r="W187">
            <v>30</v>
          </cell>
          <cell r="X187">
            <v>90000</v>
          </cell>
          <cell r="AA187"/>
          <cell r="AB187"/>
          <cell r="AC187"/>
          <cell r="AD187"/>
          <cell r="AE187"/>
          <cell r="AF187"/>
          <cell r="AG187"/>
          <cell r="AH187"/>
          <cell r="AI187"/>
          <cell r="AJ187"/>
          <cell r="AK187"/>
          <cell r="AL187"/>
          <cell r="AM187"/>
          <cell r="AN187"/>
          <cell r="AO187"/>
          <cell r="AP187"/>
          <cell r="AQ187"/>
          <cell r="AR187"/>
          <cell r="AS187"/>
          <cell r="AT187"/>
          <cell r="AU187"/>
          <cell r="AV187"/>
          <cell r="AW187"/>
          <cell r="AX187"/>
          <cell r="AY187"/>
          <cell r="AZ187">
            <v>3000</v>
          </cell>
          <cell r="BA187">
            <v>6000</v>
          </cell>
          <cell r="BB187">
            <v>9000</v>
          </cell>
          <cell r="BC187">
            <v>12000</v>
          </cell>
          <cell r="BD187">
            <v>12000</v>
          </cell>
          <cell r="BE187">
            <v>12000</v>
          </cell>
          <cell r="BF187">
            <v>12000</v>
          </cell>
          <cell r="BG187">
            <v>12000</v>
          </cell>
          <cell r="BH187">
            <v>12000</v>
          </cell>
          <cell r="BI187"/>
          <cell r="BJ187"/>
          <cell r="BK187"/>
          <cell r="BL187"/>
          <cell r="BM187"/>
          <cell r="BN187"/>
          <cell r="BO187"/>
          <cell r="BP187"/>
          <cell r="BQ187"/>
          <cell r="BR187"/>
          <cell r="BS187"/>
          <cell r="BT187"/>
          <cell r="BU187"/>
          <cell r="BV187"/>
          <cell r="BW187"/>
          <cell r="BX187"/>
          <cell r="BY187"/>
          <cell r="BZ187"/>
          <cell r="CA187"/>
          <cell r="CB187"/>
          <cell r="CC187"/>
          <cell r="CD187"/>
          <cell r="CE187"/>
          <cell r="CF187"/>
          <cell r="CG187"/>
          <cell r="CH187"/>
          <cell r="CI187"/>
          <cell r="CJ187"/>
          <cell r="CK187"/>
          <cell r="CL187"/>
          <cell r="CM187"/>
          <cell r="CN187"/>
          <cell r="CO187"/>
          <cell r="CP187"/>
          <cell r="CQ187"/>
          <cell r="CR187"/>
          <cell r="CS187"/>
          <cell r="CT187"/>
          <cell r="CU187"/>
          <cell r="CV187"/>
          <cell r="CW187"/>
          <cell r="CX187"/>
          <cell r="CY187"/>
          <cell r="CZ187"/>
          <cell r="DA187"/>
          <cell r="DB187"/>
          <cell r="DC187"/>
          <cell r="DD187"/>
          <cell r="DE187"/>
          <cell r="DF187"/>
          <cell r="DG187"/>
          <cell r="DH187"/>
          <cell r="DI187"/>
          <cell r="DJ187"/>
          <cell r="DK187"/>
          <cell r="DL187"/>
          <cell r="DM187"/>
          <cell r="DN187"/>
          <cell r="DO187"/>
          <cell r="DP187"/>
          <cell r="DQ187"/>
          <cell r="DR187"/>
          <cell r="DS187"/>
          <cell r="DT187"/>
          <cell r="DU187"/>
          <cell r="DV187"/>
          <cell r="DW187"/>
          <cell r="DX187"/>
          <cell r="DY187"/>
          <cell r="DZ187"/>
          <cell r="EA187"/>
          <cell r="EB187"/>
          <cell r="EC187"/>
          <cell r="ED187"/>
          <cell r="EE187"/>
          <cell r="EF187"/>
          <cell r="EG187"/>
          <cell r="EH187"/>
          <cell r="EI187"/>
          <cell r="EJ187"/>
          <cell r="EK187"/>
          <cell r="EL187"/>
          <cell r="EM187"/>
          <cell r="EN187"/>
          <cell r="EO187"/>
          <cell r="EP187"/>
          <cell r="EQ187"/>
          <cell r="ER187"/>
          <cell r="ES187"/>
          <cell r="ET187"/>
          <cell r="EU187"/>
          <cell r="EV187"/>
          <cell r="EW187"/>
          <cell r="EX187"/>
          <cell r="EY187"/>
          <cell r="EZ187"/>
          <cell r="FA187"/>
          <cell r="FB187"/>
          <cell r="FC187"/>
          <cell r="FD187"/>
          <cell r="FE187"/>
          <cell r="FF187"/>
          <cell r="FG187"/>
          <cell r="FH187"/>
          <cell r="FI187"/>
        </row>
        <row r="188">
          <cell r="V188" t="str">
            <v>PRE PROD</v>
          </cell>
          <cell r="W188">
            <v>30</v>
          </cell>
          <cell r="X188">
            <v>97000</v>
          </cell>
          <cell r="AA188"/>
          <cell r="AB188"/>
          <cell r="AC188"/>
          <cell r="AD188"/>
          <cell r="AE188"/>
          <cell r="AF188"/>
          <cell r="AG188"/>
          <cell r="AH188"/>
          <cell r="AI188"/>
          <cell r="AJ188"/>
          <cell r="AK188"/>
          <cell r="AL188"/>
          <cell r="AM188"/>
          <cell r="AN188"/>
          <cell r="AO188"/>
          <cell r="AP188"/>
          <cell r="AQ188"/>
          <cell r="AR188"/>
          <cell r="AS188"/>
          <cell r="AT188"/>
          <cell r="AU188"/>
          <cell r="AV188"/>
          <cell r="AW188"/>
          <cell r="AX188"/>
          <cell r="AY188"/>
          <cell r="AZ188">
            <v>3000</v>
          </cell>
          <cell r="BA188">
            <v>6000</v>
          </cell>
          <cell r="BB188">
            <v>9000</v>
          </cell>
          <cell r="BC188">
            <v>12000</v>
          </cell>
          <cell r="BD188">
            <v>12000</v>
          </cell>
          <cell r="BE188">
            <v>12000</v>
          </cell>
          <cell r="BF188">
            <v>13000</v>
          </cell>
          <cell r="BG188">
            <v>18000</v>
          </cell>
          <cell r="BH188">
            <v>12000</v>
          </cell>
          <cell r="BI188"/>
          <cell r="BJ188"/>
          <cell r="BK188"/>
          <cell r="BL188"/>
          <cell r="BM188"/>
          <cell r="BN188"/>
          <cell r="BO188"/>
          <cell r="BP188"/>
          <cell r="BQ188"/>
          <cell r="BR188"/>
          <cell r="BS188"/>
          <cell r="BT188"/>
          <cell r="BU188"/>
          <cell r="BV188"/>
          <cell r="BW188"/>
          <cell r="BX188"/>
          <cell r="BY188"/>
          <cell r="BZ188"/>
          <cell r="CA188"/>
          <cell r="CB188"/>
          <cell r="CC188"/>
          <cell r="CD188"/>
          <cell r="CE188"/>
          <cell r="CF188"/>
          <cell r="CG188"/>
          <cell r="CH188"/>
          <cell r="CI188"/>
          <cell r="CJ188"/>
          <cell r="CK188"/>
          <cell r="CL188"/>
          <cell r="CM188"/>
          <cell r="CN188"/>
          <cell r="CO188"/>
          <cell r="CP188"/>
          <cell r="CQ188"/>
          <cell r="CR188"/>
          <cell r="CS188"/>
          <cell r="CT188"/>
          <cell r="CU188"/>
          <cell r="CV188"/>
          <cell r="CW188"/>
          <cell r="CX188"/>
          <cell r="CY188"/>
          <cell r="CZ188"/>
          <cell r="DA188"/>
          <cell r="DB188"/>
          <cell r="DC188"/>
          <cell r="DD188"/>
          <cell r="DE188"/>
          <cell r="DF188"/>
          <cell r="DG188"/>
          <cell r="DH188"/>
          <cell r="DI188"/>
          <cell r="DJ188"/>
          <cell r="DK188"/>
          <cell r="DL188"/>
          <cell r="DM188"/>
          <cell r="DN188"/>
          <cell r="DO188"/>
          <cell r="DP188"/>
          <cell r="DQ188"/>
          <cell r="DR188"/>
          <cell r="DS188"/>
          <cell r="DT188"/>
          <cell r="DU188"/>
          <cell r="DV188"/>
          <cell r="DW188"/>
          <cell r="DX188"/>
          <cell r="DY188"/>
          <cell r="DZ188"/>
          <cell r="EA188"/>
          <cell r="EB188"/>
          <cell r="EC188"/>
          <cell r="ED188"/>
          <cell r="EE188"/>
          <cell r="EF188"/>
          <cell r="EG188"/>
          <cell r="EH188"/>
          <cell r="EI188"/>
          <cell r="EJ188"/>
          <cell r="EK188"/>
          <cell r="EL188"/>
          <cell r="EM188"/>
          <cell r="EN188"/>
          <cell r="EO188"/>
          <cell r="EP188"/>
          <cell r="EQ188"/>
          <cell r="ER188"/>
          <cell r="ES188"/>
          <cell r="ET188"/>
          <cell r="EU188"/>
          <cell r="EV188"/>
          <cell r="EW188"/>
          <cell r="EX188"/>
          <cell r="EY188"/>
          <cell r="EZ188"/>
          <cell r="FA188"/>
          <cell r="FB188"/>
          <cell r="FC188"/>
          <cell r="FD188"/>
          <cell r="FE188"/>
          <cell r="FF188"/>
          <cell r="FG188"/>
          <cell r="FH188"/>
          <cell r="FI188"/>
        </row>
        <row r="189">
          <cell r="V189" t="str">
            <v>PRODUCTION</v>
          </cell>
          <cell r="W189">
            <v>150</v>
          </cell>
          <cell r="X189">
            <v>438750</v>
          </cell>
          <cell r="AA189">
            <v>0</v>
          </cell>
          <cell r="AB189"/>
          <cell r="AC189"/>
          <cell r="AD189"/>
          <cell r="AE189"/>
          <cell r="AF189"/>
          <cell r="AG189"/>
          <cell r="AH189"/>
          <cell r="AI189"/>
          <cell r="AJ189"/>
          <cell r="AK189"/>
          <cell r="AL189"/>
          <cell r="AM189"/>
          <cell r="AN189"/>
          <cell r="AO189"/>
          <cell r="AP189"/>
          <cell r="AQ189"/>
          <cell r="AR189"/>
          <cell r="AS189"/>
          <cell r="AT189"/>
          <cell r="AU189"/>
          <cell r="AV189"/>
          <cell r="AW189"/>
          <cell r="AX189"/>
          <cell r="AY189"/>
          <cell r="AZ189"/>
          <cell r="BA189"/>
          <cell r="BB189"/>
          <cell r="BC189"/>
          <cell r="BD189"/>
          <cell r="BE189"/>
          <cell r="BF189"/>
          <cell r="BG189"/>
          <cell r="BH189">
            <v>0</v>
          </cell>
          <cell r="BI189">
            <v>0</v>
          </cell>
          <cell r="BJ189">
            <v>0</v>
          </cell>
          <cell r="BK189">
            <v>0</v>
          </cell>
          <cell r="BL189">
            <v>56250</v>
          </cell>
          <cell r="BM189">
            <v>63750</v>
          </cell>
          <cell r="BN189">
            <v>63750</v>
          </cell>
          <cell r="BO189">
            <v>63750</v>
          </cell>
          <cell r="BP189">
            <v>63750</v>
          </cell>
          <cell r="BQ189">
            <v>63750</v>
          </cell>
          <cell r="BR189">
            <v>63750</v>
          </cell>
          <cell r="BS189"/>
          <cell r="BT189"/>
          <cell r="BU189"/>
          <cell r="BV189"/>
          <cell r="BW189"/>
          <cell r="BX189"/>
          <cell r="BY189"/>
          <cell r="BZ189"/>
          <cell r="CA189"/>
          <cell r="CB189"/>
          <cell r="CC189"/>
          <cell r="CD189"/>
          <cell r="CE189"/>
          <cell r="CF189"/>
          <cell r="CG189"/>
          <cell r="CH189"/>
          <cell r="CI189"/>
          <cell r="CJ189"/>
          <cell r="CK189"/>
          <cell r="CL189"/>
          <cell r="CM189"/>
          <cell r="CN189"/>
          <cell r="CO189"/>
          <cell r="CP189"/>
          <cell r="CQ189"/>
          <cell r="CR189"/>
          <cell r="CS189"/>
          <cell r="CT189"/>
          <cell r="CU189"/>
          <cell r="CV189"/>
          <cell r="CW189"/>
          <cell r="CX189"/>
          <cell r="CY189"/>
          <cell r="CZ189"/>
          <cell r="DA189"/>
          <cell r="DB189"/>
          <cell r="DC189"/>
          <cell r="DD189"/>
          <cell r="DE189"/>
          <cell r="DF189"/>
          <cell r="DG189"/>
          <cell r="DH189"/>
          <cell r="DI189"/>
          <cell r="DJ189"/>
          <cell r="DK189"/>
          <cell r="DL189"/>
          <cell r="DM189"/>
          <cell r="DN189"/>
          <cell r="DO189"/>
          <cell r="DP189"/>
          <cell r="DQ189"/>
          <cell r="DR189"/>
          <cell r="DS189"/>
          <cell r="DT189"/>
          <cell r="DU189"/>
          <cell r="DV189"/>
          <cell r="DW189"/>
          <cell r="DX189"/>
          <cell r="DY189"/>
          <cell r="DZ189"/>
          <cell r="EA189"/>
          <cell r="EB189"/>
          <cell r="EC189"/>
          <cell r="ED189"/>
          <cell r="EE189"/>
          <cell r="EF189"/>
          <cell r="EG189"/>
          <cell r="EH189"/>
          <cell r="EI189"/>
          <cell r="EJ189"/>
          <cell r="EK189"/>
          <cell r="EL189"/>
          <cell r="EM189"/>
          <cell r="EN189"/>
          <cell r="EO189"/>
          <cell r="EP189"/>
          <cell r="EQ189"/>
          <cell r="ER189"/>
          <cell r="ES189"/>
          <cell r="ET189"/>
          <cell r="EU189"/>
          <cell r="EV189"/>
          <cell r="EW189"/>
          <cell r="EX189"/>
          <cell r="EY189"/>
          <cell r="EZ189"/>
          <cell r="FA189"/>
          <cell r="FB189"/>
          <cell r="FC189"/>
          <cell r="FD189"/>
          <cell r="FE189"/>
          <cell r="FF189"/>
          <cell r="FG189"/>
          <cell r="FH189"/>
          <cell r="FI189"/>
        </row>
        <row r="190">
          <cell r="V190" t="str">
            <v>PRODUCTION</v>
          </cell>
          <cell r="W190">
            <v>150</v>
          </cell>
          <cell r="X190">
            <v>531400</v>
          </cell>
          <cell r="AA190"/>
          <cell r="AB190"/>
          <cell r="AC190"/>
          <cell r="AD190"/>
          <cell r="AE190"/>
          <cell r="AF190"/>
          <cell r="AG190"/>
          <cell r="AH190"/>
          <cell r="AI190"/>
          <cell r="AJ190"/>
          <cell r="AK190"/>
          <cell r="AL190"/>
          <cell r="AM190"/>
          <cell r="AN190"/>
          <cell r="AO190"/>
          <cell r="AP190"/>
          <cell r="AQ190"/>
          <cell r="AR190"/>
          <cell r="AS190"/>
          <cell r="AT190"/>
          <cell r="AU190"/>
          <cell r="AV190"/>
          <cell r="AW190"/>
          <cell r="AX190"/>
          <cell r="AY190"/>
          <cell r="AZ190"/>
          <cell r="BA190"/>
          <cell r="BB190"/>
          <cell r="BC190"/>
          <cell r="BD190"/>
          <cell r="BE190"/>
          <cell r="BF190"/>
          <cell r="BG190"/>
          <cell r="BH190">
            <v>15150</v>
          </cell>
          <cell r="BI190">
            <v>22000</v>
          </cell>
          <cell r="BJ190">
            <v>28000</v>
          </cell>
          <cell r="BK190">
            <v>34000</v>
          </cell>
          <cell r="BL190">
            <v>40000</v>
          </cell>
          <cell r="BM190">
            <v>63750</v>
          </cell>
          <cell r="BN190">
            <v>63750</v>
          </cell>
          <cell r="BO190">
            <v>63750</v>
          </cell>
          <cell r="BP190">
            <v>67000</v>
          </cell>
          <cell r="BQ190">
            <v>67000</v>
          </cell>
          <cell r="BR190">
            <v>67000</v>
          </cell>
          <cell r="BS190"/>
          <cell r="BT190"/>
          <cell r="BU190"/>
          <cell r="BV190"/>
          <cell r="BW190"/>
          <cell r="BX190"/>
          <cell r="BY190"/>
          <cell r="BZ190"/>
          <cell r="CA190"/>
          <cell r="CB190"/>
          <cell r="CC190"/>
          <cell r="CD190"/>
          <cell r="CE190"/>
          <cell r="CF190"/>
          <cell r="CG190"/>
          <cell r="CH190"/>
          <cell r="CI190"/>
          <cell r="CJ190"/>
          <cell r="CK190"/>
          <cell r="CL190"/>
          <cell r="CM190"/>
          <cell r="CN190"/>
          <cell r="CO190"/>
          <cell r="CP190"/>
          <cell r="CQ190"/>
          <cell r="CR190"/>
          <cell r="CS190"/>
          <cell r="CT190"/>
          <cell r="CU190"/>
          <cell r="CV190"/>
          <cell r="CW190"/>
          <cell r="CX190"/>
          <cell r="CY190"/>
          <cell r="CZ190"/>
          <cell r="DA190"/>
          <cell r="DB190"/>
          <cell r="DC190"/>
          <cell r="DD190"/>
          <cell r="DE190"/>
          <cell r="DF190"/>
          <cell r="DG190"/>
          <cell r="DH190"/>
          <cell r="DI190"/>
          <cell r="DJ190"/>
          <cell r="DK190"/>
          <cell r="DL190"/>
          <cell r="DM190"/>
          <cell r="DN190"/>
          <cell r="DO190"/>
          <cell r="DP190"/>
          <cell r="DQ190"/>
          <cell r="DR190"/>
          <cell r="DS190"/>
          <cell r="DT190"/>
          <cell r="DU190"/>
          <cell r="DV190"/>
          <cell r="DW190"/>
          <cell r="DX190"/>
          <cell r="DY190"/>
          <cell r="DZ190"/>
          <cell r="EA190"/>
          <cell r="EB190"/>
          <cell r="EC190"/>
          <cell r="ED190"/>
          <cell r="EE190"/>
          <cell r="EF190"/>
          <cell r="EG190"/>
          <cell r="EH190"/>
          <cell r="EI190"/>
          <cell r="EJ190"/>
          <cell r="EK190"/>
          <cell r="EL190"/>
          <cell r="EM190"/>
          <cell r="EN190"/>
          <cell r="EO190"/>
          <cell r="EP190"/>
          <cell r="EQ190"/>
          <cell r="ER190"/>
          <cell r="ES190"/>
          <cell r="ET190"/>
          <cell r="EU190"/>
          <cell r="EV190"/>
          <cell r="EW190"/>
          <cell r="EX190"/>
          <cell r="EY190"/>
          <cell r="EZ190"/>
          <cell r="FA190"/>
          <cell r="FB190"/>
          <cell r="FC190"/>
          <cell r="FD190"/>
          <cell r="FE190"/>
          <cell r="FF190"/>
          <cell r="FG190"/>
          <cell r="FH190"/>
          <cell r="FI190"/>
        </row>
        <row r="191">
          <cell r="V191" t="str">
            <v>INK &amp; PAINT</v>
          </cell>
          <cell r="W191">
            <v>8</v>
          </cell>
          <cell r="X191">
            <v>34200</v>
          </cell>
          <cell r="AA191"/>
          <cell r="AB191"/>
          <cell r="AC191"/>
          <cell r="AD191"/>
          <cell r="AE191"/>
          <cell r="AF191"/>
          <cell r="AG191"/>
          <cell r="AH191"/>
          <cell r="AI191"/>
          <cell r="AJ191"/>
          <cell r="AK191"/>
          <cell r="AL191"/>
          <cell r="AM191"/>
          <cell r="AN191"/>
          <cell r="AO191"/>
          <cell r="AP191"/>
          <cell r="AQ191"/>
          <cell r="AR191"/>
          <cell r="AS191"/>
          <cell r="AT191"/>
          <cell r="AU191"/>
          <cell r="AV191"/>
          <cell r="AW191"/>
          <cell r="AX191"/>
          <cell r="AY191"/>
          <cell r="AZ191"/>
          <cell r="BA191"/>
          <cell r="BB191"/>
          <cell r="BC191"/>
          <cell r="BD191"/>
          <cell r="BE191"/>
          <cell r="BF191"/>
          <cell r="BG191"/>
          <cell r="BH191"/>
          <cell r="BI191"/>
          <cell r="BJ191"/>
          <cell r="BK191"/>
          <cell r="BL191"/>
          <cell r="BM191"/>
          <cell r="BN191">
            <v>1800</v>
          </cell>
          <cell r="BO191">
            <v>3600</v>
          </cell>
          <cell r="BP191">
            <v>5400</v>
          </cell>
          <cell r="BQ191">
            <v>3600</v>
          </cell>
          <cell r="BR191">
            <v>5400</v>
          </cell>
          <cell r="BS191">
            <v>7200</v>
          </cell>
          <cell r="BT191">
            <v>7200</v>
          </cell>
          <cell r="BU191"/>
          <cell r="BV191"/>
          <cell r="BW191"/>
          <cell r="BX191"/>
          <cell r="BY191"/>
          <cell r="BZ191"/>
          <cell r="CA191"/>
          <cell r="CB191"/>
          <cell r="CC191"/>
          <cell r="CD191"/>
          <cell r="CE191"/>
          <cell r="CF191"/>
          <cell r="CG191"/>
          <cell r="CH191"/>
          <cell r="CI191"/>
          <cell r="CJ191"/>
          <cell r="CK191"/>
          <cell r="CL191"/>
          <cell r="CM191"/>
          <cell r="CN191"/>
          <cell r="CO191"/>
          <cell r="CP191"/>
          <cell r="CQ191"/>
          <cell r="CR191"/>
          <cell r="CS191"/>
          <cell r="CT191"/>
          <cell r="CU191"/>
          <cell r="CV191"/>
          <cell r="CW191"/>
          <cell r="CX191"/>
          <cell r="CY191"/>
          <cell r="CZ191"/>
          <cell r="DA191"/>
          <cell r="DB191"/>
          <cell r="DC191"/>
          <cell r="DD191"/>
          <cell r="DE191"/>
          <cell r="DF191"/>
          <cell r="DG191"/>
          <cell r="DH191"/>
          <cell r="DI191"/>
          <cell r="DJ191"/>
          <cell r="DK191"/>
          <cell r="DL191"/>
          <cell r="DM191"/>
          <cell r="DN191"/>
          <cell r="DO191"/>
          <cell r="DP191"/>
          <cell r="DQ191"/>
          <cell r="DR191"/>
          <cell r="DS191"/>
          <cell r="DT191"/>
          <cell r="DU191"/>
          <cell r="DV191"/>
          <cell r="DW191"/>
          <cell r="DX191"/>
          <cell r="DY191"/>
          <cell r="DZ191"/>
          <cell r="EA191"/>
          <cell r="EB191"/>
          <cell r="EC191"/>
          <cell r="ED191"/>
          <cell r="EE191"/>
          <cell r="EF191"/>
          <cell r="EG191"/>
          <cell r="EH191"/>
          <cell r="EI191"/>
          <cell r="EJ191"/>
          <cell r="EK191"/>
          <cell r="EL191"/>
          <cell r="EM191"/>
          <cell r="EN191"/>
          <cell r="EO191"/>
          <cell r="EP191"/>
          <cell r="EQ191"/>
          <cell r="ER191"/>
          <cell r="ES191"/>
          <cell r="ET191"/>
          <cell r="EU191"/>
          <cell r="EV191"/>
          <cell r="EW191"/>
          <cell r="EX191"/>
          <cell r="EY191"/>
          <cell r="EZ191"/>
          <cell r="FA191"/>
          <cell r="FB191"/>
          <cell r="FC191"/>
          <cell r="FD191"/>
          <cell r="FE191"/>
          <cell r="FF191"/>
          <cell r="FG191"/>
          <cell r="FH191"/>
          <cell r="FI191"/>
        </row>
        <row r="192">
          <cell r="V192" t="str">
            <v>INK &amp; PAINT</v>
          </cell>
          <cell r="W192">
            <v>8</v>
          </cell>
          <cell r="X192">
            <v>39600</v>
          </cell>
          <cell r="AA192"/>
          <cell r="AB192"/>
          <cell r="AC192"/>
          <cell r="AD192"/>
          <cell r="AE192"/>
          <cell r="AF192"/>
          <cell r="AG192"/>
          <cell r="AH192"/>
          <cell r="AI192"/>
          <cell r="AJ192"/>
          <cell r="AK192"/>
          <cell r="AL192"/>
          <cell r="AM192"/>
          <cell r="AN192"/>
          <cell r="AO192"/>
          <cell r="AP192"/>
          <cell r="AQ192"/>
          <cell r="AR192"/>
          <cell r="AS192"/>
          <cell r="AT192"/>
          <cell r="AU192"/>
          <cell r="AV192"/>
          <cell r="AW192"/>
          <cell r="AX192"/>
          <cell r="AY192"/>
          <cell r="AZ192"/>
          <cell r="BA192"/>
          <cell r="BB192"/>
          <cell r="BC192"/>
          <cell r="BD192"/>
          <cell r="BE192"/>
          <cell r="BF192"/>
          <cell r="BG192"/>
          <cell r="BH192"/>
          <cell r="BI192"/>
          <cell r="BJ192"/>
          <cell r="BK192"/>
          <cell r="BL192"/>
          <cell r="BM192"/>
          <cell r="BN192">
            <v>1800</v>
          </cell>
          <cell r="BO192">
            <v>3600</v>
          </cell>
          <cell r="BP192">
            <v>5400</v>
          </cell>
          <cell r="BQ192">
            <v>7200</v>
          </cell>
          <cell r="BR192">
            <v>7200</v>
          </cell>
          <cell r="BS192">
            <v>7200</v>
          </cell>
          <cell r="BT192">
            <v>7200</v>
          </cell>
          <cell r="BU192"/>
          <cell r="BV192"/>
          <cell r="BW192"/>
          <cell r="BX192"/>
          <cell r="BY192"/>
          <cell r="BZ192"/>
          <cell r="CA192"/>
          <cell r="CB192"/>
          <cell r="CC192"/>
          <cell r="CD192"/>
          <cell r="CE192"/>
          <cell r="CF192"/>
          <cell r="CG192"/>
          <cell r="CH192"/>
          <cell r="CI192"/>
          <cell r="CJ192"/>
          <cell r="CK192"/>
          <cell r="CL192"/>
          <cell r="CM192"/>
          <cell r="CN192"/>
          <cell r="CO192"/>
          <cell r="CP192"/>
          <cell r="CQ192"/>
          <cell r="CR192"/>
          <cell r="CS192"/>
          <cell r="CT192"/>
          <cell r="CU192"/>
          <cell r="CV192"/>
          <cell r="CW192"/>
          <cell r="CX192"/>
          <cell r="CY192"/>
          <cell r="CZ192"/>
          <cell r="DA192"/>
          <cell r="DB192"/>
          <cell r="DC192"/>
          <cell r="DD192"/>
          <cell r="DE192"/>
          <cell r="DF192"/>
          <cell r="DG192"/>
          <cell r="DH192"/>
          <cell r="DI192"/>
          <cell r="DJ192"/>
          <cell r="DK192"/>
          <cell r="DL192"/>
          <cell r="DM192"/>
          <cell r="DN192"/>
          <cell r="DO192"/>
          <cell r="DP192"/>
          <cell r="DQ192"/>
          <cell r="DR192"/>
          <cell r="DS192"/>
          <cell r="DT192"/>
          <cell r="DU192"/>
          <cell r="DV192"/>
          <cell r="DW192"/>
          <cell r="DX192"/>
          <cell r="DY192"/>
          <cell r="DZ192"/>
          <cell r="EA192"/>
          <cell r="EB192"/>
          <cell r="EC192"/>
          <cell r="ED192"/>
          <cell r="EE192"/>
          <cell r="EF192"/>
          <cell r="EG192"/>
          <cell r="EH192"/>
          <cell r="EI192"/>
          <cell r="EJ192"/>
          <cell r="EK192"/>
          <cell r="EL192"/>
          <cell r="EM192"/>
          <cell r="EN192"/>
          <cell r="EO192"/>
          <cell r="EP192"/>
          <cell r="EQ192"/>
          <cell r="ER192"/>
          <cell r="ES192"/>
          <cell r="ET192"/>
          <cell r="EU192"/>
          <cell r="EV192"/>
          <cell r="EW192"/>
          <cell r="EX192"/>
          <cell r="EY192"/>
          <cell r="EZ192"/>
          <cell r="FA192"/>
          <cell r="FB192"/>
          <cell r="FC192"/>
          <cell r="FD192"/>
          <cell r="FE192"/>
          <cell r="FF192"/>
          <cell r="FG192"/>
          <cell r="FH192"/>
          <cell r="FI192"/>
        </row>
        <row r="193">
          <cell r="X193" t="str">
            <v>DIRECT</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3000</v>
          </cell>
          <cell r="BA193">
            <v>6000</v>
          </cell>
          <cell r="BB193">
            <v>9000</v>
          </cell>
          <cell r="BC193">
            <v>12000</v>
          </cell>
          <cell r="BD193">
            <v>12000</v>
          </cell>
          <cell r="BE193">
            <v>12000</v>
          </cell>
          <cell r="BF193">
            <v>12000</v>
          </cell>
          <cell r="BG193">
            <v>12000</v>
          </cell>
          <cell r="BH193">
            <v>12000</v>
          </cell>
          <cell r="BI193">
            <v>0</v>
          </cell>
          <cell r="BJ193">
            <v>0</v>
          </cell>
          <cell r="BK193">
            <v>0</v>
          </cell>
          <cell r="BL193">
            <v>56250</v>
          </cell>
          <cell r="BM193">
            <v>63750</v>
          </cell>
          <cell r="BN193">
            <v>65550</v>
          </cell>
          <cell r="BO193">
            <v>67350</v>
          </cell>
          <cell r="BP193">
            <v>69150</v>
          </cell>
          <cell r="BQ193">
            <v>67350</v>
          </cell>
          <cell r="BR193">
            <v>69150</v>
          </cell>
          <cell r="BS193">
            <v>43063</v>
          </cell>
          <cell r="BT193">
            <v>43070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row>
        <row r="194">
          <cell r="W194">
            <v>668000</v>
          </cell>
          <cell r="X194" t="str">
            <v>DIRECT</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3000</v>
          </cell>
          <cell r="BA194">
            <v>4000</v>
          </cell>
          <cell r="BB194">
            <v>4000</v>
          </cell>
          <cell r="BC194">
            <v>4000</v>
          </cell>
          <cell r="BD194">
            <v>4000</v>
          </cell>
          <cell r="BE194">
            <v>4000</v>
          </cell>
          <cell r="BF194">
            <v>8000</v>
          </cell>
          <cell r="BG194">
            <v>12000</v>
          </cell>
          <cell r="BH194">
            <v>27150</v>
          </cell>
          <cell r="BI194">
            <v>22000</v>
          </cell>
          <cell r="BJ194">
            <v>28000</v>
          </cell>
          <cell r="BK194">
            <v>34000</v>
          </cell>
          <cell r="BL194">
            <v>40000</v>
          </cell>
          <cell r="BM194">
            <v>63750</v>
          </cell>
          <cell r="BN194">
            <v>65550</v>
          </cell>
          <cell r="BO194">
            <v>67350</v>
          </cell>
          <cell r="BP194">
            <v>72400</v>
          </cell>
          <cell r="BQ194">
            <v>74200</v>
          </cell>
          <cell r="BR194">
            <v>74200</v>
          </cell>
          <cell r="BS194">
            <v>50000</v>
          </cell>
          <cell r="BT194">
            <v>6400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row>
        <row r="195">
          <cell r="X195" t="str">
            <v>LOADED</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3000</v>
          </cell>
          <cell r="BA195">
            <v>7000</v>
          </cell>
          <cell r="BB195">
            <v>11000</v>
          </cell>
          <cell r="BC195">
            <v>15000</v>
          </cell>
          <cell r="BD195">
            <v>19000</v>
          </cell>
          <cell r="BE195">
            <v>23000</v>
          </cell>
          <cell r="BF195">
            <v>31000</v>
          </cell>
          <cell r="BG195">
            <v>43000</v>
          </cell>
          <cell r="BH195">
            <v>70150</v>
          </cell>
          <cell r="BI195">
            <v>92150</v>
          </cell>
          <cell r="BJ195">
            <v>120150</v>
          </cell>
          <cell r="BK195">
            <v>154150</v>
          </cell>
          <cell r="BL195">
            <v>194150</v>
          </cell>
          <cell r="BM195">
            <v>257900</v>
          </cell>
          <cell r="BN195">
            <v>323450</v>
          </cell>
          <cell r="BO195">
            <v>390800</v>
          </cell>
          <cell r="BP195">
            <v>463200</v>
          </cell>
          <cell r="BQ195">
            <v>537400</v>
          </cell>
          <cell r="BR195">
            <v>611600</v>
          </cell>
          <cell r="BS195">
            <v>661600</v>
          </cell>
          <cell r="BT195">
            <v>668000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row>
        <row r="196">
          <cell r="T196" t="str">
            <v>ACTUAL COST TO DATE</v>
          </cell>
          <cell r="AA196"/>
          <cell r="AB196"/>
          <cell r="AC196"/>
          <cell r="AD196"/>
          <cell r="AE196"/>
          <cell r="AF196"/>
          <cell r="AG196"/>
          <cell r="AH196"/>
          <cell r="AI196"/>
          <cell r="AJ196"/>
          <cell r="AK196"/>
          <cell r="AL196"/>
          <cell r="AM196"/>
          <cell r="AN196"/>
          <cell r="AO196"/>
          <cell r="AP196"/>
          <cell r="AQ196"/>
          <cell r="AR196"/>
          <cell r="AS196"/>
          <cell r="AT196"/>
          <cell r="AU196"/>
          <cell r="AV196"/>
          <cell r="AW196"/>
          <cell r="AX196"/>
          <cell r="AY196"/>
          <cell r="AZ196"/>
          <cell r="BA196"/>
          <cell r="BB196"/>
          <cell r="BC196"/>
          <cell r="BD196"/>
          <cell r="BE196"/>
          <cell r="BF196"/>
          <cell r="BG196"/>
          <cell r="BH196"/>
          <cell r="BJ196"/>
          <cell r="BK196"/>
          <cell r="BT196">
            <v>35870</v>
          </cell>
          <cell r="BU196"/>
          <cell r="BV196"/>
          <cell r="BW196"/>
          <cell r="BX196"/>
          <cell r="BY196"/>
          <cell r="BZ196"/>
          <cell r="CA196"/>
          <cell r="CB196"/>
          <cell r="CC196"/>
          <cell r="CD196"/>
          <cell r="CE196"/>
          <cell r="CF196"/>
          <cell r="CG196"/>
          <cell r="CH196"/>
          <cell r="CI196"/>
          <cell r="CJ196"/>
          <cell r="CK196"/>
          <cell r="CL196"/>
          <cell r="CM196"/>
          <cell r="CN196"/>
          <cell r="CO196"/>
          <cell r="CP196"/>
          <cell r="CQ196"/>
          <cell r="CR196"/>
          <cell r="CS196"/>
          <cell r="CT196"/>
          <cell r="CU196"/>
          <cell r="CV196"/>
          <cell r="CW196"/>
          <cell r="CX196"/>
          <cell r="CY196"/>
          <cell r="CZ196"/>
          <cell r="DA196"/>
          <cell r="DB196"/>
          <cell r="DC196"/>
          <cell r="DD196"/>
          <cell r="DE196"/>
          <cell r="DF196"/>
          <cell r="DG196"/>
          <cell r="DH196"/>
          <cell r="DI196"/>
          <cell r="DJ196"/>
          <cell r="DK196"/>
          <cell r="DL196"/>
          <cell r="DM196"/>
          <cell r="DN196"/>
          <cell r="DO196"/>
          <cell r="DP196"/>
          <cell r="DQ196"/>
          <cell r="DR196"/>
          <cell r="DS196"/>
          <cell r="DT196"/>
          <cell r="DU196"/>
          <cell r="DV196"/>
          <cell r="DW196"/>
          <cell r="DX196"/>
          <cell r="DY196"/>
          <cell r="DZ196"/>
          <cell r="EA196"/>
          <cell r="EB196"/>
          <cell r="EC196"/>
          <cell r="ED196"/>
          <cell r="EE196"/>
          <cell r="EF196"/>
          <cell r="EG196"/>
          <cell r="EH196"/>
          <cell r="EI196"/>
          <cell r="EJ196"/>
          <cell r="EK196"/>
          <cell r="EL196"/>
          <cell r="EM196"/>
          <cell r="EN196"/>
          <cell r="EO196"/>
          <cell r="EP196"/>
          <cell r="EQ196"/>
          <cell r="ER196"/>
          <cell r="ES196"/>
          <cell r="ET196"/>
          <cell r="EU196"/>
          <cell r="EV196"/>
        </row>
        <row r="197">
          <cell r="S197" t="str">
            <v>COST TO DATE</v>
          </cell>
          <cell r="T197" t="str">
            <v>ACTUAL COST TO DATE</v>
          </cell>
          <cell r="V197" t="str">
            <v>DIRECT TO DATE</v>
          </cell>
          <cell r="W197" t="str">
            <v>BUDGET</v>
          </cell>
          <cell r="AA197"/>
          <cell r="AB197"/>
          <cell r="AC197"/>
          <cell r="AD197"/>
          <cell r="AE197"/>
          <cell r="AF197"/>
          <cell r="AG197"/>
          <cell r="AH197"/>
          <cell r="AI197"/>
          <cell r="AJ197"/>
          <cell r="AK197"/>
          <cell r="AL197"/>
          <cell r="AM197"/>
          <cell r="AN197"/>
          <cell r="AO197"/>
          <cell r="AP197"/>
          <cell r="AQ197"/>
          <cell r="AR197"/>
          <cell r="AS197"/>
          <cell r="AT197"/>
          <cell r="AU197"/>
          <cell r="AV197"/>
          <cell r="AW197"/>
          <cell r="AX197"/>
          <cell r="AY197"/>
          <cell r="AZ197"/>
          <cell r="BA197"/>
          <cell r="BB197"/>
          <cell r="BC197"/>
          <cell r="BD197"/>
          <cell r="BE197"/>
          <cell r="BF197"/>
          <cell r="BG197"/>
          <cell r="BH197"/>
          <cell r="BJ197"/>
          <cell r="BK197"/>
          <cell r="BU197"/>
          <cell r="BV197"/>
          <cell r="BW197"/>
          <cell r="BX197"/>
          <cell r="BY197"/>
          <cell r="BZ197"/>
          <cell r="CA197"/>
          <cell r="CB197"/>
          <cell r="CC197"/>
          <cell r="CD197"/>
          <cell r="CE197"/>
          <cell r="CF197"/>
          <cell r="CG197"/>
          <cell r="CH197"/>
          <cell r="CI197"/>
          <cell r="CJ197"/>
          <cell r="CK197"/>
          <cell r="CL197"/>
          <cell r="CM197"/>
          <cell r="CN197"/>
          <cell r="CO197"/>
          <cell r="CP197"/>
          <cell r="CQ197"/>
          <cell r="CR197"/>
          <cell r="CS197"/>
          <cell r="CT197"/>
          <cell r="CU197"/>
          <cell r="CV197"/>
          <cell r="CW197"/>
          <cell r="CX197"/>
          <cell r="CY197"/>
          <cell r="CZ197"/>
          <cell r="DA197"/>
          <cell r="DB197"/>
          <cell r="DC197"/>
          <cell r="DD197"/>
          <cell r="DE197"/>
          <cell r="DF197"/>
          <cell r="DG197"/>
          <cell r="DH197"/>
          <cell r="DI197"/>
          <cell r="DJ197"/>
          <cell r="DK197"/>
          <cell r="DL197"/>
          <cell r="DM197"/>
          <cell r="DN197"/>
          <cell r="DO197"/>
          <cell r="DP197"/>
          <cell r="DQ197"/>
          <cell r="DR197"/>
          <cell r="DS197"/>
          <cell r="DT197"/>
          <cell r="DU197"/>
          <cell r="DV197"/>
          <cell r="DW197"/>
          <cell r="DX197"/>
          <cell r="DY197"/>
          <cell r="DZ197"/>
          <cell r="EA197"/>
          <cell r="EB197"/>
          <cell r="EC197"/>
          <cell r="ED197"/>
          <cell r="EE197"/>
          <cell r="EF197"/>
          <cell r="EG197"/>
          <cell r="EH197"/>
          <cell r="EI197"/>
          <cell r="EJ197"/>
          <cell r="EK197"/>
          <cell r="EL197"/>
          <cell r="EM197"/>
          <cell r="EN197"/>
          <cell r="EO197"/>
          <cell r="EP197"/>
          <cell r="EQ197"/>
          <cell r="ER197"/>
          <cell r="ES197"/>
          <cell r="ET197"/>
          <cell r="EU197"/>
          <cell r="EV197"/>
        </row>
        <row r="198">
          <cell r="S198" t="str">
            <v>COST TO DATE</v>
          </cell>
          <cell r="T198" t="str">
            <v>DEVELOPMENT</v>
          </cell>
          <cell r="V198" t="str">
            <v>DIRECT TO DATE</v>
          </cell>
          <cell r="W198" t="str">
            <v>BUDGET</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J198">
            <v>0</v>
          </cell>
          <cell r="BK198">
            <v>0</v>
          </cell>
          <cell r="BL198">
            <v>0</v>
          </cell>
          <cell r="BM198">
            <v>0</v>
          </cell>
          <cell r="BN198">
            <v>0</v>
          </cell>
          <cell r="BO198">
            <v>0</v>
          </cell>
          <cell r="BP198">
            <v>0</v>
          </cell>
          <cell r="BQ198">
            <v>0</v>
          </cell>
        </row>
        <row r="199">
          <cell r="T199" t="str">
            <v>DEVELOPMENT</v>
          </cell>
          <cell r="U199">
            <v>2.6577205773952221E-2</v>
          </cell>
          <cell r="V199">
            <v>0</v>
          </cell>
          <cell r="W199">
            <v>136000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J199">
            <v>0</v>
          </cell>
          <cell r="BK199">
            <v>0</v>
          </cell>
          <cell r="BL199">
            <v>0</v>
          </cell>
          <cell r="BM199">
            <v>0</v>
          </cell>
          <cell r="BN199">
            <v>0</v>
          </cell>
          <cell r="BO199">
            <v>0</v>
          </cell>
          <cell r="BP199">
            <v>0</v>
          </cell>
          <cell r="BQ199">
            <v>0</v>
          </cell>
        </row>
        <row r="200">
          <cell r="T200" t="str">
            <v>PRE PRODUCTION</v>
          </cell>
          <cell r="U200">
            <v>5.5194045738399006E-2</v>
          </cell>
          <cell r="V200">
            <v>7506.390220422265</v>
          </cell>
          <cell r="W200">
            <v>136000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73.249909107150017</v>
          </cell>
          <cell r="AV200">
            <v>0</v>
          </cell>
          <cell r="AW200">
            <v>0</v>
          </cell>
          <cell r="AX200">
            <v>211.84885891174685</v>
          </cell>
          <cell r="AY200">
            <v>131.4440248158169</v>
          </cell>
          <cell r="AZ200">
            <v>538.99606500616505</v>
          </cell>
          <cell r="BA200">
            <v>832.02093803214586</v>
          </cell>
          <cell r="BB200">
            <v>997.95049164271302</v>
          </cell>
          <cell r="BC200">
            <v>290.56169774176448</v>
          </cell>
          <cell r="BD200">
            <v>538.428</v>
          </cell>
          <cell r="BE200">
            <v>3891.8902351647635</v>
          </cell>
          <cell r="BF200">
            <v>0</v>
          </cell>
          <cell r="BG200">
            <v>0</v>
          </cell>
          <cell r="BH200">
            <v>0</v>
          </cell>
          <cell r="BJ200">
            <v>0</v>
          </cell>
          <cell r="BK200">
            <v>0</v>
          </cell>
          <cell r="BL200">
            <v>0</v>
          </cell>
          <cell r="BM200">
            <v>0</v>
          </cell>
          <cell r="BN200">
            <v>0</v>
          </cell>
          <cell r="BO200">
            <v>0</v>
          </cell>
          <cell r="BP200">
            <v>0</v>
          </cell>
          <cell r="BQ200">
            <v>0</v>
          </cell>
        </row>
        <row r="201">
          <cell r="T201" t="str">
            <v>PRODUCTION</v>
          </cell>
          <cell r="V201">
            <v>0</v>
          </cell>
          <cell r="W201">
            <v>480000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J201">
            <v>0</v>
          </cell>
          <cell r="BK201">
            <v>0</v>
          </cell>
          <cell r="BL201">
            <v>0</v>
          </cell>
          <cell r="BM201">
            <v>0</v>
          </cell>
          <cell r="BN201">
            <v>0</v>
          </cell>
          <cell r="BO201">
            <v>0</v>
          </cell>
          <cell r="BP201">
            <v>0</v>
          </cell>
          <cell r="BQ201">
            <v>0</v>
          </cell>
        </row>
        <row r="202">
          <cell r="T202" t="str">
            <v>INK &amp; PAINT</v>
          </cell>
          <cell r="V202">
            <v>0</v>
          </cell>
          <cell r="W202">
            <v>52000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J202">
            <v>0</v>
          </cell>
          <cell r="BK202">
            <v>0</v>
          </cell>
          <cell r="BL202">
            <v>0</v>
          </cell>
          <cell r="BM202">
            <v>0</v>
          </cell>
          <cell r="BN202">
            <v>0</v>
          </cell>
          <cell r="BO202">
            <v>0</v>
          </cell>
          <cell r="BP202">
            <v>0</v>
          </cell>
          <cell r="BQ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row>
        <row r="203">
          <cell r="T203" t="str">
            <v>TOTAL DIRECT</v>
          </cell>
          <cell r="V203">
            <v>7506.390220422265</v>
          </cell>
          <cell r="X203" t="str">
            <v>DIRECT</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73.249909107150017</v>
          </cell>
          <cell r="AV203">
            <v>0</v>
          </cell>
          <cell r="AW203">
            <v>0</v>
          </cell>
          <cell r="AX203">
            <v>211.84885891174685</v>
          </cell>
          <cell r="AY203">
            <v>131.4440248158169</v>
          </cell>
          <cell r="AZ203">
            <v>538.99606500616505</v>
          </cell>
          <cell r="BA203">
            <v>832.02093803214586</v>
          </cell>
          <cell r="BB203">
            <v>997.95049164271302</v>
          </cell>
          <cell r="BC203">
            <v>290.56169774176448</v>
          </cell>
          <cell r="BD203">
            <v>538.428</v>
          </cell>
          <cell r="BE203">
            <v>3891.8902351647635</v>
          </cell>
          <cell r="BF203">
            <v>0</v>
          </cell>
          <cell r="BG203">
            <v>0</v>
          </cell>
          <cell r="BH203">
            <v>0</v>
          </cell>
          <cell r="BJ203">
            <v>0</v>
          </cell>
          <cell r="BK203">
            <v>0</v>
          </cell>
          <cell r="BL203">
            <v>0</v>
          </cell>
          <cell r="BM203">
            <v>0</v>
          </cell>
          <cell r="BN203">
            <v>0</v>
          </cell>
          <cell r="BO203">
            <v>0</v>
          </cell>
          <cell r="BP203">
            <v>0</v>
          </cell>
          <cell r="BQ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row>
        <row r="204">
          <cell r="T204" t="str">
            <v>TOTAL TO DATE</v>
          </cell>
          <cell r="V204">
            <v>5060.2999793605031</v>
          </cell>
          <cell r="W204">
            <v>668000</v>
          </cell>
          <cell r="X204" t="str">
            <v>DIRECT</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73.249909107150017</v>
          </cell>
          <cell r="AV204">
            <v>0</v>
          </cell>
          <cell r="AW204">
            <v>0</v>
          </cell>
          <cell r="AX204">
            <v>211.84885891174685</v>
          </cell>
          <cell r="AY204">
            <v>131.4440248158169</v>
          </cell>
          <cell r="AZ204">
            <v>538.99606500616505</v>
          </cell>
          <cell r="BA204">
            <v>832.02093803214586</v>
          </cell>
          <cell r="BB204">
            <v>997.95049164271302</v>
          </cell>
          <cell r="BC204">
            <v>290.56169774176448</v>
          </cell>
          <cell r="BD204">
            <v>538.428</v>
          </cell>
          <cell r="BE204">
            <v>3891.8902351647635</v>
          </cell>
          <cell r="BF204">
            <v>0</v>
          </cell>
          <cell r="BG204">
            <v>0</v>
          </cell>
          <cell r="BH204">
            <v>0</v>
          </cell>
          <cell r="BJ204">
            <v>0</v>
          </cell>
          <cell r="BK204">
            <v>0</v>
          </cell>
          <cell r="BL204">
            <v>0</v>
          </cell>
          <cell r="BM204">
            <v>0</v>
          </cell>
          <cell r="BN204">
            <v>0</v>
          </cell>
          <cell r="BO204">
            <v>0</v>
          </cell>
          <cell r="BP204">
            <v>0</v>
          </cell>
          <cell r="BQ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row>
        <row r="205">
          <cell r="T205" t="str">
            <v>TOTAL TO DATE</v>
          </cell>
          <cell r="V205">
            <v>10508.94630859117</v>
          </cell>
          <cell r="W205">
            <v>668000</v>
          </cell>
          <cell r="X205" t="str">
            <v>LOADED</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102.54987275001002</v>
          </cell>
          <cell r="AV205">
            <v>0</v>
          </cell>
          <cell r="AW205">
            <v>0</v>
          </cell>
          <cell r="AX205">
            <v>296.58840247644559</v>
          </cell>
          <cell r="AY205">
            <v>184.02163474214368</v>
          </cell>
          <cell r="AZ205">
            <v>754.59449100863105</v>
          </cell>
          <cell r="BA205">
            <v>1164.8293132450042</v>
          </cell>
          <cell r="BB205">
            <v>1397.1306882997983</v>
          </cell>
          <cell r="BC205">
            <v>406.78637683847029</v>
          </cell>
          <cell r="BD205">
            <v>753.79920000000004</v>
          </cell>
          <cell r="BE205">
            <v>5448.6463292306689</v>
          </cell>
          <cell r="BF205">
            <v>0</v>
          </cell>
          <cell r="BG205">
            <v>0</v>
          </cell>
          <cell r="BH205">
            <v>0</v>
          </cell>
          <cell r="BJ205">
            <v>0</v>
          </cell>
          <cell r="BK205">
            <v>0</v>
          </cell>
          <cell r="BL205">
            <v>0</v>
          </cell>
          <cell r="BM205">
            <v>0</v>
          </cell>
          <cell r="BN205">
            <v>0</v>
          </cell>
          <cell r="BO205">
            <v>0</v>
          </cell>
          <cell r="BP205">
            <v>0</v>
          </cell>
          <cell r="BQ205">
            <v>0</v>
          </cell>
        </row>
        <row r="206">
          <cell r="V206" t="str">
            <v>PROJECTED RTM</v>
          </cell>
          <cell r="X206" t="str">
            <v>CUMULATIVE</v>
          </cell>
          <cell r="Y206">
            <v>126</v>
          </cell>
          <cell r="Z206">
            <v>22.992822222222223</v>
          </cell>
          <cell r="AU206">
            <v>102.54987275001002</v>
          </cell>
          <cell r="AV206">
            <v>102.54987275001002</v>
          </cell>
          <cell r="AW206">
            <v>102.54987275001002</v>
          </cell>
          <cell r="AX206">
            <v>399.13827522645562</v>
          </cell>
          <cell r="AY206">
            <v>583.15990996859932</v>
          </cell>
          <cell r="AZ206">
            <v>1337.7544009772305</v>
          </cell>
          <cell r="BA206">
            <v>2502.5837142222344</v>
          </cell>
          <cell r="BB206">
            <v>3899.7144025220327</v>
          </cell>
          <cell r="BC206">
            <v>4306.5007793605027</v>
          </cell>
          <cell r="BD206">
            <v>5060.2999793605031</v>
          </cell>
          <cell r="BE206">
            <v>10508.946308591172</v>
          </cell>
        </row>
        <row r="207">
          <cell r="V207" t="str">
            <v>PROJECTED RTM</v>
          </cell>
          <cell r="X207">
            <v>35937.992822222222</v>
          </cell>
          <cell r="Y207">
            <v>126</v>
          </cell>
          <cell r="Z207">
            <v>22.992822222222223</v>
          </cell>
          <cell r="BT207" t="str">
            <v xml:space="preserve"> </v>
          </cell>
        </row>
        <row r="208">
          <cell r="V208" t="str">
            <v>PROJECTED STREET</v>
          </cell>
          <cell r="X208">
            <v>35966.992822222222</v>
          </cell>
          <cell r="BT208" t="str">
            <v xml:space="preserve"> </v>
          </cell>
        </row>
        <row r="209">
          <cell r="V209" t="str">
            <v>+ or - Scheduled Date</v>
          </cell>
          <cell r="X209">
            <v>41.007177777777542</v>
          </cell>
        </row>
        <row r="210">
          <cell r="N210" t="str">
            <v>ENGINEERING</v>
          </cell>
          <cell r="R210" t="str">
            <v>CREATIVITY 2</v>
          </cell>
          <cell r="V210" t="str">
            <v>START DATE</v>
          </cell>
          <cell r="W210" t="str">
            <v>END     DATE</v>
          </cell>
          <cell r="X210">
            <v>3087.1529999999998</v>
          </cell>
          <cell r="Y210" t="str">
            <v>WK Count</v>
          </cell>
          <cell r="Z210" t="str">
            <v>Total Days</v>
          </cell>
        </row>
        <row r="211">
          <cell r="N211" t="str">
            <v>ENGINEERING</v>
          </cell>
          <cell r="R211" t="str">
            <v>CREATIVITY 2</v>
          </cell>
          <cell r="T211" t="str">
            <v>ANIMATION PRODUCTION</v>
          </cell>
          <cell r="V211" t="str">
            <v>START DATE</v>
          </cell>
          <cell r="W211" t="str">
            <v>END     DATE</v>
          </cell>
          <cell r="X211">
            <v>3087.1529999999998</v>
          </cell>
          <cell r="Y211" t="str">
            <v>WK Count</v>
          </cell>
          <cell r="Z211" t="str">
            <v>Total Days</v>
          </cell>
          <cell r="AA211"/>
          <cell r="AB211"/>
          <cell r="AC211"/>
          <cell r="AD211"/>
          <cell r="AE211"/>
          <cell r="AF211"/>
          <cell r="AG211"/>
          <cell r="AH211"/>
          <cell r="AI211"/>
          <cell r="AJ211"/>
          <cell r="AK211"/>
          <cell r="AL211"/>
          <cell r="AM211"/>
          <cell r="AN211"/>
          <cell r="AO211"/>
          <cell r="AP211"/>
          <cell r="AQ211"/>
          <cell r="AR211"/>
          <cell r="AS211"/>
          <cell r="AT211"/>
          <cell r="AU211"/>
          <cell r="AV211"/>
          <cell r="AW211"/>
          <cell r="AX211"/>
          <cell r="AY211"/>
          <cell r="AZ211"/>
          <cell r="BA211"/>
          <cell r="BB211"/>
          <cell r="BC211"/>
          <cell r="BD211"/>
          <cell r="BE211"/>
          <cell r="BF211"/>
          <cell r="BG211"/>
          <cell r="BH211"/>
          <cell r="BI211"/>
          <cell r="BJ211"/>
          <cell r="BK211"/>
          <cell r="BL211"/>
          <cell r="BM211"/>
          <cell r="BN211"/>
          <cell r="BO211"/>
          <cell r="BP211"/>
          <cell r="BQ211"/>
          <cell r="BR211"/>
          <cell r="BS211"/>
          <cell r="BT211"/>
          <cell r="BU211"/>
          <cell r="BV211"/>
          <cell r="BW211"/>
          <cell r="BX211">
            <v>35898</v>
          </cell>
          <cell r="BY211">
            <v>35905</v>
          </cell>
          <cell r="BZ211">
            <v>35912</v>
          </cell>
          <cell r="CA211">
            <v>35919</v>
          </cell>
          <cell r="CB211">
            <v>35926</v>
          </cell>
          <cell r="CC211">
            <v>35933</v>
          </cell>
          <cell r="CD211">
            <v>35940</v>
          </cell>
          <cell r="CE211">
            <v>35947</v>
          </cell>
          <cell r="CF211">
            <v>35954</v>
          </cell>
          <cell r="CG211"/>
          <cell r="CH211"/>
          <cell r="CI211"/>
          <cell r="CJ211"/>
          <cell r="CK211"/>
          <cell r="CL211"/>
          <cell r="CM211"/>
          <cell r="CN211"/>
          <cell r="CO211"/>
          <cell r="CP211"/>
          <cell r="CQ211"/>
          <cell r="CR211"/>
          <cell r="CS211"/>
          <cell r="CT211"/>
          <cell r="CU211"/>
          <cell r="CV211"/>
          <cell r="CW211"/>
          <cell r="CX211"/>
          <cell r="CY211"/>
          <cell r="CZ211"/>
          <cell r="DA211"/>
          <cell r="DB211"/>
          <cell r="DC211"/>
          <cell r="DD211"/>
          <cell r="DE211"/>
          <cell r="DF211"/>
          <cell r="DG211"/>
          <cell r="DH211"/>
          <cell r="DI211"/>
          <cell r="DJ211"/>
          <cell r="DK211"/>
          <cell r="DL211"/>
          <cell r="DM211"/>
          <cell r="DN211"/>
          <cell r="DO211"/>
          <cell r="DP211"/>
          <cell r="DQ211"/>
          <cell r="DR211"/>
          <cell r="DS211"/>
          <cell r="DT211"/>
          <cell r="DU211"/>
          <cell r="DV211"/>
          <cell r="DW211"/>
          <cell r="DX211"/>
          <cell r="DY211"/>
          <cell r="DZ211"/>
          <cell r="EA211"/>
          <cell r="EB211"/>
          <cell r="EC211"/>
          <cell r="ED211"/>
          <cell r="EE211"/>
          <cell r="EF211"/>
          <cell r="EG211"/>
          <cell r="EH211"/>
          <cell r="EI211"/>
          <cell r="EJ211"/>
          <cell r="EK211"/>
          <cell r="EL211"/>
          <cell r="EM211"/>
          <cell r="EN211"/>
          <cell r="EO211"/>
          <cell r="EP211"/>
          <cell r="EQ211"/>
          <cell r="ER211"/>
          <cell r="ES211"/>
          <cell r="ET211"/>
          <cell r="EU211"/>
          <cell r="EV211"/>
        </row>
        <row r="212">
          <cell r="A212" t="str">
            <v>PREP</v>
          </cell>
          <cell r="F212" t="str">
            <v>ANIMATION</v>
          </cell>
          <cell r="I212" t="str">
            <v>INK &amp; PAINT</v>
          </cell>
          <cell r="L212" t="str">
            <v>ALPHA</v>
          </cell>
          <cell r="N212" t="str">
            <v>BETA</v>
          </cell>
          <cell r="P212" t="str">
            <v>RTM</v>
          </cell>
          <cell r="R212" t="str">
            <v>STREET</v>
          </cell>
          <cell r="T212" t="str">
            <v>ANIMATION PRODUCTION</v>
          </cell>
          <cell r="V212">
            <v>35898</v>
          </cell>
          <cell r="W212">
            <v>35955.220141999998</v>
          </cell>
          <cell r="X212">
            <v>500</v>
          </cell>
          <cell r="Y212">
            <v>9</v>
          </cell>
          <cell r="Z212">
            <v>57.220141999999996</v>
          </cell>
          <cell r="AA212"/>
          <cell r="AB212"/>
          <cell r="AC212"/>
          <cell r="AD212"/>
          <cell r="AE212"/>
          <cell r="AF212"/>
          <cell r="AG212"/>
          <cell r="AH212"/>
          <cell r="AI212"/>
          <cell r="AJ212"/>
          <cell r="AK212"/>
          <cell r="AL212"/>
          <cell r="AM212"/>
          <cell r="AN212"/>
          <cell r="AO212"/>
          <cell r="AP212"/>
          <cell r="AQ212"/>
          <cell r="AR212"/>
          <cell r="AS212"/>
          <cell r="AT212"/>
          <cell r="AU212"/>
          <cell r="AV212"/>
          <cell r="AW212"/>
          <cell r="AX212"/>
          <cell r="AY212"/>
          <cell r="AZ212"/>
          <cell r="BA212"/>
          <cell r="BB212"/>
          <cell r="BC212"/>
          <cell r="BD212"/>
          <cell r="BE212"/>
          <cell r="BF212"/>
          <cell r="BG212"/>
          <cell r="BH212"/>
          <cell r="BI212"/>
          <cell r="BJ212"/>
          <cell r="BK212"/>
          <cell r="BL212"/>
          <cell r="BM212"/>
          <cell r="BN212"/>
          <cell r="BO212"/>
          <cell r="BP212"/>
          <cell r="BQ212"/>
          <cell r="BR212"/>
          <cell r="BS212"/>
          <cell r="BT212"/>
          <cell r="BU212"/>
          <cell r="BV212"/>
          <cell r="BW212"/>
          <cell r="BX212">
            <v>35898</v>
          </cell>
          <cell r="BY212">
            <v>35905</v>
          </cell>
          <cell r="BZ212">
            <v>35912</v>
          </cell>
          <cell r="CA212">
            <v>35919</v>
          </cell>
          <cell r="CB212">
            <v>35926</v>
          </cell>
          <cell r="CC212">
            <v>35933</v>
          </cell>
          <cell r="CD212">
            <v>35940</v>
          </cell>
          <cell r="CE212">
            <v>35947</v>
          </cell>
          <cell r="CF212">
            <v>35954</v>
          </cell>
          <cell r="CG212"/>
          <cell r="CH212"/>
          <cell r="CI212"/>
          <cell r="CJ212"/>
          <cell r="CK212"/>
          <cell r="CL212"/>
          <cell r="CM212"/>
          <cell r="CN212"/>
          <cell r="CO212"/>
          <cell r="CP212"/>
          <cell r="CQ212"/>
          <cell r="CR212"/>
          <cell r="CS212"/>
          <cell r="CT212"/>
          <cell r="CU212"/>
          <cell r="CV212"/>
          <cell r="CW212"/>
          <cell r="CX212"/>
          <cell r="CY212"/>
          <cell r="CZ212"/>
          <cell r="DA212"/>
          <cell r="DB212"/>
          <cell r="DC212"/>
          <cell r="DD212"/>
          <cell r="DE212"/>
          <cell r="DF212"/>
          <cell r="DG212"/>
          <cell r="DH212"/>
          <cell r="DI212"/>
          <cell r="DJ212"/>
          <cell r="DK212"/>
          <cell r="DL212"/>
          <cell r="DM212"/>
          <cell r="DN212"/>
          <cell r="DO212"/>
          <cell r="DP212"/>
          <cell r="DQ212"/>
          <cell r="DR212"/>
          <cell r="DS212"/>
          <cell r="DT212"/>
          <cell r="DU212"/>
          <cell r="DV212"/>
          <cell r="DW212"/>
          <cell r="DX212"/>
          <cell r="DY212"/>
          <cell r="DZ212"/>
          <cell r="EA212"/>
          <cell r="EB212"/>
          <cell r="EC212"/>
          <cell r="ED212"/>
          <cell r="EE212"/>
          <cell r="EF212"/>
          <cell r="EG212"/>
          <cell r="EH212"/>
          <cell r="EI212"/>
          <cell r="EJ212"/>
          <cell r="EK212"/>
          <cell r="EL212"/>
          <cell r="EM212"/>
          <cell r="EN212"/>
          <cell r="EO212"/>
          <cell r="EP212"/>
          <cell r="EQ212"/>
          <cell r="ER212"/>
          <cell r="ES212"/>
          <cell r="ET212"/>
          <cell r="EU212"/>
          <cell r="EV212"/>
        </row>
        <row r="213">
          <cell r="A213" t="str">
            <v>PREP</v>
          </cell>
          <cell r="B213" t="str">
            <v>Days</v>
          </cell>
          <cell r="F213" t="str">
            <v>ANIMATION</v>
          </cell>
          <cell r="G213" t="str">
            <v>Days</v>
          </cell>
          <cell r="H213" t="str">
            <v>Frames</v>
          </cell>
          <cell r="I213" t="str">
            <v>INK &amp; PAINT</v>
          </cell>
          <cell r="J213" t="str">
            <v>Days</v>
          </cell>
          <cell r="L213" t="str">
            <v>ALPHA</v>
          </cell>
          <cell r="N213" t="str">
            <v>BETA</v>
          </cell>
          <cell r="P213" t="str">
            <v>RTM</v>
          </cell>
          <cell r="R213" t="str">
            <v>STREET</v>
          </cell>
          <cell r="T213" t="str">
            <v>Prep Projection</v>
          </cell>
          <cell r="V213">
            <v>35898</v>
          </cell>
          <cell r="W213">
            <v>35955.220141999998</v>
          </cell>
          <cell r="X213">
            <v>500</v>
          </cell>
          <cell r="Y213">
            <v>9</v>
          </cell>
          <cell r="Z213">
            <v>57.220141999999996</v>
          </cell>
          <cell r="AA213"/>
          <cell r="AB213"/>
          <cell r="AC213"/>
          <cell r="AD213"/>
          <cell r="AE213"/>
          <cell r="AF213"/>
          <cell r="AG213"/>
          <cell r="AH213"/>
          <cell r="AI213"/>
          <cell r="AJ213"/>
          <cell r="AK213"/>
          <cell r="AL213"/>
          <cell r="AM213"/>
          <cell r="AN213"/>
          <cell r="AO213"/>
          <cell r="AP213"/>
          <cell r="AQ213"/>
          <cell r="AR213"/>
          <cell r="AS213"/>
          <cell r="AT213"/>
          <cell r="AU213"/>
          <cell r="AV213"/>
          <cell r="AW213"/>
          <cell r="AX213"/>
          <cell r="AY213"/>
          <cell r="AZ213"/>
          <cell r="BA213"/>
          <cell r="BB213"/>
          <cell r="BC213"/>
          <cell r="BD213"/>
          <cell r="BE213"/>
          <cell r="BF213"/>
          <cell r="BG213"/>
          <cell r="BH213"/>
          <cell r="BI213"/>
          <cell r="BJ213"/>
          <cell r="BK213"/>
          <cell r="BL213"/>
          <cell r="BM213"/>
          <cell r="BN213"/>
          <cell r="BO213"/>
          <cell r="BP213"/>
          <cell r="BQ213"/>
          <cell r="BR213"/>
          <cell r="BS213"/>
          <cell r="BT213"/>
          <cell r="BU213"/>
          <cell r="BV213"/>
          <cell r="BW213"/>
          <cell r="BX213">
            <v>125</v>
          </cell>
          <cell r="BY213">
            <v>250</v>
          </cell>
          <cell r="BZ213">
            <v>375</v>
          </cell>
          <cell r="CA213">
            <v>500</v>
          </cell>
          <cell r="CB213">
            <v>500</v>
          </cell>
          <cell r="CC213">
            <v>500</v>
          </cell>
          <cell r="CD213">
            <v>500</v>
          </cell>
          <cell r="CE213">
            <v>500</v>
          </cell>
          <cell r="CF213">
            <v>500</v>
          </cell>
          <cell r="CG213"/>
          <cell r="CH213"/>
          <cell r="CI213"/>
          <cell r="CJ213"/>
          <cell r="CK213"/>
          <cell r="CL213"/>
          <cell r="CM213"/>
          <cell r="CN213"/>
          <cell r="CO213"/>
          <cell r="CP213"/>
          <cell r="CQ213"/>
          <cell r="CR213"/>
          <cell r="CS213"/>
          <cell r="CT213"/>
          <cell r="CU213"/>
          <cell r="CV213"/>
          <cell r="CW213"/>
          <cell r="CX213"/>
          <cell r="CY213"/>
          <cell r="CZ213"/>
          <cell r="DA213"/>
          <cell r="DB213"/>
          <cell r="DC213"/>
          <cell r="DD213"/>
          <cell r="DE213"/>
          <cell r="DF213"/>
          <cell r="DG213"/>
          <cell r="DH213"/>
          <cell r="DI213"/>
          <cell r="DJ213"/>
          <cell r="DK213"/>
          <cell r="DL213"/>
          <cell r="DM213"/>
          <cell r="DN213"/>
          <cell r="DO213"/>
          <cell r="DP213"/>
          <cell r="DQ213"/>
          <cell r="DR213"/>
          <cell r="DS213"/>
          <cell r="DT213"/>
          <cell r="DU213"/>
          <cell r="DV213"/>
          <cell r="DW213"/>
          <cell r="DX213"/>
          <cell r="DY213"/>
          <cell r="DZ213"/>
          <cell r="EA213"/>
          <cell r="EB213"/>
          <cell r="EC213"/>
          <cell r="ED213"/>
          <cell r="EE213"/>
          <cell r="EF213"/>
          <cell r="EG213"/>
          <cell r="EH213"/>
          <cell r="EI213"/>
          <cell r="EJ213"/>
          <cell r="EK213"/>
          <cell r="EL213"/>
          <cell r="EM213"/>
          <cell r="EN213"/>
          <cell r="EO213"/>
          <cell r="EP213"/>
          <cell r="EQ213"/>
          <cell r="ER213"/>
          <cell r="ES213"/>
          <cell r="ET213"/>
          <cell r="EU213"/>
          <cell r="EV213"/>
        </row>
        <row r="214">
          <cell r="A214" t="str">
            <v>Wks</v>
          </cell>
          <cell r="B214" t="str">
            <v>Days</v>
          </cell>
          <cell r="F214" t="str">
            <v>Wks</v>
          </cell>
          <cell r="G214" t="str">
            <v>Days</v>
          </cell>
          <cell r="H214" t="str">
            <v>Frames</v>
          </cell>
          <cell r="I214" t="str">
            <v>Wks</v>
          </cell>
          <cell r="J214" t="str">
            <v>Days</v>
          </cell>
          <cell r="K214">
            <v>21</v>
          </cell>
          <cell r="M214">
            <v>29</v>
          </cell>
          <cell r="O214">
            <v>29</v>
          </cell>
          <cell r="Q214">
            <v>29</v>
          </cell>
          <cell r="R214">
            <v>36100</v>
          </cell>
          <cell r="T214" t="str">
            <v>Animation Projection</v>
          </cell>
          <cell r="V214">
            <v>35926</v>
          </cell>
          <cell r="W214">
            <v>35999.220141999998</v>
          </cell>
          <cell r="X214">
            <v>500</v>
          </cell>
          <cell r="Y214">
            <v>11</v>
          </cell>
          <cell r="Z214">
            <v>73.220141999999996</v>
          </cell>
          <cell r="AA214"/>
          <cell r="AB214"/>
          <cell r="AC214"/>
          <cell r="AD214"/>
          <cell r="AE214"/>
          <cell r="AF214"/>
          <cell r="AG214"/>
          <cell r="AH214"/>
          <cell r="AI214"/>
          <cell r="AJ214"/>
          <cell r="AK214"/>
          <cell r="AL214"/>
          <cell r="AM214"/>
          <cell r="AN214"/>
          <cell r="AO214"/>
          <cell r="AP214"/>
          <cell r="AQ214"/>
          <cell r="AR214"/>
          <cell r="AS214"/>
          <cell r="AT214"/>
          <cell r="AU214"/>
          <cell r="AV214"/>
          <cell r="AW214"/>
          <cell r="AX214"/>
          <cell r="AY214"/>
          <cell r="AZ214"/>
          <cell r="BA214"/>
          <cell r="BB214"/>
          <cell r="BC214"/>
          <cell r="BD214"/>
          <cell r="BE214"/>
          <cell r="BF214"/>
          <cell r="BG214"/>
          <cell r="BH214"/>
          <cell r="BI214"/>
          <cell r="BJ214"/>
          <cell r="BK214"/>
          <cell r="BL214"/>
          <cell r="BM214"/>
          <cell r="BN214"/>
          <cell r="BO214"/>
          <cell r="BP214"/>
          <cell r="BQ214"/>
          <cell r="BR214"/>
          <cell r="BS214"/>
          <cell r="BT214"/>
          <cell r="BU214"/>
          <cell r="BV214"/>
          <cell r="BW214"/>
          <cell r="BX214"/>
          <cell r="BY214"/>
          <cell r="BZ214"/>
          <cell r="CA214"/>
          <cell r="CB214">
            <v>0</v>
          </cell>
          <cell r="CC214">
            <v>0</v>
          </cell>
          <cell r="CD214">
            <v>0</v>
          </cell>
          <cell r="CE214">
            <v>125</v>
          </cell>
          <cell r="CF214">
            <v>250</v>
          </cell>
          <cell r="CG214">
            <v>375</v>
          </cell>
          <cell r="CH214">
            <v>500</v>
          </cell>
          <cell r="CI214">
            <v>500</v>
          </cell>
          <cell r="CJ214">
            <v>500</v>
          </cell>
          <cell r="CK214">
            <v>500</v>
          </cell>
          <cell r="CL214">
            <v>500</v>
          </cell>
          <cell r="CM214"/>
          <cell r="CN214"/>
          <cell r="CO214"/>
          <cell r="CP214"/>
          <cell r="CQ214"/>
          <cell r="CR214"/>
          <cell r="CS214"/>
          <cell r="CT214"/>
          <cell r="CU214"/>
          <cell r="CV214"/>
          <cell r="CW214"/>
          <cell r="CX214"/>
          <cell r="CY214"/>
          <cell r="CZ214"/>
          <cell r="DA214"/>
          <cell r="DB214"/>
          <cell r="DC214"/>
          <cell r="DD214"/>
          <cell r="DE214"/>
          <cell r="DF214"/>
          <cell r="DG214"/>
          <cell r="DH214"/>
          <cell r="DI214"/>
          <cell r="DJ214"/>
          <cell r="DK214"/>
          <cell r="DL214"/>
          <cell r="DM214"/>
          <cell r="DN214"/>
          <cell r="DO214"/>
          <cell r="DP214"/>
          <cell r="DQ214"/>
          <cell r="DR214"/>
          <cell r="DS214"/>
          <cell r="DT214"/>
          <cell r="DU214"/>
          <cell r="DV214"/>
          <cell r="DW214"/>
          <cell r="DX214"/>
          <cell r="DY214"/>
          <cell r="DZ214"/>
          <cell r="EA214"/>
          <cell r="EB214"/>
          <cell r="EC214"/>
          <cell r="ED214"/>
          <cell r="EE214"/>
          <cell r="EF214"/>
          <cell r="EG214"/>
          <cell r="EH214"/>
          <cell r="EI214"/>
          <cell r="EJ214"/>
          <cell r="EK214"/>
          <cell r="EL214"/>
          <cell r="EM214"/>
          <cell r="EN214"/>
          <cell r="EO214"/>
          <cell r="EP214"/>
          <cell r="EQ214"/>
          <cell r="ER214"/>
          <cell r="ES214"/>
          <cell r="ET214"/>
          <cell r="EU214"/>
          <cell r="EV214"/>
        </row>
        <row r="215">
          <cell r="A215">
            <v>6.1743059999999996</v>
          </cell>
          <cell r="B215">
            <v>57.220141999999996</v>
          </cell>
          <cell r="F215">
            <v>6.1743059999999996</v>
          </cell>
          <cell r="G215">
            <v>73.220141999999996</v>
          </cell>
          <cell r="H215">
            <v>3087.1529999999998</v>
          </cell>
          <cell r="I215">
            <v>6.1743059999999996</v>
          </cell>
          <cell r="J215">
            <v>57.220141999999996</v>
          </cell>
          <cell r="K215">
            <v>21</v>
          </cell>
          <cell r="M215">
            <v>29</v>
          </cell>
          <cell r="O215">
            <v>29</v>
          </cell>
          <cell r="Q215">
            <v>29</v>
          </cell>
          <cell r="R215">
            <v>36100</v>
          </cell>
          <cell r="T215" t="str">
            <v>Ink &amp; Paint Projection</v>
          </cell>
          <cell r="V215">
            <v>35956</v>
          </cell>
          <cell r="W215">
            <v>36013.220141999998</v>
          </cell>
          <cell r="X215">
            <v>500</v>
          </cell>
          <cell r="Y215">
            <v>8</v>
          </cell>
          <cell r="Z215">
            <v>57.220141999999996</v>
          </cell>
          <cell r="AA215"/>
          <cell r="AB215"/>
          <cell r="AC215"/>
          <cell r="AD215"/>
          <cell r="AE215"/>
          <cell r="AF215"/>
          <cell r="AG215"/>
          <cell r="AH215"/>
          <cell r="AI215"/>
          <cell r="AJ215"/>
          <cell r="AK215"/>
          <cell r="AL215"/>
          <cell r="AM215"/>
          <cell r="AN215"/>
          <cell r="AO215"/>
          <cell r="AP215"/>
          <cell r="AQ215"/>
          <cell r="AR215"/>
          <cell r="AS215"/>
          <cell r="AT215"/>
          <cell r="AU215"/>
          <cell r="AV215"/>
          <cell r="AW215"/>
          <cell r="AX215"/>
          <cell r="AY215"/>
          <cell r="AZ215"/>
          <cell r="BA215"/>
          <cell r="BB215"/>
          <cell r="BC215"/>
          <cell r="BD215"/>
          <cell r="BE215"/>
          <cell r="BF215"/>
          <cell r="BG215"/>
          <cell r="BH215"/>
          <cell r="BI215"/>
          <cell r="BJ215"/>
          <cell r="BK215"/>
          <cell r="BL215"/>
          <cell r="BM215"/>
          <cell r="BN215"/>
          <cell r="BO215"/>
          <cell r="BP215"/>
          <cell r="BQ215"/>
          <cell r="BR215"/>
          <cell r="BS215"/>
          <cell r="BT215"/>
          <cell r="BU215"/>
          <cell r="BV215"/>
          <cell r="BW215"/>
          <cell r="BX215"/>
          <cell r="BY215"/>
          <cell r="BZ215"/>
          <cell r="CA215"/>
          <cell r="CB215"/>
          <cell r="CC215"/>
          <cell r="CD215"/>
          <cell r="CE215"/>
          <cell r="CF215"/>
          <cell r="CG215">
            <v>125</v>
          </cell>
          <cell r="CH215">
            <v>250</v>
          </cell>
          <cell r="CI215">
            <v>375</v>
          </cell>
          <cell r="CJ215">
            <v>500</v>
          </cell>
          <cell r="CK215">
            <v>500</v>
          </cell>
          <cell r="CL215">
            <v>500</v>
          </cell>
          <cell r="CM215">
            <v>500</v>
          </cell>
          <cell r="CN215">
            <v>500</v>
          </cell>
          <cell r="CO215"/>
          <cell r="CP215"/>
          <cell r="CQ215"/>
          <cell r="CR215"/>
          <cell r="CS215"/>
          <cell r="CT215"/>
          <cell r="CU215"/>
          <cell r="CV215"/>
          <cell r="CW215"/>
          <cell r="CX215"/>
          <cell r="CY215"/>
          <cell r="CZ215"/>
          <cell r="DA215"/>
          <cell r="DB215"/>
          <cell r="DC215"/>
          <cell r="DD215"/>
          <cell r="DE215"/>
          <cell r="DF215"/>
          <cell r="DG215"/>
          <cell r="DH215"/>
          <cell r="DI215"/>
          <cell r="DJ215"/>
          <cell r="DK215"/>
          <cell r="DL215"/>
          <cell r="DM215"/>
          <cell r="DN215"/>
          <cell r="DO215"/>
          <cell r="DP215"/>
          <cell r="DQ215"/>
          <cell r="DR215"/>
          <cell r="DS215"/>
          <cell r="DT215"/>
          <cell r="DU215"/>
          <cell r="DV215"/>
          <cell r="DW215"/>
          <cell r="DX215"/>
          <cell r="DY215"/>
          <cell r="DZ215"/>
          <cell r="EA215"/>
          <cell r="EB215"/>
          <cell r="EC215"/>
          <cell r="ED215"/>
          <cell r="EE215"/>
          <cell r="EF215"/>
          <cell r="EG215"/>
          <cell r="EH215"/>
          <cell r="EI215"/>
          <cell r="EJ215"/>
          <cell r="EK215"/>
          <cell r="EL215"/>
          <cell r="EM215"/>
          <cell r="EN215"/>
          <cell r="EO215"/>
          <cell r="EP215"/>
          <cell r="EQ215"/>
          <cell r="ER215"/>
          <cell r="ES215"/>
          <cell r="ET215"/>
          <cell r="EU215"/>
          <cell r="EV215"/>
        </row>
        <row r="217">
          <cell r="T217" t="str">
            <v>BUDGET FORECAST</v>
          </cell>
          <cell r="AA217"/>
          <cell r="AB217"/>
          <cell r="AC217"/>
          <cell r="AD217"/>
          <cell r="AE217"/>
          <cell r="AF217"/>
          <cell r="AG217"/>
          <cell r="AH217"/>
          <cell r="AI217"/>
          <cell r="AJ217"/>
          <cell r="AK217"/>
          <cell r="AL217"/>
          <cell r="AM217"/>
          <cell r="AN217"/>
          <cell r="AO217"/>
          <cell r="AP217"/>
          <cell r="AQ217"/>
          <cell r="AR217"/>
          <cell r="AS217"/>
          <cell r="AT217"/>
          <cell r="AU217"/>
          <cell r="AV217"/>
          <cell r="AW217"/>
          <cell r="AX217"/>
          <cell r="AY217"/>
          <cell r="AZ217"/>
          <cell r="BA217"/>
          <cell r="BB217"/>
          <cell r="BC217"/>
          <cell r="BD217"/>
          <cell r="BE217"/>
          <cell r="BF217"/>
          <cell r="BG217"/>
          <cell r="BH217"/>
          <cell r="BI217"/>
          <cell r="BJ217"/>
          <cell r="BK217"/>
          <cell r="BL217"/>
          <cell r="BM217"/>
          <cell r="BN217"/>
          <cell r="BO217"/>
          <cell r="BP217"/>
          <cell r="BQ217"/>
          <cell r="BR217"/>
          <cell r="BS217"/>
          <cell r="BT217"/>
          <cell r="BU217"/>
          <cell r="BV217"/>
          <cell r="BW217"/>
          <cell r="BX217">
            <v>35898</v>
          </cell>
          <cell r="BY217">
            <v>35905</v>
          </cell>
          <cell r="BZ217">
            <v>35912</v>
          </cell>
          <cell r="CA217">
            <v>35919</v>
          </cell>
          <cell r="CB217">
            <v>35926</v>
          </cell>
          <cell r="CC217">
            <v>35933</v>
          </cell>
          <cell r="CD217">
            <v>35940</v>
          </cell>
          <cell r="CE217">
            <v>35947</v>
          </cell>
          <cell r="CF217">
            <v>35954</v>
          </cell>
          <cell r="CG217"/>
          <cell r="CH217"/>
          <cell r="CI217"/>
          <cell r="CJ217"/>
          <cell r="CK217"/>
          <cell r="CL217"/>
          <cell r="CM217"/>
          <cell r="CN217"/>
          <cell r="CO217"/>
          <cell r="CP217"/>
          <cell r="CQ217"/>
          <cell r="CR217"/>
          <cell r="CS217"/>
          <cell r="CT217"/>
          <cell r="CU217"/>
          <cell r="CV217"/>
          <cell r="CW217"/>
          <cell r="CX217"/>
          <cell r="CY217"/>
          <cell r="CZ217"/>
          <cell r="DA217"/>
          <cell r="DB217"/>
          <cell r="DC217"/>
          <cell r="DD217"/>
          <cell r="DE217"/>
          <cell r="DF217"/>
          <cell r="DG217"/>
          <cell r="DH217"/>
          <cell r="DI217"/>
          <cell r="DJ217"/>
          <cell r="DK217"/>
          <cell r="DL217"/>
          <cell r="DM217"/>
          <cell r="DN217"/>
          <cell r="DO217"/>
          <cell r="DP217"/>
          <cell r="DQ217"/>
          <cell r="DR217"/>
          <cell r="DS217"/>
          <cell r="DT217"/>
          <cell r="DU217"/>
          <cell r="DV217"/>
          <cell r="DW217"/>
          <cell r="DX217"/>
          <cell r="DY217"/>
          <cell r="DZ217"/>
          <cell r="EA217"/>
          <cell r="EB217"/>
          <cell r="EC217"/>
          <cell r="ED217"/>
          <cell r="EE217"/>
          <cell r="EF217"/>
          <cell r="EG217"/>
          <cell r="EH217"/>
          <cell r="EI217"/>
          <cell r="EJ217"/>
          <cell r="EK217"/>
          <cell r="EL217"/>
          <cell r="EM217"/>
          <cell r="EN217"/>
          <cell r="EO217"/>
          <cell r="EP217"/>
          <cell r="EQ217"/>
          <cell r="ER217"/>
          <cell r="ES217"/>
          <cell r="ET217"/>
          <cell r="EU217"/>
          <cell r="EV217"/>
          <cell r="EW217"/>
          <cell r="EX217"/>
          <cell r="EY217"/>
          <cell r="EZ217"/>
          <cell r="FA217"/>
          <cell r="FB217"/>
          <cell r="FC217"/>
          <cell r="FD217"/>
          <cell r="FE217"/>
          <cell r="FF217"/>
          <cell r="FG217"/>
          <cell r="FH217"/>
          <cell r="FI217"/>
        </row>
        <row r="218">
          <cell r="T218" t="str">
            <v>BUDGET FORECAST</v>
          </cell>
          <cell r="V218" t="str">
            <v>PRE PROD</v>
          </cell>
          <cell r="W218">
            <v>30</v>
          </cell>
          <cell r="X218">
            <v>112500</v>
          </cell>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v>35898</v>
          </cell>
          <cell r="BY218">
            <v>35905</v>
          </cell>
          <cell r="BZ218">
            <v>35912</v>
          </cell>
          <cell r="CA218">
            <v>35919</v>
          </cell>
          <cell r="CB218">
            <v>35926</v>
          </cell>
          <cell r="CC218">
            <v>35933</v>
          </cell>
          <cell r="CD218">
            <v>35940</v>
          </cell>
          <cell r="CE218">
            <v>35947</v>
          </cell>
          <cell r="CF218">
            <v>35954</v>
          </cell>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row>
        <row r="219">
          <cell r="V219" t="str">
            <v>PRE PROD</v>
          </cell>
          <cell r="W219">
            <v>30</v>
          </cell>
          <cell r="X219">
            <v>112500</v>
          </cell>
          <cell r="AA219"/>
          <cell r="AB219"/>
          <cell r="AC219"/>
          <cell r="AD219"/>
          <cell r="AE219"/>
          <cell r="AF219"/>
          <cell r="AG219"/>
          <cell r="AH219"/>
          <cell r="AI219"/>
          <cell r="AJ219"/>
          <cell r="AK219"/>
          <cell r="AL219"/>
          <cell r="AM219"/>
          <cell r="AN219"/>
          <cell r="AO219"/>
          <cell r="AP219"/>
          <cell r="AQ219"/>
          <cell r="AR219"/>
          <cell r="AS219"/>
          <cell r="AT219"/>
          <cell r="AU219"/>
          <cell r="AV219"/>
          <cell r="AW219"/>
          <cell r="AX219"/>
          <cell r="AY219"/>
          <cell r="AZ219"/>
          <cell r="BA219"/>
          <cell r="BB219"/>
          <cell r="BC219"/>
          <cell r="BD219"/>
          <cell r="BE219"/>
          <cell r="BF219"/>
          <cell r="BG219"/>
          <cell r="BH219"/>
          <cell r="BI219"/>
          <cell r="BJ219"/>
          <cell r="BK219"/>
          <cell r="BL219"/>
          <cell r="BM219"/>
          <cell r="BN219"/>
          <cell r="BO219"/>
          <cell r="BP219"/>
          <cell r="BQ219"/>
          <cell r="BR219"/>
          <cell r="BS219"/>
          <cell r="BT219"/>
          <cell r="BU219"/>
          <cell r="BV219"/>
          <cell r="BW219"/>
          <cell r="BX219">
            <v>3750</v>
          </cell>
          <cell r="BY219">
            <v>7500</v>
          </cell>
          <cell r="BZ219">
            <v>11250</v>
          </cell>
          <cell r="CA219">
            <v>15000</v>
          </cell>
          <cell r="CB219">
            <v>15000</v>
          </cell>
          <cell r="CC219">
            <v>15000</v>
          </cell>
          <cell r="CD219">
            <v>15000</v>
          </cell>
          <cell r="CE219">
            <v>15000</v>
          </cell>
          <cell r="CF219">
            <v>15000</v>
          </cell>
          <cell r="CG219"/>
          <cell r="CH219"/>
          <cell r="CI219"/>
          <cell r="CJ219"/>
          <cell r="CK219"/>
          <cell r="CL219"/>
          <cell r="CM219"/>
          <cell r="CN219"/>
          <cell r="CO219"/>
          <cell r="CP219"/>
          <cell r="CQ219"/>
          <cell r="CR219"/>
          <cell r="CS219"/>
          <cell r="CT219"/>
          <cell r="CU219"/>
          <cell r="CV219"/>
          <cell r="CW219"/>
          <cell r="CX219"/>
          <cell r="CY219"/>
          <cell r="CZ219"/>
          <cell r="DA219"/>
          <cell r="DB219"/>
          <cell r="DC219"/>
          <cell r="DD219"/>
          <cell r="DE219"/>
          <cell r="DF219"/>
          <cell r="DG219"/>
          <cell r="DH219"/>
          <cell r="DI219"/>
          <cell r="DJ219"/>
          <cell r="DK219"/>
          <cell r="DL219"/>
          <cell r="DM219"/>
          <cell r="DN219"/>
          <cell r="DO219"/>
          <cell r="DP219"/>
          <cell r="DQ219"/>
          <cell r="DR219"/>
          <cell r="DS219"/>
          <cell r="DT219"/>
          <cell r="DU219"/>
          <cell r="DV219"/>
          <cell r="DW219"/>
          <cell r="DX219"/>
          <cell r="DY219"/>
          <cell r="DZ219"/>
          <cell r="EA219"/>
          <cell r="EB219"/>
          <cell r="EC219"/>
          <cell r="ED219"/>
          <cell r="EE219"/>
          <cell r="EF219"/>
          <cell r="EG219"/>
          <cell r="EH219"/>
          <cell r="EI219"/>
          <cell r="EJ219"/>
          <cell r="EK219"/>
          <cell r="EL219"/>
          <cell r="EM219"/>
          <cell r="EN219"/>
          <cell r="EO219"/>
          <cell r="EP219"/>
          <cell r="EQ219"/>
          <cell r="ER219"/>
          <cell r="ES219"/>
          <cell r="ET219"/>
          <cell r="EU219"/>
          <cell r="EV219"/>
          <cell r="EW219"/>
          <cell r="EX219"/>
          <cell r="EY219"/>
          <cell r="EZ219"/>
          <cell r="FA219"/>
          <cell r="FB219"/>
          <cell r="FC219"/>
          <cell r="FD219"/>
          <cell r="FE219"/>
          <cell r="FF219"/>
          <cell r="FG219"/>
          <cell r="FH219"/>
          <cell r="FI219"/>
        </row>
        <row r="220">
          <cell r="V220" t="str">
            <v>PRODUCTION</v>
          </cell>
          <cell r="W220">
            <v>150</v>
          </cell>
          <cell r="X220">
            <v>487500</v>
          </cell>
          <cell r="AA220"/>
          <cell r="AB220"/>
          <cell r="AC220"/>
          <cell r="AD220"/>
          <cell r="AE220"/>
          <cell r="AF220"/>
          <cell r="AG220"/>
          <cell r="AH220"/>
          <cell r="AI220"/>
          <cell r="AJ220"/>
          <cell r="AK220"/>
          <cell r="AL220"/>
          <cell r="AM220"/>
          <cell r="AN220"/>
          <cell r="AO220"/>
          <cell r="AP220"/>
          <cell r="AQ220"/>
          <cell r="AR220"/>
          <cell r="AS220"/>
          <cell r="AT220"/>
          <cell r="AU220"/>
          <cell r="AV220"/>
          <cell r="AW220"/>
          <cell r="AX220"/>
          <cell r="AY220"/>
          <cell r="AZ220"/>
          <cell r="BA220"/>
          <cell r="BB220"/>
          <cell r="BC220"/>
          <cell r="BD220"/>
          <cell r="BE220"/>
          <cell r="BF220"/>
          <cell r="BG220"/>
          <cell r="BH220"/>
          <cell r="BI220"/>
          <cell r="BJ220"/>
          <cell r="BK220"/>
          <cell r="BL220"/>
          <cell r="BM220"/>
          <cell r="BN220"/>
          <cell r="BO220"/>
          <cell r="BP220"/>
          <cell r="BQ220"/>
          <cell r="BR220"/>
          <cell r="BS220"/>
          <cell r="BT220"/>
          <cell r="BU220"/>
          <cell r="BV220"/>
          <cell r="BW220"/>
          <cell r="BX220"/>
          <cell r="BY220"/>
          <cell r="BZ220"/>
          <cell r="CA220"/>
          <cell r="CB220">
            <v>35926</v>
          </cell>
          <cell r="CC220">
            <v>35933</v>
          </cell>
          <cell r="CD220">
            <v>35940</v>
          </cell>
          <cell r="CE220">
            <v>35947</v>
          </cell>
          <cell r="CF220">
            <v>35954</v>
          </cell>
          <cell r="CG220">
            <v>35961</v>
          </cell>
          <cell r="CH220">
            <v>35968</v>
          </cell>
          <cell r="CI220">
            <v>35975</v>
          </cell>
          <cell r="CJ220">
            <v>35982</v>
          </cell>
          <cell r="CK220">
            <v>35989</v>
          </cell>
          <cell r="CL220">
            <v>35996</v>
          </cell>
          <cell r="CM220"/>
          <cell r="CN220"/>
          <cell r="CO220"/>
          <cell r="CP220"/>
          <cell r="CQ220"/>
          <cell r="CR220"/>
          <cell r="CS220"/>
          <cell r="CT220"/>
          <cell r="CU220"/>
          <cell r="CV220"/>
          <cell r="CW220"/>
          <cell r="CX220"/>
          <cell r="CY220"/>
          <cell r="CZ220"/>
          <cell r="DA220"/>
          <cell r="DB220"/>
          <cell r="DC220"/>
          <cell r="DD220"/>
          <cell r="DE220"/>
          <cell r="DF220"/>
          <cell r="DG220"/>
          <cell r="DH220"/>
          <cell r="DI220"/>
          <cell r="DJ220"/>
          <cell r="DK220"/>
          <cell r="DL220"/>
          <cell r="DM220"/>
          <cell r="DN220"/>
          <cell r="DO220"/>
          <cell r="DP220"/>
          <cell r="DQ220"/>
          <cell r="DR220"/>
          <cell r="DS220"/>
          <cell r="DT220"/>
          <cell r="DU220"/>
          <cell r="DV220"/>
          <cell r="DW220"/>
          <cell r="DX220"/>
          <cell r="DY220"/>
          <cell r="DZ220"/>
          <cell r="EA220"/>
          <cell r="EB220"/>
          <cell r="EC220"/>
          <cell r="ED220"/>
          <cell r="EE220"/>
          <cell r="EF220"/>
          <cell r="EG220"/>
          <cell r="EH220"/>
          <cell r="EI220"/>
          <cell r="EJ220"/>
          <cell r="EK220"/>
          <cell r="EL220"/>
          <cell r="EM220"/>
          <cell r="EN220"/>
          <cell r="EO220"/>
          <cell r="EP220"/>
          <cell r="EQ220"/>
          <cell r="ER220"/>
          <cell r="ES220"/>
          <cell r="ET220"/>
          <cell r="EU220"/>
          <cell r="EV220"/>
          <cell r="EW220"/>
          <cell r="EX220"/>
          <cell r="EY220"/>
          <cell r="EZ220"/>
          <cell r="FA220"/>
          <cell r="FB220"/>
          <cell r="FC220"/>
          <cell r="FD220"/>
          <cell r="FE220"/>
          <cell r="FF220"/>
          <cell r="FG220"/>
          <cell r="FH220"/>
          <cell r="FI220"/>
        </row>
        <row r="221">
          <cell r="V221" t="str">
            <v>PRODUCTION</v>
          </cell>
          <cell r="W221">
            <v>150</v>
          </cell>
          <cell r="X221">
            <v>487500</v>
          </cell>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v>0</v>
          </cell>
          <cell r="CC221">
            <v>0</v>
          </cell>
          <cell r="CD221">
            <v>0</v>
          </cell>
          <cell r="CE221">
            <v>18750</v>
          </cell>
          <cell r="CF221">
            <v>37500</v>
          </cell>
          <cell r="CG221">
            <v>56250</v>
          </cell>
          <cell r="CH221">
            <v>75000</v>
          </cell>
          <cell r="CI221">
            <v>75000</v>
          </cell>
          <cell r="CJ221">
            <v>75000</v>
          </cell>
          <cell r="CK221">
            <v>75000</v>
          </cell>
          <cell r="CL221">
            <v>75000</v>
          </cell>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row>
        <row r="222">
          <cell r="V222" t="str">
            <v>INK &amp; PAINT</v>
          </cell>
          <cell r="W222">
            <v>8</v>
          </cell>
          <cell r="X222">
            <v>26000</v>
          </cell>
          <cell r="AA222"/>
          <cell r="AB222"/>
          <cell r="AC222"/>
          <cell r="AD222"/>
          <cell r="AE222"/>
          <cell r="AF222"/>
          <cell r="AG222"/>
          <cell r="AH222"/>
          <cell r="AI222"/>
          <cell r="AJ222"/>
          <cell r="AK222"/>
          <cell r="AL222"/>
          <cell r="AM222"/>
          <cell r="AN222"/>
          <cell r="AO222"/>
          <cell r="AP222"/>
          <cell r="AQ222"/>
          <cell r="AR222"/>
          <cell r="AS222"/>
          <cell r="AT222"/>
          <cell r="AU222"/>
          <cell r="AV222"/>
          <cell r="AW222"/>
          <cell r="AX222"/>
          <cell r="AY222"/>
          <cell r="AZ222"/>
          <cell r="BA222"/>
          <cell r="BB222"/>
          <cell r="BC222"/>
          <cell r="BD222"/>
          <cell r="BE222"/>
          <cell r="BF222"/>
          <cell r="BG222"/>
          <cell r="BH222"/>
          <cell r="BI222"/>
          <cell r="BJ222"/>
          <cell r="BK222"/>
          <cell r="BL222"/>
          <cell r="BM222"/>
          <cell r="BN222"/>
          <cell r="BO222"/>
          <cell r="BP222"/>
          <cell r="BQ222"/>
          <cell r="BR222"/>
          <cell r="BS222"/>
          <cell r="BT222"/>
          <cell r="BU222"/>
          <cell r="BV222"/>
          <cell r="BW222"/>
          <cell r="BX222"/>
          <cell r="BY222"/>
          <cell r="BZ222"/>
          <cell r="CA222"/>
          <cell r="CB222"/>
          <cell r="CC222"/>
          <cell r="CD222"/>
          <cell r="CE222"/>
          <cell r="CF222"/>
          <cell r="CG222">
            <v>35961</v>
          </cell>
          <cell r="CH222">
            <v>35968</v>
          </cell>
          <cell r="CI222">
            <v>35975</v>
          </cell>
          <cell r="CJ222">
            <v>35982</v>
          </cell>
          <cell r="CK222">
            <v>35989</v>
          </cell>
          <cell r="CL222">
            <v>35996</v>
          </cell>
          <cell r="CM222">
            <v>36003</v>
          </cell>
          <cell r="CN222">
            <v>36010</v>
          </cell>
          <cell r="CO222"/>
          <cell r="CP222"/>
          <cell r="CQ222"/>
          <cell r="CR222"/>
          <cell r="CS222"/>
          <cell r="CT222"/>
          <cell r="CU222"/>
          <cell r="CV222"/>
          <cell r="CW222"/>
          <cell r="CX222"/>
          <cell r="CY222"/>
          <cell r="CZ222"/>
          <cell r="DA222"/>
          <cell r="DB222"/>
          <cell r="DC222"/>
          <cell r="DD222"/>
          <cell r="DE222"/>
          <cell r="DF222"/>
          <cell r="DG222"/>
          <cell r="DH222"/>
          <cell r="DI222"/>
          <cell r="DJ222"/>
          <cell r="DK222"/>
          <cell r="DL222"/>
          <cell r="DM222"/>
          <cell r="DN222"/>
          <cell r="DO222"/>
          <cell r="DP222"/>
          <cell r="DQ222"/>
          <cell r="DR222"/>
          <cell r="DS222"/>
          <cell r="DT222"/>
          <cell r="DU222"/>
          <cell r="DV222"/>
          <cell r="DW222"/>
          <cell r="DX222"/>
          <cell r="DY222"/>
          <cell r="DZ222"/>
          <cell r="EA222"/>
          <cell r="EB222"/>
          <cell r="EC222"/>
          <cell r="ED222"/>
          <cell r="EE222"/>
          <cell r="EF222"/>
          <cell r="EG222"/>
          <cell r="EH222"/>
          <cell r="EI222"/>
          <cell r="EJ222"/>
          <cell r="EK222"/>
          <cell r="EL222"/>
          <cell r="EM222"/>
          <cell r="EN222"/>
          <cell r="EO222"/>
          <cell r="EP222"/>
          <cell r="EQ222"/>
          <cell r="ER222"/>
          <cell r="ES222"/>
          <cell r="ET222"/>
          <cell r="EU222"/>
          <cell r="EV222"/>
          <cell r="EW222"/>
          <cell r="EX222"/>
          <cell r="EY222"/>
          <cell r="EZ222"/>
          <cell r="FA222"/>
          <cell r="FB222"/>
          <cell r="FC222"/>
          <cell r="FD222"/>
          <cell r="FE222"/>
          <cell r="FF222"/>
          <cell r="FG222"/>
          <cell r="FH222"/>
          <cell r="FI222"/>
        </row>
        <row r="223">
          <cell r="V223" t="str">
            <v>INK &amp; PAINT</v>
          </cell>
          <cell r="W223">
            <v>8</v>
          </cell>
          <cell r="X223">
            <v>26000</v>
          </cell>
          <cell r="AA223"/>
          <cell r="AB223"/>
          <cell r="AC223"/>
          <cell r="AD223"/>
          <cell r="AE223"/>
          <cell r="AF223"/>
          <cell r="AG223"/>
          <cell r="AH223"/>
          <cell r="AI223"/>
          <cell r="AJ223"/>
          <cell r="AK223"/>
          <cell r="AL223"/>
          <cell r="AM223"/>
          <cell r="AN223"/>
          <cell r="AO223"/>
          <cell r="AP223"/>
          <cell r="AQ223"/>
          <cell r="AR223"/>
          <cell r="AS223"/>
          <cell r="AT223"/>
          <cell r="AU223"/>
          <cell r="AV223"/>
          <cell r="AW223"/>
          <cell r="AX223"/>
          <cell r="AY223"/>
          <cell r="AZ223"/>
          <cell r="BA223"/>
          <cell r="BB223"/>
          <cell r="BC223"/>
          <cell r="BD223"/>
          <cell r="BE223"/>
          <cell r="BF223"/>
          <cell r="BG223"/>
          <cell r="BH223"/>
          <cell r="BI223"/>
          <cell r="BJ223"/>
          <cell r="BK223"/>
          <cell r="BL223"/>
          <cell r="BM223"/>
          <cell r="BN223"/>
          <cell r="BO223"/>
          <cell r="BP223"/>
          <cell r="BQ223"/>
          <cell r="BR223"/>
          <cell r="BS223"/>
          <cell r="BT223"/>
          <cell r="BU223"/>
          <cell r="BV223"/>
          <cell r="BW223"/>
          <cell r="BX223"/>
          <cell r="BY223"/>
          <cell r="BZ223"/>
          <cell r="CA223"/>
          <cell r="CB223"/>
          <cell r="CC223"/>
          <cell r="CD223"/>
          <cell r="CE223"/>
          <cell r="CF223"/>
          <cell r="CG223">
            <v>1000</v>
          </cell>
          <cell r="CH223">
            <v>2000</v>
          </cell>
          <cell r="CI223">
            <v>3000</v>
          </cell>
          <cell r="CJ223">
            <v>4000</v>
          </cell>
          <cell r="CK223">
            <v>4000</v>
          </cell>
          <cell r="CL223">
            <v>4000</v>
          </cell>
          <cell r="CM223">
            <v>4000</v>
          </cell>
          <cell r="CN223">
            <v>4000</v>
          </cell>
          <cell r="CO223"/>
          <cell r="CP223"/>
          <cell r="CQ223"/>
          <cell r="CR223"/>
          <cell r="CS223"/>
          <cell r="CT223"/>
          <cell r="CU223"/>
          <cell r="CV223"/>
          <cell r="CW223"/>
          <cell r="CX223"/>
          <cell r="CY223"/>
          <cell r="CZ223"/>
          <cell r="DA223"/>
          <cell r="DB223"/>
          <cell r="DC223"/>
          <cell r="DD223"/>
          <cell r="DE223"/>
          <cell r="DF223"/>
          <cell r="DG223"/>
          <cell r="DH223"/>
          <cell r="DI223"/>
          <cell r="DJ223"/>
          <cell r="DK223"/>
          <cell r="DL223"/>
          <cell r="DM223"/>
          <cell r="DN223"/>
          <cell r="DO223"/>
          <cell r="DP223"/>
          <cell r="DQ223"/>
          <cell r="DR223"/>
          <cell r="DS223"/>
          <cell r="DT223"/>
          <cell r="DU223"/>
          <cell r="DV223"/>
          <cell r="DW223"/>
          <cell r="DX223"/>
          <cell r="DY223"/>
          <cell r="DZ223"/>
          <cell r="EA223"/>
          <cell r="EB223"/>
          <cell r="EC223"/>
          <cell r="ED223"/>
          <cell r="EE223"/>
          <cell r="EF223"/>
          <cell r="EG223"/>
          <cell r="EH223"/>
          <cell r="EI223"/>
          <cell r="EJ223"/>
          <cell r="EK223"/>
          <cell r="EL223"/>
          <cell r="EM223"/>
          <cell r="EN223"/>
          <cell r="EO223"/>
          <cell r="EP223"/>
          <cell r="EQ223"/>
          <cell r="ER223"/>
          <cell r="ES223"/>
          <cell r="ET223"/>
          <cell r="EU223"/>
          <cell r="EV223"/>
          <cell r="EW223"/>
          <cell r="EX223"/>
          <cell r="EY223"/>
          <cell r="EZ223"/>
          <cell r="FA223"/>
          <cell r="FB223"/>
          <cell r="FC223"/>
          <cell r="FD223"/>
          <cell r="FE223"/>
          <cell r="FF223"/>
          <cell r="FG223"/>
          <cell r="FH223"/>
          <cell r="FI223"/>
        </row>
        <row r="224">
          <cell r="X224" t="str">
            <v>DIRECT</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3750</v>
          </cell>
          <cell r="BY224">
            <v>7500</v>
          </cell>
          <cell r="BZ224">
            <v>11250</v>
          </cell>
          <cell r="CA224">
            <v>15000</v>
          </cell>
          <cell r="CB224">
            <v>50926</v>
          </cell>
          <cell r="CC224">
            <v>50933</v>
          </cell>
          <cell r="CD224">
            <v>50940</v>
          </cell>
          <cell r="CE224">
            <v>69697</v>
          </cell>
          <cell r="CF224">
            <v>88454</v>
          </cell>
          <cell r="CG224">
            <v>129172</v>
          </cell>
          <cell r="CH224">
            <v>148936</v>
          </cell>
          <cell r="CI224">
            <v>149950</v>
          </cell>
          <cell r="CJ224">
            <v>150964</v>
          </cell>
          <cell r="CK224">
            <v>150978</v>
          </cell>
          <cell r="CL224">
            <v>150992</v>
          </cell>
          <cell r="CM224">
            <v>40003</v>
          </cell>
          <cell r="CN224">
            <v>40010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row>
        <row r="225">
          <cell r="X225" t="str">
            <v>DIRECT</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3750</v>
          </cell>
          <cell r="BY225">
            <v>7500</v>
          </cell>
          <cell r="BZ225">
            <v>11250</v>
          </cell>
          <cell r="CA225">
            <v>15000</v>
          </cell>
          <cell r="CB225">
            <v>50926</v>
          </cell>
          <cell r="CC225">
            <v>50933</v>
          </cell>
          <cell r="CD225">
            <v>50940</v>
          </cell>
          <cell r="CE225">
            <v>69697</v>
          </cell>
          <cell r="CF225">
            <v>88454</v>
          </cell>
          <cell r="CG225">
            <v>129172</v>
          </cell>
          <cell r="CH225">
            <v>148936</v>
          </cell>
          <cell r="CI225">
            <v>149950</v>
          </cell>
          <cell r="CJ225">
            <v>150964</v>
          </cell>
          <cell r="CK225">
            <v>150978</v>
          </cell>
          <cell r="CL225">
            <v>150992</v>
          </cell>
          <cell r="CM225">
            <v>40003</v>
          </cell>
          <cell r="CN225">
            <v>40010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row>
        <row r="226">
          <cell r="X226" t="str">
            <v>LOADED</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5062.5</v>
          </cell>
          <cell r="BY226">
            <v>10125</v>
          </cell>
          <cell r="BZ226">
            <v>15187.5</v>
          </cell>
          <cell r="CA226">
            <v>20250</v>
          </cell>
          <cell r="CB226">
            <v>68750.100000000006</v>
          </cell>
          <cell r="CC226">
            <v>68759.55</v>
          </cell>
          <cell r="CD226">
            <v>68769</v>
          </cell>
          <cell r="CE226">
            <v>94090.95</v>
          </cell>
          <cell r="CF226">
            <v>119412.9</v>
          </cell>
          <cell r="CG226">
            <v>174382.2</v>
          </cell>
          <cell r="CH226">
            <v>201063.6</v>
          </cell>
          <cell r="CI226">
            <v>202432.5</v>
          </cell>
          <cell r="CJ226">
            <v>203801.4</v>
          </cell>
          <cell r="CK226">
            <v>203820.3</v>
          </cell>
          <cell r="CL226">
            <v>203839.2</v>
          </cell>
          <cell r="CM226">
            <v>54004.05</v>
          </cell>
          <cell r="CN226">
            <v>54013.5</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row>
        <row r="227">
          <cell r="V227" t="str">
            <v>PROJECTED RTM</v>
          </cell>
          <cell r="X227" t="str">
            <v>CUMULATIVE TO DATE</v>
          </cell>
          <cell r="Y227">
            <v>119</v>
          </cell>
          <cell r="Z227">
            <v>43.220141999999996</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5062.5</v>
          </cell>
          <cell r="BY227">
            <v>10125</v>
          </cell>
          <cell r="BZ227">
            <v>15187.5</v>
          </cell>
          <cell r="CA227">
            <v>20250</v>
          </cell>
          <cell r="CB227">
            <v>68750.100000000006</v>
          </cell>
          <cell r="CC227">
            <v>68759.55</v>
          </cell>
          <cell r="CD227">
            <v>68769</v>
          </cell>
          <cell r="CE227">
            <v>94090.95</v>
          </cell>
          <cell r="CF227">
            <v>119412.9</v>
          </cell>
          <cell r="CG227">
            <v>174382.2</v>
          </cell>
          <cell r="CH227">
            <v>201063.6</v>
          </cell>
          <cell r="CI227">
            <v>202432.5</v>
          </cell>
          <cell r="CJ227">
            <v>203801.4</v>
          </cell>
          <cell r="CK227">
            <v>203820.3</v>
          </cell>
          <cell r="CL227">
            <v>203839.2</v>
          </cell>
          <cell r="CM227">
            <v>54004.05</v>
          </cell>
          <cell r="CN227">
            <v>54013.5</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row>
        <row r="228">
          <cell r="V228" t="str">
            <v>PROJECTED RTM</v>
          </cell>
          <cell r="X228">
            <v>36092.220141999998</v>
          </cell>
          <cell r="Y228">
            <v>119</v>
          </cell>
          <cell r="Z228">
            <v>43.220141999999996</v>
          </cell>
          <cell r="AA228"/>
          <cell r="AB228"/>
          <cell r="AC228"/>
          <cell r="AD228"/>
          <cell r="AE228"/>
          <cell r="AF228"/>
          <cell r="AG228"/>
          <cell r="AH228"/>
          <cell r="AI228"/>
          <cell r="AJ228"/>
          <cell r="AK228"/>
          <cell r="AL228"/>
          <cell r="AM228"/>
          <cell r="AN228"/>
          <cell r="AO228"/>
          <cell r="AP228"/>
          <cell r="AQ228"/>
          <cell r="AR228"/>
          <cell r="AS228"/>
          <cell r="AT228"/>
          <cell r="AU228"/>
          <cell r="AV228"/>
          <cell r="AW228"/>
          <cell r="AX228"/>
          <cell r="AY228"/>
          <cell r="AZ228"/>
          <cell r="BA228"/>
          <cell r="BB228"/>
          <cell r="BC228"/>
          <cell r="BD228"/>
          <cell r="BE228"/>
          <cell r="BF228"/>
          <cell r="BG228"/>
          <cell r="BH228"/>
          <cell r="BI228"/>
          <cell r="BJ228"/>
          <cell r="BK228"/>
          <cell r="BL228"/>
          <cell r="BM228"/>
          <cell r="BN228"/>
          <cell r="BO228"/>
          <cell r="BP228"/>
          <cell r="BQ228"/>
          <cell r="BR228"/>
          <cell r="BS228"/>
          <cell r="BT228"/>
          <cell r="BU228"/>
          <cell r="BV228"/>
          <cell r="BW228"/>
          <cell r="BX228"/>
          <cell r="BY228"/>
          <cell r="BZ228"/>
          <cell r="CA228"/>
          <cell r="CB228"/>
          <cell r="CC228"/>
          <cell r="CD228"/>
          <cell r="CE228"/>
          <cell r="CF228"/>
          <cell r="CG228"/>
          <cell r="CH228"/>
          <cell r="CI228"/>
          <cell r="CJ228"/>
          <cell r="CK228"/>
          <cell r="CL228"/>
          <cell r="CM228"/>
          <cell r="CN228"/>
          <cell r="CO228"/>
          <cell r="CP228"/>
          <cell r="CQ228"/>
          <cell r="CR228"/>
          <cell r="CS228"/>
          <cell r="CT228"/>
          <cell r="CU228"/>
          <cell r="CV228"/>
          <cell r="CW228"/>
          <cell r="CX228"/>
          <cell r="CY228"/>
          <cell r="CZ228"/>
          <cell r="DA228"/>
          <cell r="DB228"/>
          <cell r="DC228"/>
          <cell r="DD228"/>
          <cell r="DE228"/>
          <cell r="DF228"/>
          <cell r="DG228"/>
          <cell r="DH228"/>
          <cell r="DI228"/>
          <cell r="DJ228"/>
          <cell r="DK228"/>
          <cell r="DL228"/>
          <cell r="DM228"/>
          <cell r="DN228"/>
          <cell r="DO228"/>
          <cell r="DP228"/>
          <cell r="DQ228"/>
          <cell r="DR228"/>
          <cell r="DS228"/>
          <cell r="DT228"/>
          <cell r="DU228"/>
          <cell r="DV228"/>
          <cell r="DW228"/>
          <cell r="DX228"/>
          <cell r="DY228"/>
          <cell r="DZ228"/>
          <cell r="EA228"/>
          <cell r="EB228"/>
          <cell r="EC228"/>
          <cell r="ED228"/>
          <cell r="EE228"/>
          <cell r="EF228"/>
          <cell r="EG228"/>
          <cell r="EH228"/>
          <cell r="EI228"/>
          <cell r="EJ228"/>
          <cell r="EK228"/>
          <cell r="EL228"/>
          <cell r="EM228"/>
          <cell r="EN228"/>
          <cell r="EO228"/>
          <cell r="EP228"/>
          <cell r="EQ228"/>
          <cell r="ER228"/>
          <cell r="ES228"/>
          <cell r="ET228"/>
          <cell r="EU228"/>
          <cell r="EV228"/>
        </row>
        <row r="229">
          <cell r="V229" t="str">
            <v>PROJECTED STREET</v>
          </cell>
          <cell r="X229">
            <v>36122.220141999998</v>
          </cell>
          <cell r="AA229"/>
          <cell r="AB229"/>
          <cell r="AC229"/>
          <cell r="AD229"/>
          <cell r="AE229"/>
          <cell r="AF229"/>
          <cell r="AG229"/>
          <cell r="AH229"/>
          <cell r="AI229"/>
          <cell r="AJ229"/>
          <cell r="AK229"/>
          <cell r="AL229"/>
          <cell r="AM229"/>
          <cell r="AN229"/>
          <cell r="AO229"/>
          <cell r="AP229"/>
          <cell r="AQ229"/>
          <cell r="AR229"/>
          <cell r="AS229"/>
          <cell r="AT229"/>
          <cell r="AU229"/>
          <cell r="AV229"/>
          <cell r="AW229"/>
          <cell r="AX229"/>
          <cell r="AY229"/>
          <cell r="AZ229"/>
          <cell r="BA229"/>
          <cell r="BB229"/>
          <cell r="BC229"/>
          <cell r="BD229"/>
          <cell r="BE229"/>
          <cell r="BF229"/>
          <cell r="BG229"/>
          <cell r="BH229"/>
          <cell r="BI229"/>
          <cell r="BJ229"/>
          <cell r="BK229"/>
          <cell r="BL229"/>
          <cell r="BM229"/>
          <cell r="BN229"/>
          <cell r="BO229"/>
          <cell r="BP229"/>
          <cell r="BQ229"/>
          <cell r="BR229"/>
          <cell r="BS229"/>
          <cell r="BT229"/>
          <cell r="BU229"/>
          <cell r="BV229"/>
          <cell r="BW229"/>
          <cell r="BX229"/>
          <cell r="BY229"/>
          <cell r="BZ229"/>
          <cell r="CA229"/>
          <cell r="CB229"/>
          <cell r="CC229"/>
          <cell r="CD229"/>
          <cell r="CE229"/>
          <cell r="CF229"/>
          <cell r="CG229"/>
          <cell r="CH229"/>
          <cell r="CI229"/>
          <cell r="CJ229"/>
          <cell r="CK229"/>
          <cell r="CL229"/>
          <cell r="CM229"/>
          <cell r="CN229"/>
          <cell r="CO229"/>
          <cell r="CP229"/>
          <cell r="CQ229"/>
          <cell r="CR229"/>
          <cell r="CS229"/>
          <cell r="CT229"/>
          <cell r="CU229"/>
          <cell r="CV229"/>
          <cell r="CW229"/>
          <cell r="CX229"/>
          <cell r="CY229"/>
          <cell r="CZ229"/>
          <cell r="DA229"/>
          <cell r="DB229"/>
          <cell r="DC229"/>
          <cell r="DD229"/>
          <cell r="DE229"/>
          <cell r="DF229"/>
          <cell r="DG229"/>
          <cell r="DH229"/>
          <cell r="DI229"/>
          <cell r="DJ229"/>
          <cell r="DK229"/>
          <cell r="DL229"/>
          <cell r="DM229"/>
          <cell r="DN229"/>
          <cell r="DO229"/>
          <cell r="DP229"/>
          <cell r="DQ229"/>
          <cell r="DR229"/>
          <cell r="DS229"/>
          <cell r="DT229"/>
          <cell r="DU229"/>
          <cell r="DV229"/>
          <cell r="DW229"/>
          <cell r="DX229"/>
          <cell r="DY229"/>
          <cell r="DZ229"/>
          <cell r="EA229"/>
          <cell r="EB229"/>
          <cell r="EC229"/>
          <cell r="ED229"/>
          <cell r="EE229"/>
          <cell r="EF229"/>
          <cell r="EG229"/>
          <cell r="EH229"/>
          <cell r="EI229"/>
          <cell r="EJ229"/>
          <cell r="EK229"/>
          <cell r="EL229"/>
          <cell r="EM229"/>
          <cell r="EN229"/>
          <cell r="EO229"/>
          <cell r="EP229"/>
          <cell r="EQ229"/>
          <cell r="ER229"/>
          <cell r="ES229"/>
          <cell r="ET229"/>
          <cell r="EU229"/>
          <cell r="EV229"/>
        </row>
        <row r="230">
          <cell r="V230" t="str">
            <v>+ or - Scheduled Date</v>
          </cell>
          <cell r="X230">
            <v>-22.220141999998305</v>
          </cell>
        </row>
        <row r="231">
          <cell r="N231" t="str">
            <v>ENGINEERING</v>
          </cell>
          <cell r="R231" t="str">
            <v>LEARNING QUEST II</v>
          </cell>
          <cell r="V231" t="str">
            <v>START DATE</v>
          </cell>
          <cell r="W231" t="str">
            <v>END     DATE</v>
          </cell>
          <cell r="X231">
            <v>7000</v>
          </cell>
          <cell r="Y231" t="str">
            <v>WK Count</v>
          </cell>
          <cell r="Z231" t="str">
            <v>Total Days</v>
          </cell>
        </row>
        <row r="232">
          <cell r="N232" t="str">
            <v>ENGINEERING</v>
          </cell>
          <cell r="R232" t="str">
            <v>LEARNING QUEST II</v>
          </cell>
          <cell r="T232" t="str">
            <v>ANIMATION PRODUCTION</v>
          </cell>
          <cell r="V232" t="str">
            <v>START DATE</v>
          </cell>
          <cell r="W232" t="str">
            <v>END     DATE</v>
          </cell>
          <cell r="X232">
            <v>7000</v>
          </cell>
          <cell r="Y232" t="str">
            <v>WK Count</v>
          </cell>
          <cell r="Z232" t="str">
            <v>Total Days</v>
          </cell>
          <cell r="AA232"/>
          <cell r="AB232"/>
          <cell r="AC232"/>
          <cell r="AD232"/>
          <cell r="AE232"/>
          <cell r="AF232"/>
          <cell r="AG232"/>
          <cell r="AH232"/>
          <cell r="AI232"/>
          <cell r="AJ232"/>
          <cell r="AK232"/>
          <cell r="AL232"/>
          <cell r="AM232"/>
          <cell r="AN232"/>
          <cell r="AO232"/>
          <cell r="AP232"/>
          <cell r="AQ232"/>
          <cell r="AR232"/>
          <cell r="AS232"/>
          <cell r="AT232"/>
          <cell r="AU232"/>
          <cell r="AV232"/>
          <cell r="AW232"/>
          <cell r="AX232"/>
          <cell r="AY232"/>
          <cell r="AZ232"/>
          <cell r="BA232"/>
          <cell r="BB232"/>
          <cell r="BC232"/>
          <cell r="BD232"/>
          <cell r="BE232"/>
          <cell r="BF232"/>
          <cell r="BG232"/>
          <cell r="BH232"/>
          <cell r="BI232"/>
          <cell r="BJ232"/>
          <cell r="BK232"/>
          <cell r="BL232"/>
          <cell r="BM232"/>
          <cell r="BN232"/>
          <cell r="BO232"/>
          <cell r="BP232"/>
          <cell r="BQ232"/>
          <cell r="BR232"/>
          <cell r="BS232"/>
          <cell r="BT232"/>
          <cell r="BU232"/>
          <cell r="BV232"/>
          <cell r="BW232"/>
          <cell r="BX232"/>
          <cell r="BY232">
            <v>35905</v>
          </cell>
          <cell r="BZ232">
            <v>35912</v>
          </cell>
          <cell r="CA232">
            <v>35919</v>
          </cell>
          <cell r="CB232">
            <v>35926</v>
          </cell>
          <cell r="CC232">
            <v>35933</v>
          </cell>
          <cell r="CD232">
            <v>35940</v>
          </cell>
          <cell r="CE232">
            <v>35947</v>
          </cell>
          <cell r="CF232">
            <v>35954</v>
          </cell>
          <cell r="CG232">
            <v>35961</v>
          </cell>
          <cell r="CH232">
            <v>35968</v>
          </cell>
          <cell r="CI232">
            <v>35975</v>
          </cell>
          <cell r="CJ232">
            <v>35982</v>
          </cell>
          <cell r="CK232">
            <v>35989</v>
          </cell>
          <cell r="CL232">
            <v>35996</v>
          </cell>
          <cell r="CM232">
            <v>36003</v>
          </cell>
          <cell r="CN232">
            <v>36010</v>
          </cell>
          <cell r="CO232"/>
          <cell r="CP232"/>
          <cell r="CQ232"/>
          <cell r="CR232"/>
          <cell r="CS232"/>
          <cell r="CT232"/>
          <cell r="CU232"/>
          <cell r="CV232"/>
          <cell r="CW232"/>
          <cell r="CX232"/>
          <cell r="CY232"/>
          <cell r="CZ232"/>
          <cell r="DA232"/>
          <cell r="DB232"/>
          <cell r="DC232"/>
          <cell r="DD232"/>
          <cell r="DE232"/>
          <cell r="DF232"/>
          <cell r="DG232"/>
          <cell r="DH232"/>
          <cell r="DI232"/>
          <cell r="DJ232"/>
          <cell r="DK232"/>
          <cell r="DL232"/>
          <cell r="DM232"/>
          <cell r="DN232"/>
          <cell r="DO232"/>
          <cell r="DP232"/>
          <cell r="DQ232"/>
          <cell r="DR232"/>
          <cell r="DS232"/>
          <cell r="DT232"/>
          <cell r="DU232"/>
          <cell r="DV232"/>
          <cell r="DW232"/>
          <cell r="DX232"/>
          <cell r="DY232"/>
          <cell r="DZ232"/>
          <cell r="EA232"/>
          <cell r="EB232"/>
          <cell r="EC232"/>
          <cell r="ED232"/>
          <cell r="EE232"/>
          <cell r="EF232"/>
          <cell r="EG232"/>
          <cell r="EH232"/>
          <cell r="EI232"/>
          <cell r="EJ232"/>
          <cell r="EK232"/>
          <cell r="EL232"/>
          <cell r="EM232"/>
          <cell r="EN232"/>
          <cell r="EO232"/>
          <cell r="EP232"/>
          <cell r="EQ232"/>
          <cell r="ER232"/>
          <cell r="ES232"/>
          <cell r="ET232"/>
          <cell r="EU232"/>
          <cell r="EV232"/>
        </row>
        <row r="233">
          <cell r="A233" t="str">
            <v>PREP</v>
          </cell>
          <cell r="F233" t="str">
            <v>ANIMATION</v>
          </cell>
          <cell r="I233" t="str">
            <v>INK &amp; PAINT</v>
          </cell>
          <cell r="L233" t="str">
            <v>ALPHA</v>
          </cell>
          <cell r="N233" t="str">
            <v>BETA</v>
          </cell>
          <cell r="P233" t="str">
            <v>RTM</v>
          </cell>
          <cell r="R233" t="str">
            <v>STREET</v>
          </cell>
          <cell r="T233" t="str">
            <v>ANIMATION PRODUCTION</v>
          </cell>
          <cell r="V233">
            <v>35905</v>
          </cell>
          <cell r="W233">
            <v>36017</v>
          </cell>
          <cell r="X233">
            <v>500</v>
          </cell>
          <cell r="Y233">
            <v>16</v>
          </cell>
          <cell r="Z233">
            <v>112</v>
          </cell>
          <cell r="AA233"/>
          <cell r="AB233"/>
          <cell r="AC233"/>
          <cell r="AD233"/>
          <cell r="AE233"/>
          <cell r="AF233"/>
          <cell r="AG233"/>
          <cell r="AH233"/>
          <cell r="AI233"/>
          <cell r="AJ233"/>
          <cell r="AK233"/>
          <cell r="AL233"/>
          <cell r="AM233"/>
          <cell r="AN233"/>
          <cell r="AO233"/>
          <cell r="AP233"/>
          <cell r="AQ233"/>
          <cell r="AR233"/>
          <cell r="AS233"/>
          <cell r="AT233"/>
          <cell r="AU233"/>
          <cell r="AV233"/>
          <cell r="AW233"/>
          <cell r="AX233"/>
          <cell r="AY233"/>
          <cell r="AZ233"/>
          <cell r="BA233"/>
          <cell r="BB233"/>
          <cell r="BC233"/>
          <cell r="BD233"/>
          <cell r="BE233"/>
          <cell r="BF233"/>
          <cell r="BG233"/>
          <cell r="BH233"/>
          <cell r="BI233"/>
          <cell r="BJ233"/>
          <cell r="BK233"/>
          <cell r="BL233"/>
          <cell r="BM233"/>
          <cell r="BN233"/>
          <cell r="BO233"/>
          <cell r="BP233"/>
          <cell r="BQ233"/>
          <cell r="BR233"/>
          <cell r="BS233"/>
          <cell r="BT233"/>
          <cell r="BU233"/>
          <cell r="BV233"/>
          <cell r="BW233"/>
          <cell r="BX233"/>
          <cell r="BY233">
            <v>35905</v>
          </cell>
          <cell r="BZ233">
            <v>35912</v>
          </cell>
          <cell r="CA233">
            <v>35919</v>
          </cell>
          <cell r="CB233">
            <v>35926</v>
          </cell>
          <cell r="CC233">
            <v>35933</v>
          </cell>
          <cell r="CD233">
            <v>35940</v>
          </cell>
          <cell r="CE233">
            <v>35947</v>
          </cell>
          <cell r="CF233">
            <v>35954</v>
          </cell>
          <cell r="CG233">
            <v>35961</v>
          </cell>
          <cell r="CH233">
            <v>35968</v>
          </cell>
          <cell r="CI233">
            <v>35975</v>
          </cell>
          <cell r="CJ233">
            <v>35982</v>
          </cell>
          <cell r="CK233">
            <v>35989</v>
          </cell>
          <cell r="CL233">
            <v>35996</v>
          </cell>
          <cell r="CM233">
            <v>36003</v>
          </cell>
          <cell r="CN233">
            <v>36010</v>
          </cell>
          <cell r="CO233"/>
          <cell r="CP233"/>
          <cell r="CQ233"/>
          <cell r="CR233"/>
          <cell r="CS233"/>
          <cell r="CT233"/>
          <cell r="CU233"/>
          <cell r="CV233"/>
          <cell r="CW233"/>
          <cell r="CX233"/>
          <cell r="CY233"/>
          <cell r="CZ233"/>
          <cell r="DA233"/>
          <cell r="DB233"/>
          <cell r="DC233"/>
          <cell r="DD233"/>
          <cell r="DE233"/>
          <cell r="DF233"/>
          <cell r="DG233"/>
          <cell r="DH233"/>
          <cell r="DI233"/>
          <cell r="DJ233"/>
          <cell r="DK233"/>
          <cell r="DL233"/>
          <cell r="DM233"/>
          <cell r="DN233"/>
          <cell r="DO233"/>
          <cell r="DP233"/>
          <cell r="DQ233"/>
          <cell r="DR233"/>
          <cell r="DS233"/>
          <cell r="DT233"/>
          <cell r="DU233"/>
          <cell r="DV233"/>
          <cell r="DW233"/>
          <cell r="DX233"/>
          <cell r="DY233"/>
          <cell r="DZ233"/>
          <cell r="EA233"/>
          <cell r="EB233"/>
          <cell r="EC233"/>
          <cell r="ED233"/>
          <cell r="EE233"/>
          <cell r="EF233"/>
          <cell r="EG233"/>
          <cell r="EH233"/>
          <cell r="EI233"/>
          <cell r="EJ233"/>
          <cell r="EK233"/>
          <cell r="EL233"/>
          <cell r="EM233"/>
          <cell r="EN233"/>
          <cell r="EO233"/>
          <cell r="EP233"/>
          <cell r="EQ233"/>
          <cell r="ER233"/>
          <cell r="ES233"/>
          <cell r="ET233"/>
          <cell r="EU233"/>
          <cell r="EV233"/>
        </row>
        <row r="234">
          <cell r="A234" t="str">
            <v>PREP</v>
          </cell>
          <cell r="B234" t="str">
            <v>Days</v>
          </cell>
          <cell r="F234" t="str">
            <v>ANIMATION</v>
          </cell>
          <cell r="G234" t="str">
            <v>Days</v>
          </cell>
          <cell r="H234" t="str">
            <v>Frames</v>
          </cell>
          <cell r="I234" t="str">
            <v>INK &amp; PAINT</v>
          </cell>
          <cell r="J234" t="str">
            <v>Days</v>
          </cell>
          <cell r="L234" t="str">
            <v>ALPHA</v>
          </cell>
          <cell r="N234" t="str">
            <v>BETA</v>
          </cell>
          <cell r="P234" t="str">
            <v>RTM</v>
          </cell>
          <cell r="R234" t="str">
            <v>STREET</v>
          </cell>
          <cell r="T234" t="str">
            <v>Prep Projection</v>
          </cell>
          <cell r="V234">
            <v>35905</v>
          </cell>
          <cell r="W234">
            <v>36017</v>
          </cell>
          <cell r="X234">
            <v>500</v>
          </cell>
          <cell r="Y234">
            <v>16</v>
          </cell>
          <cell r="Z234">
            <v>112</v>
          </cell>
          <cell r="AA234"/>
          <cell r="AB234"/>
          <cell r="AC234"/>
          <cell r="AD234"/>
          <cell r="AE234"/>
          <cell r="AF234"/>
          <cell r="AG234"/>
          <cell r="AH234"/>
          <cell r="AI234"/>
          <cell r="AJ234"/>
          <cell r="AK234"/>
          <cell r="AL234"/>
          <cell r="AM234"/>
          <cell r="AN234"/>
          <cell r="AO234"/>
          <cell r="AP234"/>
          <cell r="AQ234"/>
          <cell r="AR234"/>
          <cell r="AS234"/>
          <cell r="AT234"/>
          <cell r="AU234"/>
          <cell r="AV234"/>
          <cell r="AW234"/>
          <cell r="AX234"/>
          <cell r="AY234"/>
          <cell r="AZ234"/>
          <cell r="BA234"/>
          <cell r="BB234"/>
          <cell r="BC234"/>
          <cell r="BD234"/>
          <cell r="BE234"/>
          <cell r="BF234"/>
          <cell r="BG234"/>
          <cell r="BH234"/>
          <cell r="BI234"/>
          <cell r="BJ234"/>
          <cell r="BK234"/>
          <cell r="BL234"/>
          <cell r="BM234"/>
          <cell r="BN234"/>
          <cell r="BO234"/>
          <cell r="BP234"/>
          <cell r="BQ234"/>
          <cell r="BR234"/>
          <cell r="BS234"/>
          <cell r="BT234"/>
          <cell r="BU234"/>
          <cell r="BV234"/>
          <cell r="BW234"/>
          <cell r="BX234"/>
          <cell r="BY234">
            <v>125</v>
          </cell>
          <cell r="BZ234">
            <v>250</v>
          </cell>
          <cell r="CA234">
            <v>375</v>
          </cell>
          <cell r="CB234">
            <v>500</v>
          </cell>
          <cell r="CC234">
            <v>500</v>
          </cell>
          <cell r="CD234">
            <v>500</v>
          </cell>
          <cell r="CE234">
            <v>500</v>
          </cell>
          <cell r="CF234">
            <v>500</v>
          </cell>
          <cell r="CG234">
            <v>500</v>
          </cell>
          <cell r="CH234">
            <v>500</v>
          </cell>
          <cell r="CI234">
            <v>500</v>
          </cell>
          <cell r="CJ234">
            <v>500</v>
          </cell>
          <cell r="CK234">
            <v>500</v>
          </cell>
          <cell r="CL234">
            <v>500</v>
          </cell>
          <cell r="CM234">
            <v>500</v>
          </cell>
          <cell r="CN234">
            <v>500</v>
          </cell>
          <cell r="CO234"/>
          <cell r="CP234"/>
          <cell r="CQ234"/>
          <cell r="CR234"/>
          <cell r="CS234"/>
          <cell r="CT234"/>
          <cell r="CU234"/>
          <cell r="CV234"/>
          <cell r="CW234"/>
          <cell r="CX234"/>
          <cell r="CY234"/>
          <cell r="CZ234"/>
          <cell r="DA234"/>
          <cell r="DB234"/>
          <cell r="DC234"/>
          <cell r="DD234"/>
          <cell r="DE234"/>
          <cell r="DF234"/>
          <cell r="DG234"/>
          <cell r="DH234"/>
          <cell r="DI234"/>
          <cell r="DJ234"/>
          <cell r="DK234"/>
          <cell r="DL234"/>
          <cell r="DM234"/>
          <cell r="DN234"/>
          <cell r="DO234"/>
          <cell r="DP234"/>
          <cell r="DQ234"/>
          <cell r="DR234"/>
          <cell r="DS234"/>
          <cell r="DT234"/>
          <cell r="DU234"/>
          <cell r="DV234"/>
          <cell r="DW234"/>
          <cell r="DX234"/>
          <cell r="DY234"/>
          <cell r="DZ234"/>
          <cell r="EA234"/>
          <cell r="EB234"/>
          <cell r="EC234"/>
          <cell r="ED234"/>
          <cell r="EE234"/>
          <cell r="EF234"/>
          <cell r="EG234"/>
          <cell r="EH234"/>
          <cell r="EI234"/>
          <cell r="EJ234"/>
          <cell r="EK234"/>
          <cell r="EL234"/>
          <cell r="EM234"/>
          <cell r="EN234"/>
          <cell r="EO234"/>
          <cell r="EP234"/>
          <cell r="EQ234"/>
          <cell r="ER234"/>
          <cell r="ES234"/>
          <cell r="ET234"/>
          <cell r="EU234"/>
          <cell r="EV234"/>
        </row>
        <row r="235">
          <cell r="A235" t="str">
            <v>Wks</v>
          </cell>
          <cell r="B235" t="str">
            <v>Days</v>
          </cell>
          <cell r="F235" t="str">
            <v>Wks</v>
          </cell>
          <cell r="G235" t="str">
            <v>Days</v>
          </cell>
          <cell r="H235" t="str">
            <v>Frames</v>
          </cell>
          <cell r="I235" t="str">
            <v>Wks</v>
          </cell>
          <cell r="J235" t="str">
            <v>Days</v>
          </cell>
          <cell r="K235">
            <v>21</v>
          </cell>
          <cell r="M235">
            <v>29</v>
          </cell>
          <cell r="O235">
            <v>29</v>
          </cell>
          <cell r="Q235">
            <v>29</v>
          </cell>
          <cell r="R235">
            <v>36312</v>
          </cell>
          <cell r="T235" t="str">
            <v>Animation Projection</v>
          </cell>
          <cell r="V235">
            <v>35933</v>
          </cell>
          <cell r="W235">
            <v>36061</v>
          </cell>
          <cell r="X235">
            <v>500</v>
          </cell>
          <cell r="Y235">
            <v>19</v>
          </cell>
          <cell r="Z235">
            <v>128</v>
          </cell>
          <cell r="AA235"/>
          <cell r="AB235"/>
          <cell r="AC235"/>
          <cell r="AD235"/>
          <cell r="AE235"/>
          <cell r="AF235"/>
          <cell r="AG235"/>
          <cell r="AH235"/>
          <cell r="AI235"/>
          <cell r="AJ235"/>
          <cell r="AK235"/>
          <cell r="AL235"/>
          <cell r="AM235"/>
          <cell r="AN235"/>
          <cell r="AO235"/>
          <cell r="AP235"/>
          <cell r="AQ235"/>
          <cell r="AR235"/>
          <cell r="AS235"/>
          <cell r="AT235"/>
          <cell r="AU235"/>
          <cell r="AV235"/>
          <cell r="AW235"/>
          <cell r="AX235"/>
          <cell r="AY235"/>
          <cell r="AZ235"/>
          <cell r="BA235"/>
          <cell r="BB235"/>
          <cell r="BC235"/>
          <cell r="BD235"/>
          <cell r="BE235"/>
          <cell r="BF235"/>
          <cell r="BG235"/>
          <cell r="BH235"/>
          <cell r="BI235"/>
          <cell r="BJ235"/>
          <cell r="BK235"/>
          <cell r="BL235"/>
          <cell r="BM235"/>
          <cell r="BN235"/>
          <cell r="BO235"/>
          <cell r="BP235"/>
          <cell r="BQ235"/>
          <cell r="BR235"/>
          <cell r="BS235"/>
          <cell r="BT235"/>
          <cell r="BU235"/>
          <cell r="BV235"/>
          <cell r="BW235"/>
          <cell r="BX235"/>
          <cell r="BY235"/>
          <cell r="BZ235"/>
          <cell r="CA235"/>
          <cell r="CB235"/>
          <cell r="CC235">
            <v>0</v>
          </cell>
          <cell r="CD235">
            <v>0</v>
          </cell>
          <cell r="CE235">
            <v>0</v>
          </cell>
          <cell r="CF235">
            <v>125</v>
          </cell>
          <cell r="CG235">
            <v>250</v>
          </cell>
          <cell r="CH235">
            <v>375</v>
          </cell>
          <cell r="CI235">
            <v>500</v>
          </cell>
          <cell r="CJ235">
            <v>500</v>
          </cell>
          <cell r="CK235">
            <v>500</v>
          </cell>
          <cell r="CL235">
            <v>500</v>
          </cell>
          <cell r="CM235">
            <v>500</v>
          </cell>
          <cell r="CN235">
            <v>500</v>
          </cell>
          <cell r="CO235">
            <v>500</v>
          </cell>
          <cell r="CP235">
            <v>500</v>
          </cell>
          <cell r="CQ235">
            <v>500</v>
          </cell>
          <cell r="CR235">
            <v>500</v>
          </cell>
          <cell r="CS235">
            <v>500</v>
          </cell>
          <cell r="CT235">
            <v>500</v>
          </cell>
          <cell r="CU235">
            <v>500</v>
          </cell>
          <cell r="CV235"/>
          <cell r="CW235"/>
          <cell r="CX235"/>
          <cell r="CY235"/>
          <cell r="CZ235"/>
          <cell r="DA235"/>
          <cell r="DB235"/>
          <cell r="DC235"/>
          <cell r="DD235"/>
          <cell r="DE235"/>
          <cell r="DF235"/>
          <cell r="DG235"/>
          <cell r="DH235"/>
          <cell r="DI235"/>
          <cell r="DJ235"/>
          <cell r="DK235"/>
          <cell r="DL235"/>
          <cell r="DM235"/>
          <cell r="DN235"/>
          <cell r="DO235"/>
          <cell r="DP235"/>
          <cell r="DQ235"/>
          <cell r="DR235"/>
          <cell r="DS235"/>
          <cell r="DT235"/>
          <cell r="DU235"/>
          <cell r="DV235"/>
          <cell r="DW235"/>
          <cell r="DX235"/>
          <cell r="DY235"/>
          <cell r="DZ235"/>
          <cell r="EA235"/>
          <cell r="EB235"/>
          <cell r="EC235"/>
          <cell r="ED235"/>
          <cell r="EE235"/>
          <cell r="EF235"/>
          <cell r="EG235"/>
          <cell r="EH235"/>
          <cell r="EI235"/>
          <cell r="EJ235"/>
          <cell r="EK235"/>
          <cell r="EL235"/>
          <cell r="EM235"/>
          <cell r="EN235"/>
          <cell r="EO235"/>
          <cell r="EP235"/>
          <cell r="EQ235"/>
          <cell r="ER235"/>
          <cell r="ES235"/>
          <cell r="ET235"/>
          <cell r="EU235"/>
          <cell r="EV235"/>
        </row>
        <row r="236">
          <cell r="A236">
            <v>14</v>
          </cell>
          <cell r="B236">
            <v>112</v>
          </cell>
          <cell r="F236">
            <v>14</v>
          </cell>
          <cell r="G236">
            <v>128</v>
          </cell>
          <cell r="H236">
            <v>7000</v>
          </cell>
          <cell r="I236">
            <v>14</v>
          </cell>
          <cell r="J236">
            <v>112</v>
          </cell>
          <cell r="K236">
            <v>21</v>
          </cell>
          <cell r="M236">
            <v>29</v>
          </cell>
          <cell r="O236">
            <v>29</v>
          </cell>
          <cell r="Q236">
            <v>29</v>
          </cell>
          <cell r="R236">
            <v>36312</v>
          </cell>
          <cell r="T236" t="str">
            <v>Ink &amp; Paint Projection</v>
          </cell>
          <cell r="V236">
            <v>35963</v>
          </cell>
          <cell r="W236">
            <v>36075</v>
          </cell>
          <cell r="X236">
            <v>500</v>
          </cell>
          <cell r="Y236">
            <v>16</v>
          </cell>
          <cell r="Z236">
            <v>112</v>
          </cell>
          <cell r="AA236"/>
          <cell r="AB236"/>
          <cell r="AC236"/>
          <cell r="AD236"/>
          <cell r="AE236"/>
          <cell r="AF236"/>
          <cell r="AG236"/>
          <cell r="AH236"/>
          <cell r="AI236"/>
          <cell r="AJ236"/>
          <cell r="AK236"/>
          <cell r="AL236"/>
          <cell r="AM236"/>
          <cell r="AN236"/>
          <cell r="AO236"/>
          <cell r="AP236"/>
          <cell r="AQ236"/>
          <cell r="AR236"/>
          <cell r="AS236"/>
          <cell r="AT236"/>
          <cell r="AU236"/>
          <cell r="AV236"/>
          <cell r="AW236"/>
          <cell r="AX236"/>
          <cell r="AY236"/>
          <cell r="AZ236"/>
          <cell r="BA236"/>
          <cell r="BB236"/>
          <cell r="BC236"/>
          <cell r="BD236"/>
          <cell r="BE236"/>
          <cell r="BF236"/>
          <cell r="BG236"/>
          <cell r="BH236"/>
          <cell r="BI236"/>
          <cell r="BJ236"/>
          <cell r="BK236"/>
          <cell r="BL236"/>
          <cell r="BM236"/>
          <cell r="BN236"/>
          <cell r="BO236"/>
          <cell r="BP236"/>
          <cell r="BQ236"/>
          <cell r="BR236"/>
          <cell r="BS236"/>
          <cell r="BT236"/>
          <cell r="BU236"/>
          <cell r="BV236"/>
          <cell r="BW236"/>
          <cell r="BX236"/>
          <cell r="BY236"/>
          <cell r="BZ236"/>
          <cell r="CA236"/>
          <cell r="CB236"/>
          <cell r="CC236"/>
          <cell r="CD236"/>
          <cell r="CE236"/>
          <cell r="CF236"/>
          <cell r="CG236"/>
          <cell r="CH236">
            <v>125</v>
          </cell>
          <cell r="CI236">
            <v>250</v>
          </cell>
          <cell r="CJ236">
            <v>375</v>
          </cell>
          <cell r="CK236">
            <v>500</v>
          </cell>
          <cell r="CL236">
            <v>500</v>
          </cell>
          <cell r="CM236">
            <v>500</v>
          </cell>
          <cell r="CN236">
            <v>500</v>
          </cell>
          <cell r="CO236">
            <v>500</v>
          </cell>
          <cell r="CP236">
            <v>500</v>
          </cell>
          <cell r="CQ236">
            <v>500</v>
          </cell>
          <cell r="CR236">
            <v>500</v>
          </cell>
          <cell r="CS236">
            <v>500</v>
          </cell>
          <cell r="CT236">
            <v>500</v>
          </cell>
          <cell r="CU236">
            <v>500</v>
          </cell>
          <cell r="CV236">
            <v>500</v>
          </cell>
          <cell r="CW236">
            <v>500</v>
          </cell>
          <cell r="CX236"/>
          <cell r="CY236"/>
          <cell r="CZ236"/>
          <cell r="DA236"/>
          <cell r="DB236"/>
          <cell r="DC236"/>
          <cell r="DD236"/>
          <cell r="DE236"/>
          <cell r="DF236"/>
          <cell r="DG236"/>
          <cell r="DH236"/>
          <cell r="DI236"/>
          <cell r="DJ236"/>
          <cell r="DK236"/>
          <cell r="DL236"/>
          <cell r="DM236"/>
          <cell r="DN236"/>
          <cell r="DO236"/>
          <cell r="DP236"/>
          <cell r="DQ236"/>
          <cell r="DR236"/>
          <cell r="DS236"/>
          <cell r="DT236"/>
          <cell r="DU236"/>
          <cell r="DV236"/>
          <cell r="DW236"/>
          <cell r="DX236"/>
          <cell r="DY236"/>
          <cell r="DZ236"/>
          <cell r="EA236"/>
          <cell r="EB236"/>
          <cell r="EC236"/>
          <cell r="ED236"/>
          <cell r="EE236"/>
          <cell r="EF236"/>
          <cell r="EG236"/>
          <cell r="EH236"/>
          <cell r="EI236"/>
          <cell r="EJ236"/>
          <cell r="EK236"/>
          <cell r="EL236"/>
          <cell r="EM236"/>
          <cell r="EN236"/>
          <cell r="EO236"/>
          <cell r="EP236"/>
          <cell r="EQ236"/>
          <cell r="ER236"/>
          <cell r="ES236"/>
          <cell r="ET236"/>
          <cell r="EU236"/>
          <cell r="EV236"/>
        </row>
        <row r="238">
          <cell r="T238" t="str">
            <v>BUDGET FORECAST</v>
          </cell>
          <cell r="AA238"/>
          <cell r="AB238"/>
          <cell r="AC238"/>
          <cell r="AD238"/>
          <cell r="AE238"/>
          <cell r="AF238"/>
          <cell r="AG238"/>
          <cell r="AH238"/>
          <cell r="AI238"/>
          <cell r="AJ238"/>
          <cell r="AK238"/>
          <cell r="AL238"/>
          <cell r="AM238"/>
          <cell r="AN238"/>
          <cell r="AO238"/>
          <cell r="AP238"/>
          <cell r="AQ238"/>
          <cell r="AR238"/>
          <cell r="AS238"/>
          <cell r="AT238"/>
          <cell r="AU238"/>
          <cell r="AV238"/>
          <cell r="AW238"/>
          <cell r="AX238"/>
          <cell r="AY238"/>
          <cell r="AZ238"/>
          <cell r="BA238"/>
          <cell r="BB238"/>
          <cell r="BC238"/>
          <cell r="BD238"/>
          <cell r="BE238"/>
          <cell r="BF238"/>
          <cell r="BG238"/>
          <cell r="BH238"/>
          <cell r="BI238"/>
          <cell r="BJ238"/>
          <cell r="BK238"/>
          <cell r="BL238"/>
          <cell r="BM238"/>
          <cell r="BN238"/>
          <cell r="BO238"/>
          <cell r="BP238"/>
          <cell r="BQ238"/>
          <cell r="BR238"/>
          <cell r="BS238"/>
          <cell r="BT238"/>
          <cell r="BU238"/>
          <cell r="BV238"/>
          <cell r="BW238"/>
          <cell r="BX238"/>
          <cell r="BY238">
            <v>35905</v>
          </cell>
          <cell r="BZ238">
            <v>35912</v>
          </cell>
          <cell r="CA238">
            <v>35919</v>
          </cell>
          <cell r="CB238">
            <v>35926</v>
          </cell>
          <cell r="CC238">
            <v>35933</v>
          </cell>
          <cell r="CD238">
            <v>35940</v>
          </cell>
          <cell r="CE238">
            <v>35947</v>
          </cell>
          <cell r="CF238">
            <v>35954</v>
          </cell>
          <cell r="CG238">
            <v>35961</v>
          </cell>
          <cell r="CH238">
            <v>35968</v>
          </cell>
          <cell r="CI238">
            <v>35975</v>
          </cell>
          <cell r="CJ238">
            <v>35982</v>
          </cell>
          <cell r="CK238">
            <v>35989</v>
          </cell>
          <cell r="CL238">
            <v>35996</v>
          </cell>
          <cell r="CM238">
            <v>36003</v>
          </cell>
          <cell r="CN238">
            <v>36010</v>
          </cell>
          <cell r="CO238"/>
          <cell r="CP238"/>
          <cell r="CQ238"/>
          <cell r="CR238"/>
          <cell r="CS238"/>
          <cell r="CT238"/>
          <cell r="CU238"/>
          <cell r="CV238"/>
          <cell r="CW238"/>
          <cell r="CX238"/>
          <cell r="CY238"/>
          <cell r="CZ238"/>
          <cell r="DA238"/>
          <cell r="DB238"/>
          <cell r="DC238"/>
          <cell r="DD238"/>
          <cell r="DE238"/>
          <cell r="DF238"/>
          <cell r="DG238"/>
          <cell r="DH238"/>
          <cell r="DI238"/>
          <cell r="DJ238"/>
          <cell r="DK238"/>
          <cell r="DL238"/>
          <cell r="DM238"/>
          <cell r="DN238"/>
          <cell r="DO238"/>
          <cell r="DP238"/>
          <cell r="DQ238"/>
          <cell r="DR238"/>
          <cell r="DS238"/>
          <cell r="DT238"/>
          <cell r="DU238"/>
          <cell r="DV238"/>
          <cell r="DW238"/>
          <cell r="DX238"/>
          <cell r="DY238"/>
          <cell r="DZ238"/>
          <cell r="EA238"/>
          <cell r="EB238"/>
          <cell r="EC238"/>
          <cell r="ED238"/>
          <cell r="EE238"/>
          <cell r="EF238"/>
          <cell r="EG238"/>
          <cell r="EH238"/>
          <cell r="EI238"/>
          <cell r="EJ238"/>
          <cell r="EK238"/>
          <cell r="EL238"/>
          <cell r="EM238"/>
          <cell r="EN238"/>
          <cell r="EO238"/>
          <cell r="EP238"/>
          <cell r="EQ238"/>
          <cell r="ER238"/>
          <cell r="ES238"/>
          <cell r="ET238"/>
          <cell r="EU238"/>
          <cell r="EV238"/>
          <cell r="EW238"/>
          <cell r="EX238"/>
          <cell r="EY238"/>
          <cell r="EZ238"/>
          <cell r="FA238"/>
          <cell r="FB238"/>
          <cell r="FC238"/>
          <cell r="FD238"/>
          <cell r="FE238"/>
          <cell r="FF238"/>
          <cell r="FG238"/>
          <cell r="FH238"/>
          <cell r="FI238"/>
        </row>
        <row r="239">
          <cell r="T239" t="str">
            <v>BUDGET FORECAST</v>
          </cell>
          <cell r="V239" t="str">
            <v>PRE PROD</v>
          </cell>
          <cell r="W239">
            <v>30</v>
          </cell>
          <cell r="X239">
            <v>217500</v>
          </cell>
          <cell r="AA239"/>
          <cell r="AB239"/>
          <cell r="AC239"/>
          <cell r="AD239"/>
          <cell r="AE239"/>
          <cell r="AF239"/>
          <cell r="AG239"/>
          <cell r="AH239"/>
          <cell r="AI239"/>
          <cell r="AJ239"/>
          <cell r="AK239"/>
          <cell r="AL239"/>
          <cell r="AM239"/>
          <cell r="AN239"/>
          <cell r="AO239"/>
          <cell r="AP239"/>
          <cell r="AQ239"/>
          <cell r="AR239"/>
          <cell r="AS239"/>
          <cell r="AT239"/>
          <cell r="AU239"/>
          <cell r="AV239"/>
          <cell r="AW239"/>
          <cell r="AX239"/>
          <cell r="AY239"/>
          <cell r="AZ239"/>
          <cell r="BA239"/>
          <cell r="BB239"/>
          <cell r="BC239"/>
          <cell r="BD239"/>
          <cell r="BE239"/>
          <cell r="BF239"/>
          <cell r="BG239"/>
          <cell r="BH239"/>
          <cell r="BI239"/>
          <cell r="BJ239"/>
          <cell r="BK239"/>
          <cell r="BL239"/>
          <cell r="BM239"/>
          <cell r="BN239"/>
          <cell r="BO239"/>
          <cell r="BP239"/>
          <cell r="BQ239"/>
          <cell r="BR239"/>
          <cell r="BS239"/>
          <cell r="BT239"/>
          <cell r="BU239"/>
          <cell r="BV239"/>
          <cell r="BW239"/>
          <cell r="BX239"/>
          <cell r="BY239">
            <v>35905</v>
          </cell>
          <cell r="BZ239">
            <v>35912</v>
          </cell>
          <cell r="CA239">
            <v>35919</v>
          </cell>
          <cell r="CB239">
            <v>35926</v>
          </cell>
          <cell r="CC239">
            <v>35933</v>
          </cell>
          <cell r="CD239">
            <v>35940</v>
          </cell>
          <cell r="CE239">
            <v>35947</v>
          </cell>
          <cell r="CF239">
            <v>35954</v>
          </cell>
          <cell r="CG239">
            <v>35961</v>
          </cell>
          <cell r="CH239">
            <v>35968</v>
          </cell>
          <cell r="CI239">
            <v>35975</v>
          </cell>
          <cell r="CJ239">
            <v>35982</v>
          </cell>
          <cell r="CK239">
            <v>35989</v>
          </cell>
          <cell r="CL239">
            <v>35996</v>
          </cell>
          <cell r="CM239">
            <v>36003</v>
          </cell>
          <cell r="CN239">
            <v>36010</v>
          </cell>
          <cell r="CO239"/>
          <cell r="CP239"/>
          <cell r="CQ239"/>
          <cell r="CR239"/>
          <cell r="CS239"/>
          <cell r="CT239"/>
          <cell r="CU239"/>
          <cell r="CV239"/>
          <cell r="CW239"/>
          <cell r="CX239"/>
          <cell r="CY239"/>
          <cell r="CZ239"/>
          <cell r="DA239"/>
          <cell r="DB239"/>
          <cell r="DC239"/>
          <cell r="DD239"/>
          <cell r="DE239"/>
          <cell r="DF239"/>
          <cell r="DG239"/>
          <cell r="DH239"/>
          <cell r="DI239"/>
          <cell r="DJ239"/>
          <cell r="DK239"/>
          <cell r="DL239"/>
          <cell r="DM239"/>
          <cell r="DN239"/>
          <cell r="DO239"/>
          <cell r="DP239"/>
          <cell r="DQ239"/>
          <cell r="DR239"/>
          <cell r="DS239"/>
          <cell r="DT239"/>
          <cell r="DU239"/>
          <cell r="DV239"/>
          <cell r="DW239"/>
          <cell r="DX239"/>
          <cell r="DY239"/>
          <cell r="DZ239"/>
          <cell r="EA239"/>
          <cell r="EB239"/>
          <cell r="EC239"/>
          <cell r="ED239"/>
          <cell r="EE239"/>
          <cell r="EF239"/>
          <cell r="EG239"/>
          <cell r="EH239"/>
          <cell r="EI239"/>
          <cell r="EJ239"/>
          <cell r="EK239"/>
          <cell r="EL239"/>
          <cell r="EM239"/>
          <cell r="EN239"/>
          <cell r="EO239"/>
          <cell r="EP239"/>
          <cell r="EQ239"/>
          <cell r="ER239"/>
          <cell r="ES239"/>
          <cell r="ET239"/>
          <cell r="EU239"/>
          <cell r="EV239"/>
          <cell r="EW239"/>
          <cell r="EX239"/>
          <cell r="EY239"/>
          <cell r="EZ239"/>
          <cell r="FA239"/>
          <cell r="FB239"/>
          <cell r="FC239"/>
          <cell r="FD239"/>
          <cell r="FE239"/>
          <cell r="FF239"/>
          <cell r="FG239"/>
          <cell r="FH239"/>
          <cell r="FI239"/>
        </row>
        <row r="240">
          <cell r="V240" t="str">
            <v>PRE PROD</v>
          </cell>
          <cell r="W240">
            <v>30</v>
          </cell>
          <cell r="X240">
            <v>217500</v>
          </cell>
          <cell r="AA240"/>
          <cell r="AB240"/>
          <cell r="AC240"/>
          <cell r="AD240"/>
          <cell r="AE240"/>
          <cell r="AF240"/>
          <cell r="AG240"/>
          <cell r="AH240"/>
          <cell r="AI240"/>
          <cell r="AJ240"/>
          <cell r="AK240"/>
          <cell r="AL240"/>
          <cell r="AM240"/>
          <cell r="AN240"/>
          <cell r="AO240"/>
          <cell r="AP240"/>
          <cell r="AQ240"/>
          <cell r="AR240"/>
          <cell r="AS240"/>
          <cell r="AT240"/>
          <cell r="AU240"/>
          <cell r="AV240"/>
          <cell r="AW240"/>
          <cell r="AX240"/>
          <cell r="AY240"/>
          <cell r="AZ240"/>
          <cell r="BA240"/>
          <cell r="BB240"/>
          <cell r="BC240"/>
          <cell r="BD240"/>
          <cell r="BE240"/>
          <cell r="BF240"/>
          <cell r="BG240"/>
          <cell r="BH240"/>
          <cell r="BI240"/>
          <cell r="BJ240"/>
          <cell r="BK240"/>
          <cell r="BL240"/>
          <cell r="BM240"/>
          <cell r="BN240"/>
          <cell r="BO240"/>
          <cell r="BP240"/>
          <cell r="BQ240"/>
          <cell r="BR240"/>
          <cell r="BS240"/>
          <cell r="BT240"/>
          <cell r="BU240"/>
          <cell r="BV240"/>
          <cell r="BW240"/>
          <cell r="BX240"/>
          <cell r="BY240">
            <v>3750</v>
          </cell>
          <cell r="BZ240">
            <v>7500</v>
          </cell>
          <cell r="CA240">
            <v>11250</v>
          </cell>
          <cell r="CB240">
            <v>15000</v>
          </cell>
          <cell r="CC240">
            <v>15000</v>
          </cell>
          <cell r="CD240">
            <v>15000</v>
          </cell>
          <cell r="CE240">
            <v>15000</v>
          </cell>
          <cell r="CF240">
            <v>15000</v>
          </cell>
          <cell r="CG240">
            <v>15000</v>
          </cell>
          <cell r="CH240">
            <v>15000</v>
          </cell>
          <cell r="CI240">
            <v>15000</v>
          </cell>
          <cell r="CJ240">
            <v>15000</v>
          </cell>
          <cell r="CK240">
            <v>15000</v>
          </cell>
          <cell r="CL240">
            <v>15000</v>
          </cell>
          <cell r="CM240">
            <v>15000</v>
          </cell>
          <cell r="CN240">
            <v>15000</v>
          </cell>
          <cell r="CO240"/>
          <cell r="CP240"/>
          <cell r="CQ240"/>
          <cell r="CR240"/>
          <cell r="CS240"/>
          <cell r="CT240"/>
          <cell r="CU240"/>
          <cell r="CV240"/>
          <cell r="CW240"/>
          <cell r="CX240"/>
          <cell r="CY240"/>
          <cell r="CZ240"/>
          <cell r="DA240"/>
          <cell r="DB240"/>
          <cell r="DC240"/>
          <cell r="DD240"/>
          <cell r="DE240"/>
          <cell r="DF240"/>
          <cell r="DG240"/>
          <cell r="DH240"/>
          <cell r="DI240"/>
          <cell r="DJ240"/>
          <cell r="DK240"/>
          <cell r="DL240"/>
          <cell r="DM240"/>
          <cell r="DN240"/>
          <cell r="DO240"/>
          <cell r="DP240"/>
          <cell r="DQ240"/>
          <cell r="DR240"/>
          <cell r="DS240"/>
          <cell r="DT240"/>
          <cell r="DU240"/>
          <cell r="DV240"/>
          <cell r="DW240"/>
          <cell r="DX240"/>
          <cell r="DY240"/>
          <cell r="DZ240"/>
          <cell r="EA240"/>
          <cell r="EB240"/>
          <cell r="EC240"/>
          <cell r="ED240"/>
          <cell r="EE240"/>
          <cell r="EF240"/>
          <cell r="EG240"/>
          <cell r="EH240"/>
          <cell r="EI240"/>
          <cell r="EJ240"/>
          <cell r="EK240"/>
          <cell r="EL240"/>
          <cell r="EM240"/>
          <cell r="EN240"/>
          <cell r="EO240"/>
          <cell r="EP240"/>
          <cell r="EQ240"/>
          <cell r="ER240"/>
          <cell r="ES240"/>
          <cell r="ET240"/>
          <cell r="EU240"/>
          <cell r="EV240"/>
          <cell r="EW240"/>
          <cell r="EX240"/>
          <cell r="EY240"/>
          <cell r="EZ240"/>
          <cell r="FA240"/>
          <cell r="FB240"/>
          <cell r="FC240"/>
          <cell r="FD240"/>
          <cell r="FE240"/>
          <cell r="FF240"/>
          <cell r="FG240"/>
          <cell r="FH240"/>
          <cell r="FI240"/>
        </row>
        <row r="241">
          <cell r="V241" t="str">
            <v>PRODUCTION</v>
          </cell>
          <cell r="W241">
            <v>150</v>
          </cell>
          <cell r="X241">
            <v>1087500</v>
          </cell>
          <cell r="AA241"/>
          <cell r="AB241"/>
          <cell r="AC241"/>
          <cell r="AD241"/>
          <cell r="AE241"/>
          <cell r="AF241"/>
          <cell r="AG241"/>
          <cell r="AH241"/>
          <cell r="AI241"/>
          <cell r="AJ241"/>
          <cell r="AK241"/>
          <cell r="AL241"/>
          <cell r="AM241"/>
          <cell r="AN241"/>
          <cell r="AO241"/>
          <cell r="AP241"/>
          <cell r="AQ241"/>
          <cell r="AR241"/>
          <cell r="AS241"/>
          <cell r="AT241"/>
          <cell r="AU241"/>
          <cell r="AV241"/>
          <cell r="AW241"/>
          <cell r="AX241"/>
          <cell r="AY241"/>
          <cell r="AZ241"/>
          <cell r="BA241"/>
          <cell r="BB241"/>
          <cell r="BC241"/>
          <cell r="BD241"/>
          <cell r="BE241"/>
          <cell r="BF241"/>
          <cell r="BG241"/>
          <cell r="BH241"/>
          <cell r="BI241"/>
          <cell r="BJ241"/>
          <cell r="BK241"/>
          <cell r="BL241"/>
          <cell r="BM241"/>
          <cell r="BN241"/>
          <cell r="BO241"/>
          <cell r="BP241"/>
          <cell r="BQ241"/>
          <cell r="BR241"/>
          <cell r="BS241"/>
          <cell r="BT241"/>
          <cell r="BU241"/>
          <cell r="BV241"/>
          <cell r="BW241"/>
          <cell r="BX241"/>
          <cell r="BY241"/>
          <cell r="BZ241"/>
          <cell r="CA241"/>
          <cell r="CB241"/>
          <cell r="CC241">
            <v>35933</v>
          </cell>
          <cell r="CD241">
            <v>35940</v>
          </cell>
          <cell r="CE241">
            <v>35947</v>
          </cell>
          <cell r="CF241">
            <v>35954</v>
          </cell>
          <cell r="CG241">
            <v>35961</v>
          </cell>
          <cell r="CH241">
            <v>35968</v>
          </cell>
          <cell r="CI241">
            <v>35975</v>
          </cell>
          <cell r="CJ241">
            <v>35982</v>
          </cell>
          <cell r="CK241">
            <v>35989</v>
          </cell>
          <cell r="CL241">
            <v>35996</v>
          </cell>
          <cell r="CM241">
            <v>36003</v>
          </cell>
          <cell r="CN241">
            <v>36010</v>
          </cell>
          <cell r="CO241">
            <v>36017</v>
          </cell>
          <cell r="CP241">
            <v>36024</v>
          </cell>
          <cell r="CQ241">
            <v>36031</v>
          </cell>
          <cell r="CR241">
            <v>36038</v>
          </cell>
          <cell r="CS241">
            <v>36045</v>
          </cell>
          <cell r="CT241">
            <v>36052</v>
          </cell>
          <cell r="CU241">
            <v>36059</v>
          </cell>
          <cell r="CV241"/>
          <cell r="CW241"/>
          <cell r="CX241"/>
          <cell r="CY241"/>
          <cell r="CZ241"/>
          <cell r="DA241"/>
          <cell r="DB241"/>
          <cell r="DC241"/>
          <cell r="DD241"/>
          <cell r="DE241"/>
          <cell r="DF241"/>
          <cell r="DG241"/>
          <cell r="DH241"/>
          <cell r="DI241"/>
          <cell r="DJ241"/>
          <cell r="DK241"/>
          <cell r="DL241"/>
          <cell r="DM241"/>
          <cell r="DN241"/>
          <cell r="DO241"/>
          <cell r="DP241"/>
          <cell r="DQ241"/>
          <cell r="DR241"/>
          <cell r="DS241"/>
          <cell r="DT241"/>
          <cell r="DU241"/>
          <cell r="DV241"/>
          <cell r="DW241"/>
          <cell r="DX241"/>
          <cell r="DY241"/>
          <cell r="DZ241"/>
          <cell r="EA241"/>
          <cell r="EB241"/>
          <cell r="EC241"/>
          <cell r="ED241"/>
          <cell r="EE241"/>
          <cell r="EF241"/>
          <cell r="EG241"/>
          <cell r="EH241"/>
          <cell r="EI241"/>
          <cell r="EJ241"/>
          <cell r="EK241"/>
          <cell r="EL241"/>
          <cell r="EM241"/>
          <cell r="EN241"/>
          <cell r="EO241"/>
          <cell r="EP241"/>
          <cell r="EQ241"/>
          <cell r="ER241"/>
          <cell r="ES241"/>
          <cell r="ET241"/>
          <cell r="EU241"/>
          <cell r="EV241"/>
          <cell r="EW241"/>
          <cell r="EX241"/>
          <cell r="EY241"/>
          <cell r="EZ241"/>
          <cell r="FA241"/>
          <cell r="FB241"/>
          <cell r="FC241"/>
          <cell r="FD241"/>
          <cell r="FE241"/>
          <cell r="FF241"/>
          <cell r="FG241"/>
          <cell r="FH241"/>
          <cell r="FI241"/>
        </row>
        <row r="242">
          <cell r="V242" t="str">
            <v>PRODUCTION</v>
          </cell>
          <cell r="W242">
            <v>150</v>
          </cell>
          <cell r="X242">
            <v>1087500</v>
          </cell>
          <cell r="AA242"/>
          <cell r="AB242"/>
          <cell r="AC242"/>
          <cell r="AD242"/>
          <cell r="AE242"/>
          <cell r="AF242"/>
          <cell r="AG242"/>
          <cell r="AH242"/>
          <cell r="AI242"/>
          <cell r="AJ242"/>
          <cell r="AK242"/>
          <cell r="AL242"/>
          <cell r="AM242"/>
          <cell r="AN242"/>
          <cell r="AO242"/>
          <cell r="AP242"/>
          <cell r="AQ242"/>
          <cell r="AR242"/>
          <cell r="AS242"/>
          <cell r="AT242"/>
          <cell r="AU242"/>
          <cell r="AV242"/>
          <cell r="AW242"/>
          <cell r="AX242"/>
          <cell r="AY242"/>
          <cell r="AZ242"/>
          <cell r="BA242"/>
          <cell r="BB242"/>
          <cell r="BC242"/>
          <cell r="BD242"/>
          <cell r="BE242"/>
          <cell r="BF242"/>
          <cell r="BG242"/>
          <cell r="BH242"/>
          <cell r="BI242"/>
          <cell r="BJ242"/>
          <cell r="BK242"/>
          <cell r="BL242"/>
          <cell r="BM242"/>
          <cell r="BN242"/>
          <cell r="BO242"/>
          <cell r="BP242"/>
          <cell r="BQ242"/>
          <cell r="BR242"/>
          <cell r="BS242"/>
          <cell r="BT242"/>
          <cell r="BU242"/>
          <cell r="BV242"/>
          <cell r="BW242"/>
          <cell r="BX242"/>
          <cell r="BY242"/>
          <cell r="BZ242"/>
          <cell r="CA242"/>
          <cell r="CB242"/>
          <cell r="CC242">
            <v>0</v>
          </cell>
          <cell r="CD242">
            <v>0</v>
          </cell>
          <cell r="CE242">
            <v>0</v>
          </cell>
          <cell r="CF242">
            <v>18750</v>
          </cell>
          <cell r="CG242">
            <v>37500</v>
          </cell>
          <cell r="CH242">
            <v>56250</v>
          </cell>
          <cell r="CI242">
            <v>75000</v>
          </cell>
          <cell r="CJ242">
            <v>75000</v>
          </cell>
          <cell r="CK242">
            <v>75000</v>
          </cell>
          <cell r="CL242">
            <v>75000</v>
          </cell>
          <cell r="CM242">
            <v>75000</v>
          </cell>
          <cell r="CN242">
            <v>75000</v>
          </cell>
          <cell r="CO242">
            <v>75000</v>
          </cell>
          <cell r="CP242">
            <v>75000</v>
          </cell>
          <cell r="CQ242">
            <v>75000</v>
          </cell>
          <cell r="CR242">
            <v>75000</v>
          </cell>
          <cell r="CS242">
            <v>75000</v>
          </cell>
          <cell r="CT242">
            <v>75000</v>
          </cell>
          <cell r="CU242">
            <v>75000</v>
          </cell>
          <cell r="CV242"/>
          <cell r="CW242"/>
          <cell r="CX242"/>
          <cell r="CY242"/>
          <cell r="CZ242"/>
          <cell r="DA242"/>
          <cell r="DB242"/>
          <cell r="DC242"/>
          <cell r="DD242"/>
          <cell r="DE242"/>
          <cell r="DF242"/>
          <cell r="DG242"/>
          <cell r="DH242"/>
          <cell r="DI242"/>
          <cell r="DJ242"/>
          <cell r="DK242"/>
          <cell r="DL242"/>
          <cell r="DM242"/>
          <cell r="DN242"/>
          <cell r="DO242"/>
          <cell r="DP242"/>
          <cell r="DQ242"/>
          <cell r="DR242"/>
          <cell r="DS242"/>
          <cell r="DT242"/>
          <cell r="DU242"/>
          <cell r="DV242"/>
          <cell r="DW242"/>
          <cell r="DX242"/>
          <cell r="DY242"/>
          <cell r="DZ242"/>
          <cell r="EA242"/>
          <cell r="EB242"/>
          <cell r="EC242"/>
          <cell r="ED242"/>
          <cell r="EE242"/>
          <cell r="EF242"/>
          <cell r="EG242"/>
          <cell r="EH242"/>
          <cell r="EI242"/>
          <cell r="EJ242"/>
          <cell r="EK242"/>
          <cell r="EL242"/>
          <cell r="EM242"/>
          <cell r="EN242"/>
          <cell r="EO242"/>
          <cell r="EP242"/>
          <cell r="EQ242"/>
          <cell r="ER242"/>
          <cell r="ES242"/>
          <cell r="ET242"/>
          <cell r="EU242"/>
          <cell r="EV242"/>
          <cell r="EW242"/>
          <cell r="EX242"/>
          <cell r="EY242"/>
          <cell r="EZ242"/>
          <cell r="FA242"/>
          <cell r="FB242"/>
          <cell r="FC242"/>
          <cell r="FD242"/>
          <cell r="FE242"/>
          <cell r="FF242"/>
          <cell r="FG242"/>
          <cell r="FH242"/>
          <cell r="FI242"/>
        </row>
        <row r="243">
          <cell r="V243" t="str">
            <v>INK &amp; PAINT</v>
          </cell>
          <cell r="W243">
            <v>8</v>
          </cell>
          <cell r="X243">
            <v>58000</v>
          </cell>
          <cell r="AA243"/>
          <cell r="AB243"/>
          <cell r="AC243"/>
          <cell r="AD243"/>
          <cell r="AE243"/>
          <cell r="AF243"/>
          <cell r="AG243"/>
          <cell r="AH243"/>
          <cell r="AI243"/>
          <cell r="AJ243"/>
          <cell r="AK243"/>
          <cell r="AL243"/>
          <cell r="AM243"/>
          <cell r="AN243"/>
          <cell r="AO243"/>
          <cell r="AP243"/>
          <cell r="AQ243"/>
          <cell r="AR243"/>
          <cell r="AS243"/>
          <cell r="AT243"/>
          <cell r="AU243"/>
          <cell r="AV243"/>
          <cell r="AW243"/>
          <cell r="AX243"/>
          <cell r="AY243"/>
          <cell r="AZ243"/>
          <cell r="BA243"/>
          <cell r="BB243"/>
          <cell r="BC243"/>
          <cell r="BD243"/>
          <cell r="BE243"/>
          <cell r="BF243"/>
          <cell r="BG243"/>
          <cell r="BH243"/>
          <cell r="BI243"/>
          <cell r="BJ243"/>
          <cell r="BK243"/>
          <cell r="BL243"/>
          <cell r="BM243"/>
          <cell r="BN243"/>
          <cell r="BO243"/>
          <cell r="BP243"/>
          <cell r="BQ243"/>
          <cell r="BR243"/>
          <cell r="BS243"/>
          <cell r="BT243"/>
          <cell r="BU243"/>
          <cell r="BV243"/>
          <cell r="BW243"/>
          <cell r="BX243"/>
          <cell r="BY243"/>
          <cell r="BZ243"/>
          <cell r="CA243"/>
          <cell r="CB243"/>
          <cell r="CC243"/>
          <cell r="CD243"/>
          <cell r="CE243"/>
          <cell r="CF243"/>
          <cell r="CG243"/>
          <cell r="CH243">
            <v>35968</v>
          </cell>
          <cell r="CI243">
            <v>35975</v>
          </cell>
          <cell r="CJ243">
            <v>35982</v>
          </cell>
          <cell r="CK243">
            <v>35989</v>
          </cell>
          <cell r="CL243">
            <v>35996</v>
          </cell>
          <cell r="CM243">
            <v>36003</v>
          </cell>
          <cell r="CN243">
            <v>36010</v>
          </cell>
          <cell r="CO243">
            <v>36017</v>
          </cell>
          <cell r="CP243">
            <v>36024</v>
          </cell>
          <cell r="CQ243">
            <v>36031</v>
          </cell>
          <cell r="CR243">
            <v>36038</v>
          </cell>
          <cell r="CS243">
            <v>36045</v>
          </cell>
          <cell r="CT243">
            <v>36052</v>
          </cell>
          <cell r="CU243">
            <v>36059</v>
          </cell>
          <cell r="CV243">
            <v>36066</v>
          </cell>
          <cell r="CW243">
            <v>36073</v>
          </cell>
          <cell r="CX243"/>
          <cell r="CY243"/>
          <cell r="CZ243"/>
          <cell r="DA243"/>
          <cell r="DB243"/>
          <cell r="DC243"/>
          <cell r="DD243"/>
          <cell r="DE243"/>
          <cell r="DF243"/>
          <cell r="DG243"/>
          <cell r="DH243"/>
          <cell r="DI243"/>
          <cell r="DJ243"/>
          <cell r="DK243"/>
          <cell r="DL243"/>
          <cell r="DM243"/>
          <cell r="DN243"/>
          <cell r="DO243"/>
          <cell r="DP243"/>
          <cell r="DQ243"/>
          <cell r="DR243"/>
          <cell r="DS243"/>
          <cell r="DT243"/>
          <cell r="DU243"/>
          <cell r="DV243"/>
          <cell r="DW243"/>
          <cell r="DX243"/>
          <cell r="DY243"/>
          <cell r="DZ243"/>
          <cell r="EA243"/>
          <cell r="EB243"/>
          <cell r="EC243"/>
          <cell r="ED243"/>
          <cell r="EE243"/>
          <cell r="EF243"/>
          <cell r="EG243"/>
          <cell r="EH243"/>
          <cell r="EI243"/>
          <cell r="EJ243"/>
          <cell r="EK243"/>
          <cell r="EL243"/>
          <cell r="EM243"/>
          <cell r="EN243"/>
          <cell r="EO243"/>
          <cell r="EP243"/>
          <cell r="EQ243"/>
          <cell r="ER243"/>
          <cell r="ES243"/>
          <cell r="ET243"/>
          <cell r="EU243"/>
          <cell r="EV243"/>
          <cell r="EW243"/>
          <cell r="EX243"/>
          <cell r="EY243"/>
          <cell r="EZ243"/>
          <cell r="FA243"/>
          <cell r="FB243"/>
          <cell r="FC243"/>
          <cell r="FD243"/>
          <cell r="FE243"/>
          <cell r="FF243"/>
          <cell r="FG243"/>
          <cell r="FH243"/>
          <cell r="FI243"/>
        </row>
        <row r="244">
          <cell r="V244" t="str">
            <v>INK &amp; PAINT</v>
          </cell>
          <cell r="W244">
            <v>8</v>
          </cell>
          <cell r="X244">
            <v>58000</v>
          </cell>
          <cell r="AA244"/>
          <cell r="AB244"/>
          <cell r="AC244"/>
          <cell r="AD244"/>
          <cell r="AE244"/>
          <cell r="AF244"/>
          <cell r="AG244"/>
          <cell r="AH244"/>
          <cell r="AI244"/>
          <cell r="AJ244"/>
          <cell r="AK244"/>
          <cell r="AL244"/>
          <cell r="AM244"/>
          <cell r="AN244"/>
          <cell r="AO244"/>
          <cell r="AP244"/>
          <cell r="AQ244"/>
          <cell r="AR244"/>
          <cell r="AS244"/>
          <cell r="AT244"/>
          <cell r="AU244"/>
          <cell r="AV244"/>
          <cell r="AW244"/>
          <cell r="AX244"/>
          <cell r="AY244"/>
          <cell r="AZ244"/>
          <cell r="BA244"/>
          <cell r="BB244"/>
          <cell r="BC244"/>
          <cell r="BD244"/>
          <cell r="BE244"/>
          <cell r="BF244"/>
          <cell r="BG244"/>
          <cell r="BH244"/>
          <cell r="BI244"/>
          <cell r="BJ244"/>
          <cell r="BK244"/>
          <cell r="BL244"/>
          <cell r="BM244"/>
          <cell r="BN244"/>
          <cell r="BO244"/>
          <cell r="BP244"/>
          <cell r="BQ244"/>
          <cell r="BR244"/>
          <cell r="BS244"/>
          <cell r="BT244"/>
          <cell r="BU244"/>
          <cell r="BV244"/>
          <cell r="BW244"/>
          <cell r="BX244"/>
          <cell r="BY244"/>
          <cell r="BZ244"/>
          <cell r="CA244"/>
          <cell r="CB244"/>
          <cell r="CC244"/>
          <cell r="CD244"/>
          <cell r="CE244"/>
          <cell r="CF244"/>
          <cell r="CG244"/>
          <cell r="CH244">
            <v>1000</v>
          </cell>
          <cell r="CI244">
            <v>2000</v>
          </cell>
          <cell r="CJ244">
            <v>3000</v>
          </cell>
          <cell r="CK244">
            <v>4000</v>
          </cell>
          <cell r="CL244">
            <v>4000</v>
          </cell>
          <cell r="CM244">
            <v>4000</v>
          </cell>
          <cell r="CN244">
            <v>4000</v>
          </cell>
          <cell r="CO244">
            <v>4000</v>
          </cell>
          <cell r="CP244">
            <v>4000</v>
          </cell>
          <cell r="CQ244">
            <v>4000</v>
          </cell>
          <cell r="CR244">
            <v>4000</v>
          </cell>
          <cell r="CS244">
            <v>4000</v>
          </cell>
          <cell r="CT244">
            <v>4000</v>
          </cell>
          <cell r="CU244">
            <v>4000</v>
          </cell>
          <cell r="CV244">
            <v>4000</v>
          </cell>
          <cell r="CW244">
            <v>4000</v>
          </cell>
          <cell r="CX244"/>
          <cell r="CY244"/>
          <cell r="CZ244"/>
          <cell r="DA244"/>
          <cell r="DB244"/>
          <cell r="DC244"/>
          <cell r="DD244"/>
          <cell r="DE244"/>
          <cell r="DF244"/>
          <cell r="DG244"/>
          <cell r="DH244"/>
          <cell r="DI244"/>
          <cell r="DJ244"/>
          <cell r="DK244"/>
          <cell r="DL244"/>
          <cell r="DM244"/>
          <cell r="DN244"/>
          <cell r="DO244"/>
          <cell r="DP244"/>
          <cell r="DQ244"/>
          <cell r="DR244"/>
          <cell r="DS244"/>
          <cell r="DT244"/>
          <cell r="DU244"/>
          <cell r="DV244"/>
          <cell r="DW244"/>
          <cell r="DX244"/>
          <cell r="DY244"/>
          <cell r="DZ244"/>
          <cell r="EA244"/>
          <cell r="EB244"/>
          <cell r="EC244"/>
          <cell r="ED244"/>
          <cell r="EE244"/>
          <cell r="EF244"/>
          <cell r="EG244"/>
          <cell r="EH244"/>
          <cell r="EI244"/>
          <cell r="EJ244"/>
          <cell r="EK244"/>
          <cell r="EL244"/>
          <cell r="EM244"/>
          <cell r="EN244"/>
          <cell r="EO244"/>
          <cell r="EP244"/>
          <cell r="EQ244"/>
          <cell r="ER244"/>
          <cell r="ES244"/>
          <cell r="ET244"/>
          <cell r="EU244"/>
          <cell r="EV244"/>
          <cell r="EW244"/>
          <cell r="EX244"/>
          <cell r="EY244"/>
          <cell r="EZ244"/>
          <cell r="FA244"/>
          <cell r="FB244"/>
          <cell r="FC244"/>
          <cell r="FD244"/>
          <cell r="FE244"/>
          <cell r="FF244"/>
          <cell r="FG244"/>
          <cell r="FH244"/>
          <cell r="FI244"/>
        </row>
        <row r="245">
          <cell r="X245" t="str">
            <v>DIRECT</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3750</v>
          </cell>
          <cell r="BZ245">
            <v>7500</v>
          </cell>
          <cell r="CA245">
            <v>11250</v>
          </cell>
          <cell r="CB245">
            <v>15000</v>
          </cell>
          <cell r="CC245">
            <v>50933</v>
          </cell>
          <cell r="CD245">
            <v>50940</v>
          </cell>
          <cell r="CE245">
            <v>50947</v>
          </cell>
          <cell r="CF245">
            <v>69704</v>
          </cell>
          <cell r="CG245">
            <v>88461</v>
          </cell>
          <cell r="CH245">
            <v>144186</v>
          </cell>
          <cell r="CI245">
            <v>163950</v>
          </cell>
          <cell r="CJ245">
            <v>164964</v>
          </cell>
          <cell r="CK245">
            <v>165978</v>
          </cell>
          <cell r="CL245">
            <v>165992</v>
          </cell>
          <cell r="CM245">
            <v>166006</v>
          </cell>
          <cell r="CN245">
            <v>166020</v>
          </cell>
          <cell r="CO245">
            <v>151034</v>
          </cell>
          <cell r="CP245">
            <v>151048</v>
          </cell>
          <cell r="CQ245">
            <v>151062</v>
          </cell>
          <cell r="CR245">
            <v>151076</v>
          </cell>
          <cell r="CS245">
            <v>151090</v>
          </cell>
          <cell r="CT245">
            <v>151104</v>
          </cell>
          <cell r="CU245">
            <v>151118</v>
          </cell>
          <cell r="CV245">
            <v>40066</v>
          </cell>
          <cell r="CW245">
            <v>40073</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row>
        <row r="246">
          <cell r="X246" t="str">
            <v>DIRECT</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3750</v>
          </cell>
          <cell r="BZ246">
            <v>7500</v>
          </cell>
          <cell r="CA246">
            <v>11250</v>
          </cell>
          <cell r="CB246">
            <v>15000</v>
          </cell>
          <cell r="CC246">
            <v>50933</v>
          </cell>
          <cell r="CD246">
            <v>50940</v>
          </cell>
          <cell r="CE246">
            <v>50947</v>
          </cell>
          <cell r="CF246">
            <v>69704</v>
          </cell>
          <cell r="CG246">
            <v>88461</v>
          </cell>
          <cell r="CH246">
            <v>144186</v>
          </cell>
          <cell r="CI246">
            <v>163950</v>
          </cell>
          <cell r="CJ246">
            <v>164964</v>
          </cell>
          <cell r="CK246">
            <v>165978</v>
          </cell>
          <cell r="CL246">
            <v>165992</v>
          </cell>
          <cell r="CM246">
            <v>166006</v>
          </cell>
          <cell r="CN246">
            <v>166020</v>
          </cell>
          <cell r="CO246">
            <v>151034</v>
          </cell>
          <cell r="CP246">
            <v>151048</v>
          </cell>
          <cell r="CQ246">
            <v>151062</v>
          </cell>
          <cell r="CR246">
            <v>151076</v>
          </cell>
          <cell r="CS246">
            <v>151090</v>
          </cell>
          <cell r="CT246">
            <v>151104</v>
          </cell>
          <cell r="CU246">
            <v>151118</v>
          </cell>
          <cell r="CV246">
            <v>40066</v>
          </cell>
          <cell r="CW246">
            <v>40073</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row>
        <row r="247">
          <cell r="X247" t="str">
            <v>LOADED</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5062.5</v>
          </cell>
          <cell r="BZ247">
            <v>10125</v>
          </cell>
          <cell r="CA247">
            <v>15187.5</v>
          </cell>
          <cell r="CB247">
            <v>20250</v>
          </cell>
          <cell r="CC247">
            <v>68759.55</v>
          </cell>
          <cell r="CD247">
            <v>68769</v>
          </cell>
          <cell r="CE247">
            <v>68778.45</v>
          </cell>
          <cell r="CF247">
            <v>94100.4</v>
          </cell>
          <cell r="CG247">
            <v>119422.35</v>
          </cell>
          <cell r="CH247">
            <v>194651.1</v>
          </cell>
          <cell r="CI247">
            <v>221332.5</v>
          </cell>
          <cell r="CJ247">
            <v>222701.4</v>
          </cell>
          <cell r="CK247">
            <v>224070.3</v>
          </cell>
          <cell r="CL247">
            <v>224089.2</v>
          </cell>
          <cell r="CM247">
            <v>224108.1</v>
          </cell>
          <cell r="CN247">
            <v>224127</v>
          </cell>
          <cell r="CO247">
            <v>203895.9</v>
          </cell>
          <cell r="CP247">
            <v>203914.8</v>
          </cell>
          <cell r="CQ247">
            <v>203933.7</v>
          </cell>
          <cell r="CR247">
            <v>203952.6</v>
          </cell>
          <cell r="CS247">
            <v>203971.5</v>
          </cell>
          <cell r="CT247">
            <v>203990.39999999999</v>
          </cell>
          <cell r="CU247">
            <v>204009.3</v>
          </cell>
          <cell r="CV247">
            <v>54089.1</v>
          </cell>
          <cell r="CW247">
            <v>54098.55</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row>
        <row r="248">
          <cell r="V248" t="str">
            <v>PROJECTED RTM</v>
          </cell>
          <cell r="X248" t="str">
            <v>CUMULATIVE TO DATE</v>
          </cell>
          <cell r="Y248">
            <v>175</v>
          </cell>
          <cell r="Z248">
            <v>98</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5062.5</v>
          </cell>
          <cell r="BZ248">
            <v>10125</v>
          </cell>
          <cell r="CA248">
            <v>15187.5</v>
          </cell>
          <cell r="CB248">
            <v>20250</v>
          </cell>
          <cell r="CC248">
            <v>68759.55</v>
          </cell>
          <cell r="CD248">
            <v>68769</v>
          </cell>
          <cell r="CE248">
            <v>68778.45</v>
          </cell>
          <cell r="CF248">
            <v>94100.4</v>
          </cell>
          <cell r="CG248">
            <v>119422.35</v>
          </cell>
          <cell r="CH248">
            <v>194651.1</v>
          </cell>
          <cell r="CI248">
            <v>221332.5</v>
          </cell>
          <cell r="CJ248">
            <v>222701.4</v>
          </cell>
          <cell r="CK248">
            <v>224070.3</v>
          </cell>
          <cell r="CL248">
            <v>224089.2</v>
          </cell>
          <cell r="CM248">
            <v>224108.1</v>
          </cell>
          <cell r="CN248">
            <v>224127</v>
          </cell>
          <cell r="CO248">
            <v>203895.9</v>
          </cell>
          <cell r="CP248">
            <v>203914.8</v>
          </cell>
          <cell r="CQ248">
            <v>203933.7</v>
          </cell>
          <cell r="CR248">
            <v>203952.6</v>
          </cell>
          <cell r="CS248">
            <v>203971.5</v>
          </cell>
          <cell r="CT248">
            <v>203990.39999999999</v>
          </cell>
          <cell r="CU248">
            <v>204009.3</v>
          </cell>
          <cell r="CV248">
            <v>54089.1</v>
          </cell>
          <cell r="CW248">
            <v>54098.55</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row>
        <row r="249">
          <cell r="V249" t="str">
            <v>PROJECTED RTM</v>
          </cell>
          <cell r="X249">
            <v>36154</v>
          </cell>
          <cell r="Y249">
            <v>175</v>
          </cell>
          <cell r="Z249">
            <v>98</v>
          </cell>
          <cell r="AA249"/>
          <cell r="AB249"/>
          <cell r="AC249"/>
          <cell r="AD249"/>
          <cell r="AE249"/>
          <cell r="AF249"/>
          <cell r="AG249"/>
          <cell r="AH249"/>
          <cell r="AI249"/>
          <cell r="AJ249"/>
          <cell r="AK249"/>
          <cell r="AL249"/>
          <cell r="AM249"/>
          <cell r="AN249"/>
          <cell r="AO249"/>
          <cell r="AP249"/>
          <cell r="AQ249"/>
          <cell r="AR249"/>
          <cell r="AS249"/>
          <cell r="AT249"/>
          <cell r="AU249"/>
          <cell r="AV249"/>
          <cell r="AW249"/>
          <cell r="AX249"/>
          <cell r="AY249"/>
          <cell r="AZ249"/>
          <cell r="BA249"/>
          <cell r="BB249"/>
          <cell r="BC249"/>
          <cell r="BD249"/>
          <cell r="BE249"/>
          <cell r="BF249"/>
          <cell r="BG249"/>
          <cell r="BH249"/>
          <cell r="BI249"/>
          <cell r="BJ249"/>
          <cell r="BK249"/>
          <cell r="BL249"/>
          <cell r="BM249"/>
          <cell r="BN249"/>
          <cell r="BO249"/>
          <cell r="BP249"/>
          <cell r="BQ249"/>
          <cell r="BR249"/>
          <cell r="BS249"/>
          <cell r="BT249"/>
          <cell r="BU249"/>
          <cell r="BV249"/>
          <cell r="BW249"/>
          <cell r="BX249"/>
          <cell r="BY249"/>
          <cell r="BZ249"/>
          <cell r="CA249"/>
          <cell r="CB249"/>
          <cell r="CC249"/>
          <cell r="CD249"/>
          <cell r="CE249"/>
          <cell r="CF249"/>
          <cell r="CG249"/>
          <cell r="CH249"/>
          <cell r="CI249"/>
          <cell r="CJ249"/>
          <cell r="CK249"/>
          <cell r="CL249"/>
          <cell r="CM249"/>
          <cell r="CN249"/>
          <cell r="CO249"/>
          <cell r="CP249"/>
          <cell r="CQ249"/>
          <cell r="CR249"/>
          <cell r="CS249"/>
          <cell r="CT249"/>
          <cell r="CU249"/>
          <cell r="CV249"/>
          <cell r="CW249"/>
          <cell r="CX249"/>
          <cell r="CY249"/>
          <cell r="CZ249"/>
          <cell r="DA249"/>
          <cell r="DB249"/>
          <cell r="DC249"/>
          <cell r="DD249"/>
          <cell r="DE249"/>
          <cell r="DF249"/>
          <cell r="DG249"/>
          <cell r="DH249"/>
          <cell r="DI249"/>
          <cell r="DJ249"/>
          <cell r="DK249"/>
          <cell r="DL249"/>
          <cell r="DM249"/>
          <cell r="DN249"/>
          <cell r="DO249"/>
          <cell r="DP249"/>
          <cell r="DQ249"/>
          <cell r="DR249"/>
          <cell r="DS249"/>
          <cell r="DT249"/>
          <cell r="DU249"/>
          <cell r="DV249"/>
          <cell r="DW249"/>
          <cell r="DX249"/>
          <cell r="DY249"/>
          <cell r="DZ249"/>
          <cell r="EA249"/>
          <cell r="EB249"/>
          <cell r="EC249"/>
          <cell r="ED249"/>
          <cell r="EE249"/>
          <cell r="EF249"/>
          <cell r="EG249"/>
          <cell r="EH249"/>
          <cell r="EI249"/>
          <cell r="EJ249"/>
          <cell r="EK249"/>
          <cell r="EL249"/>
          <cell r="EM249"/>
          <cell r="EN249"/>
          <cell r="EO249"/>
          <cell r="EP249"/>
          <cell r="EQ249"/>
          <cell r="ER249"/>
          <cell r="ES249"/>
          <cell r="ET249"/>
          <cell r="EU249"/>
          <cell r="EV249"/>
        </row>
        <row r="250">
          <cell r="V250" t="str">
            <v>PROJECTED STREET</v>
          </cell>
          <cell r="X250">
            <v>36184</v>
          </cell>
          <cell r="AA250"/>
          <cell r="AB250"/>
          <cell r="AC250"/>
          <cell r="AD250"/>
          <cell r="AE250"/>
          <cell r="AF250"/>
          <cell r="AG250"/>
          <cell r="AH250"/>
          <cell r="AI250"/>
          <cell r="AJ250"/>
          <cell r="AK250"/>
          <cell r="AL250"/>
          <cell r="AM250"/>
          <cell r="AN250"/>
          <cell r="AO250"/>
          <cell r="AP250"/>
          <cell r="AQ250"/>
          <cell r="AR250"/>
          <cell r="AS250"/>
          <cell r="AT250"/>
          <cell r="AU250"/>
          <cell r="AV250"/>
          <cell r="AW250"/>
          <cell r="AX250"/>
          <cell r="AY250"/>
          <cell r="AZ250"/>
          <cell r="BA250"/>
          <cell r="BB250"/>
          <cell r="BC250"/>
          <cell r="BD250"/>
          <cell r="BE250"/>
          <cell r="BF250"/>
          <cell r="BG250"/>
          <cell r="BH250"/>
          <cell r="BI250"/>
          <cell r="BJ250"/>
          <cell r="BK250"/>
          <cell r="BL250"/>
          <cell r="BM250"/>
          <cell r="BN250"/>
          <cell r="BO250"/>
          <cell r="BP250"/>
          <cell r="BQ250"/>
          <cell r="BR250"/>
          <cell r="BS250"/>
          <cell r="BT250"/>
          <cell r="BU250"/>
          <cell r="BV250"/>
          <cell r="BW250"/>
          <cell r="BX250"/>
          <cell r="BY250"/>
          <cell r="BZ250"/>
          <cell r="CA250"/>
          <cell r="CB250"/>
          <cell r="CC250"/>
          <cell r="CD250"/>
          <cell r="CE250"/>
          <cell r="CF250"/>
          <cell r="CG250"/>
          <cell r="CH250"/>
          <cell r="CI250"/>
          <cell r="CJ250"/>
          <cell r="CK250"/>
          <cell r="CL250"/>
          <cell r="CM250"/>
          <cell r="CN250"/>
          <cell r="CO250"/>
          <cell r="CP250"/>
          <cell r="CQ250"/>
          <cell r="CR250"/>
          <cell r="CS250"/>
          <cell r="CT250"/>
          <cell r="CU250"/>
          <cell r="CV250"/>
          <cell r="CW250"/>
          <cell r="CX250"/>
          <cell r="CY250"/>
          <cell r="CZ250"/>
          <cell r="DA250"/>
          <cell r="DB250"/>
          <cell r="DC250"/>
          <cell r="DD250"/>
          <cell r="DE250"/>
          <cell r="DF250"/>
          <cell r="DG250"/>
          <cell r="DH250"/>
          <cell r="DI250"/>
          <cell r="DJ250"/>
          <cell r="DK250"/>
          <cell r="DL250"/>
          <cell r="DM250"/>
          <cell r="DN250"/>
          <cell r="DO250"/>
          <cell r="DP250"/>
          <cell r="DQ250"/>
          <cell r="DR250"/>
          <cell r="DS250"/>
          <cell r="DT250"/>
          <cell r="DU250"/>
          <cell r="DV250"/>
          <cell r="DW250"/>
          <cell r="DX250"/>
          <cell r="DY250"/>
          <cell r="DZ250"/>
          <cell r="EA250"/>
          <cell r="EB250"/>
          <cell r="EC250"/>
          <cell r="ED250"/>
          <cell r="EE250"/>
          <cell r="EF250"/>
          <cell r="EG250"/>
          <cell r="EH250"/>
          <cell r="EI250"/>
          <cell r="EJ250"/>
          <cell r="EK250"/>
          <cell r="EL250"/>
          <cell r="EM250"/>
          <cell r="EN250"/>
          <cell r="EO250"/>
          <cell r="EP250"/>
          <cell r="EQ250"/>
          <cell r="ER250"/>
          <cell r="ES250"/>
          <cell r="ET250"/>
          <cell r="EU250"/>
          <cell r="EV250"/>
        </row>
        <row r="251">
          <cell r="V251" t="str">
            <v>+ or - Scheduled Date</v>
          </cell>
          <cell r="X251">
            <v>128</v>
          </cell>
        </row>
        <row r="252">
          <cell r="N252" t="str">
            <v>ENGINEERING</v>
          </cell>
          <cell r="R252" t="str">
            <v>TARZAN STORY STUDIO</v>
          </cell>
          <cell r="V252" t="str">
            <v>START DATE</v>
          </cell>
          <cell r="W252" t="str">
            <v>END     DATE</v>
          </cell>
          <cell r="X252">
            <v>4504.91</v>
          </cell>
          <cell r="Y252" t="str">
            <v>WK Count</v>
          </cell>
          <cell r="Z252" t="str">
            <v>Total Days</v>
          </cell>
        </row>
        <row r="253">
          <cell r="N253" t="str">
            <v>ENGINEERING</v>
          </cell>
          <cell r="R253" t="str">
            <v>TARZAN STORY STUDIO</v>
          </cell>
          <cell r="T253" t="str">
            <v>ANIMATION PRODUCTION</v>
          </cell>
          <cell r="V253" t="str">
            <v>START DATE</v>
          </cell>
          <cell r="W253" t="str">
            <v>END     DATE</v>
          </cell>
          <cell r="X253">
            <v>4504.91</v>
          </cell>
          <cell r="Y253" t="str">
            <v>WK Count</v>
          </cell>
          <cell r="Z253" t="str">
            <v>Total Days</v>
          </cell>
          <cell r="AA253"/>
          <cell r="AB253"/>
          <cell r="AC253"/>
          <cell r="AD253"/>
          <cell r="AE253"/>
          <cell r="AF253"/>
          <cell r="AG253"/>
          <cell r="AH253"/>
          <cell r="AI253"/>
          <cell r="AJ253"/>
          <cell r="AK253"/>
          <cell r="AL253"/>
          <cell r="AM253"/>
          <cell r="AN253"/>
          <cell r="AO253"/>
          <cell r="AP253"/>
          <cell r="AQ253"/>
          <cell r="AR253"/>
          <cell r="AS253"/>
          <cell r="AT253"/>
          <cell r="AU253"/>
          <cell r="AV253"/>
          <cell r="AW253"/>
          <cell r="AX253"/>
          <cell r="AY253"/>
          <cell r="AZ253"/>
          <cell r="BA253"/>
          <cell r="BB253"/>
          <cell r="BC253"/>
          <cell r="BD253"/>
          <cell r="BE253"/>
          <cell r="BF253"/>
          <cell r="BG253"/>
          <cell r="BH253"/>
          <cell r="BI253"/>
          <cell r="BJ253"/>
          <cell r="BK253"/>
          <cell r="BL253"/>
          <cell r="BM253"/>
          <cell r="BN253"/>
          <cell r="BO253"/>
          <cell r="BP253"/>
          <cell r="BQ253"/>
          <cell r="BR253"/>
          <cell r="BS253"/>
          <cell r="BT253"/>
          <cell r="BU253"/>
          <cell r="BV253"/>
          <cell r="BW253"/>
          <cell r="BX253"/>
          <cell r="BY253"/>
          <cell r="BZ253"/>
          <cell r="CA253"/>
          <cell r="CB253"/>
          <cell r="CC253"/>
          <cell r="CD253"/>
          <cell r="CE253"/>
          <cell r="CF253"/>
          <cell r="CG253"/>
          <cell r="CH253"/>
          <cell r="CI253">
            <v>35975</v>
          </cell>
          <cell r="CJ253">
            <v>35982</v>
          </cell>
          <cell r="CK253">
            <v>35989</v>
          </cell>
          <cell r="CL253">
            <v>35996</v>
          </cell>
          <cell r="CM253">
            <v>36003</v>
          </cell>
          <cell r="CN253">
            <v>36010</v>
          </cell>
          <cell r="CO253">
            <v>36017</v>
          </cell>
          <cell r="CP253">
            <v>36024</v>
          </cell>
          <cell r="CQ253">
            <v>36031</v>
          </cell>
          <cell r="CR253">
            <v>36038</v>
          </cell>
          <cell r="CS253">
            <v>36045</v>
          </cell>
          <cell r="CT253">
            <v>36052</v>
          </cell>
          <cell r="CU253"/>
          <cell r="CV253"/>
          <cell r="CW253"/>
          <cell r="CX253"/>
          <cell r="CY253"/>
          <cell r="CZ253"/>
          <cell r="DA253"/>
          <cell r="DB253"/>
          <cell r="DC253"/>
          <cell r="DD253"/>
          <cell r="DE253"/>
          <cell r="DF253"/>
          <cell r="DG253"/>
          <cell r="DH253"/>
          <cell r="DI253"/>
          <cell r="DJ253"/>
          <cell r="DK253"/>
          <cell r="DL253"/>
          <cell r="DM253"/>
          <cell r="DN253"/>
          <cell r="DO253"/>
          <cell r="DP253"/>
          <cell r="DQ253"/>
          <cell r="DR253"/>
          <cell r="DS253"/>
          <cell r="DT253"/>
          <cell r="DU253"/>
          <cell r="DV253"/>
          <cell r="DW253"/>
          <cell r="DX253"/>
          <cell r="DY253"/>
          <cell r="DZ253"/>
          <cell r="EA253"/>
          <cell r="EB253"/>
          <cell r="EC253"/>
          <cell r="ED253"/>
          <cell r="EE253"/>
          <cell r="EF253"/>
          <cell r="EG253"/>
          <cell r="EH253"/>
          <cell r="EI253"/>
          <cell r="EJ253"/>
          <cell r="EK253"/>
          <cell r="EL253"/>
          <cell r="EM253"/>
          <cell r="EN253"/>
          <cell r="EO253"/>
          <cell r="EP253"/>
          <cell r="EQ253"/>
          <cell r="ER253"/>
          <cell r="ES253"/>
          <cell r="ET253"/>
          <cell r="EU253"/>
          <cell r="EV253"/>
        </row>
        <row r="254">
          <cell r="A254" t="str">
            <v>PREP</v>
          </cell>
          <cell r="F254" t="str">
            <v>ANIMATION</v>
          </cell>
          <cell r="I254" t="str">
            <v>INK &amp; PAINT</v>
          </cell>
          <cell r="L254" t="str">
            <v>ALPHA</v>
          </cell>
          <cell r="N254" t="str">
            <v>BETA</v>
          </cell>
          <cell r="P254" t="str">
            <v>RTM</v>
          </cell>
          <cell r="R254" t="str">
            <v>STREET</v>
          </cell>
          <cell r="T254" t="str">
            <v>ANIMATION PRODUCTION</v>
          </cell>
          <cell r="V254">
            <v>35975</v>
          </cell>
          <cell r="W254">
            <v>36052.068740000002</v>
          </cell>
          <cell r="X254">
            <v>500</v>
          </cell>
          <cell r="Y254">
            <v>12</v>
          </cell>
          <cell r="Z254">
            <v>77.068739999999991</v>
          </cell>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v>35975</v>
          </cell>
          <cell r="CJ254">
            <v>35982</v>
          </cell>
          <cell r="CK254">
            <v>35989</v>
          </cell>
          <cell r="CL254">
            <v>35996</v>
          </cell>
          <cell r="CM254">
            <v>36003</v>
          </cell>
          <cell r="CN254">
            <v>36010</v>
          </cell>
          <cell r="CO254">
            <v>36017</v>
          </cell>
          <cell r="CP254">
            <v>36024</v>
          </cell>
          <cell r="CQ254">
            <v>36031</v>
          </cell>
          <cell r="CR254">
            <v>36038</v>
          </cell>
          <cell r="CS254">
            <v>36045</v>
          </cell>
          <cell r="CT254">
            <v>36052</v>
          </cell>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row>
        <row r="255">
          <cell r="A255" t="str">
            <v>PREP</v>
          </cell>
          <cell r="B255" t="str">
            <v>Days</v>
          </cell>
          <cell r="F255" t="str">
            <v>ANIMATION</v>
          </cell>
          <cell r="G255" t="str">
            <v>Days</v>
          </cell>
          <cell r="H255" t="str">
            <v>Frames</v>
          </cell>
          <cell r="I255" t="str">
            <v>INK &amp; PAINT</v>
          </cell>
          <cell r="J255" t="str">
            <v>Days</v>
          </cell>
          <cell r="L255" t="str">
            <v>ALPHA</v>
          </cell>
          <cell r="N255" t="str">
            <v>BETA</v>
          </cell>
          <cell r="P255" t="str">
            <v>RTM</v>
          </cell>
          <cell r="R255" t="str">
            <v>STREET</v>
          </cell>
          <cell r="T255" t="str">
            <v>Prep Projection</v>
          </cell>
          <cell r="V255">
            <v>35975</v>
          </cell>
          <cell r="W255">
            <v>36052.068740000002</v>
          </cell>
          <cell r="X255">
            <v>500</v>
          </cell>
          <cell r="Y255">
            <v>12</v>
          </cell>
          <cell r="Z255">
            <v>77.068739999999991</v>
          </cell>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v>125</v>
          </cell>
          <cell r="CJ255">
            <v>250</v>
          </cell>
          <cell r="CK255">
            <v>375</v>
          </cell>
          <cell r="CL255">
            <v>500</v>
          </cell>
          <cell r="CM255">
            <v>500</v>
          </cell>
          <cell r="CN255">
            <v>500</v>
          </cell>
          <cell r="CO255">
            <v>500</v>
          </cell>
          <cell r="CP255">
            <v>500</v>
          </cell>
          <cell r="CQ255">
            <v>500</v>
          </cell>
          <cell r="CR255">
            <v>500</v>
          </cell>
          <cell r="CS255">
            <v>500</v>
          </cell>
          <cell r="CT255">
            <v>500</v>
          </cell>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row>
        <row r="256">
          <cell r="A256" t="str">
            <v>Wks</v>
          </cell>
          <cell r="B256" t="str">
            <v>Days</v>
          </cell>
          <cell r="F256" t="str">
            <v>Wks</v>
          </cell>
          <cell r="G256" t="str">
            <v>Days</v>
          </cell>
          <cell r="H256" t="str">
            <v>Frames</v>
          </cell>
          <cell r="I256" t="str">
            <v>Wks</v>
          </cell>
          <cell r="J256" t="str">
            <v>Days</v>
          </cell>
          <cell r="K256">
            <v>21</v>
          </cell>
          <cell r="M256">
            <v>29</v>
          </cell>
          <cell r="O256">
            <v>29</v>
          </cell>
          <cell r="Q256">
            <v>29</v>
          </cell>
          <cell r="R256">
            <v>36342</v>
          </cell>
          <cell r="T256" t="str">
            <v>Animation Projection</v>
          </cell>
          <cell r="V256">
            <v>36003</v>
          </cell>
          <cell r="W256">
            <v>36096.068740000002</v>
          </cell>
          <cell r="X256">
            <v>500</v>
          </cell>
          <cell r="Y256">
            <v>14</v>
          </cell>
          <cell r="Z256">
            <v>93.068739999999991</v>
          </cell>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v>0</v>
          </cell>
          <cell r="CN256">
            <v>0</v>
          </cell>
          <cell r="CO256">
            <v>0</v>
          </cell>
          <cell r="CP256">
            <v>125</v>
          </cell>
          <cell r="CQ256">
            <v>250</v>
          </cell>
          <cell r="CR256">
            <v>375</v>
          </cell>
          <cell r="CS256">
            <v>500</v>
          </cell>
          <cell r="CT256">
            <v>500</v>
          </cell>
          <cell r="CU256">
            <v>500</v>
          </cell>
          <cell r="CV256">
            <v>500</v>
          </cell>
          <cell r="CW256">
            <v>500</v>
          </cell>
          <cell r="CX256">
            <v>500</v>
          </cell>
          <cell r="CY256">
            <v>500</v>
          </cell>
          <cell r="CZ256">
            <v>500</v>
          </cell>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row>
        <row r="257">
          <cell r="A257">
            <v>9.0098199999999995</v>
          </cell>
          <cell r="B257">
            <v>77.068739999999991</v>
          </cell>
          <cell r="F257">
            <v>9.0098199999999995</v>
          </cell>
          <cell r="G257">
            <v>93.068739999999991</v>
          </cell>
          <cell r="H257">
            <v>4504.91</v>
          </cell>
          <cell r="I257">
            <v>9.0098199999999995</v>
          </cell>
          <cell r="J257">
            <v>77.068739999999991</v>
          </cell>
          <cell r="K257">
            <v>21</v>
          </cell>
          <cell r="M257">
            <v>29</v>
          </cell>
          <cell r="O257">
            <v>29</v>
          </cell>
          <cell r="Q257">
            <v>29</v>
          </cell>
          <cell r="R257">
            <v>36342</v>
          </cell>
          <cell r="T257" t="str">
            <v>Ink &amp; Paint Projection</v>
          </cell>
          <cell r="V257">
            <v>36033</v>
          </cell>
          <cell r="W257">
            <v>36110.068740000002</v>
          </cell>
          <cell r="X257">
            <v>500</v>
          </cell>
          <cell r="Y257">
            <v>11</v>
          </cell>
          <cell r="Z257">
            <v>77.068739999999991</v>
          </cell>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v>125</v>
          </cell>
          <cell r="CS257">
            <v>250</v>
          </cell>
          <cell r="CT257">
            <v>375</v>
          </cell>
          <cell r="CU257">
            <v>500</v>
          </cell>
          <cell r="CV257">
            <v>500</v>
          </cell>
          <cell r="CW257">
            <v>500</v>
          </cell>
          <cell r="CX257">
            <v>500</v>
          </cell>
          <cell r="CY257">
            <v>500</v>
          </cell>
          <cell r="CZ257">
            <v>500</v>
          </cell>
          <cell r="DA257">
            <v>500</v>
          </cell>
          <cell r="DB257">
            <v>500</v>
          </cell>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row>
        <row r="259">
          <cell r="T259" t="str">
            <v>BUDGET FORECAST</v>
          </cell>
          <cell r="AA259"/>
          <cell r="AB259"/>
          <cell r="AC259"/>
          <cell r="AD259"/>
          <cell r="AE259"/>
          <cell r="AF259"/>
          <cell r="AG259"/>
          <cell r="AH259"/>
          <cell r="AI259"/>
          <cell r="AJ259"/>
          <cell r="AK259"/>
          <cell r="AL259"/>
          <cell r="AM259"/>
          <cell r="AN259"/>
          <cell r="AO259"/>
          <cell r="AP259"/>
          <cell r="AQ259"/>
          <cell r="AR259"/>
          <cell r="AS259"/>
          <cell r="AT259"/>
          <cell r="AU259"/>
          <cell r="AV259"/>
          <cell r="AW259"/>
          <cell r="AX259"/>
          <cell r="AY259"/>
          <cell r="AZ259"/>
          <cell r="BA259"/>
          <cell r="BB259"/>
          <cell r="BC259"/>
          <cell r="BD259"/>
          <cell r="BE259"/>
          <cell r="BF259"/>
          <cell r="BG259"/>
          <cell r="BH259"/>
          <cell r="BI259"/>
          <cell r="BJ259"/>
          <cell r="BK259"/>
          <cell r="BL259"/>
          <cell r="BM259"/>
          <cell r="BN259"/>
          <cell r="BO259"/>
          <cell r="BP259"/>
          <cell r="BQ259"/>
          <cell r="BR259"/>
          <cell r="BS259"/>
          <cell r="BT259"/>
          <cell r="BU259"/>
          <cell r="BV259"/>
          <cell r="BW259"/>
          <cell r="BX259"/>
          <cell r="BY259"/>
          <cell r="BZ259"/>
          <cell r="CA259"/>
          <cell r="CB259"/>
          <cell r="CC259"/>
          <cell r="CD259"/>
          <cell r="CE259"/>
          <cell r="CF259"/>
          <cell r="CG259"/>
          <cell r="CH259"/>
          <cell r="CI259">
            <v>35975</v>
          </cell>
          <cell r="CJ259">
            <v>35982</v>
          </cell>
          <cell r="CK259">
            <v>35989</v>
          </cell>
          <cell r="CL259">
            <v>35996</v>
          </cell>
          <cell r="CM259">
            <v>36003</v>
          </cell>
          <cell r="CN259">
            <v>36010</v>
          </cell>
          <cell r="CO259">
            <v>36017</v>
          </cell>
          <cell r="CP259">
            <v>36024</v>
          </cell>
          <cell r="CQ259">
            <v>36031</v>
          </cell>
          <cell r="CR259">
            <v>36038</v>
          </cell>
          <cell r="CS259">
            <v>36045</v>
          </cell>
          <cell r="CT259">
            <v>36052</v>
          </cell>
          <cell r="CU259"/>
          <cell r="CV259"/>
          <cell r="CW259"/>
          <cell r="CX259"/>
          <cell r="CY259"/>
          <cell r="CZ259"/>
          <cell r="DA259"/>
          <cell r="DB259"/>
          <cell r="DC259"/>
          <cell r="DD259"/>
          <cell r="DE259"/>
          <cell r="DF259"/>
          <cell r="DG259"/>
          <cell r="DH259"/>
          <cell r="DI259"/>
          <cell r="DJ259"/>
          <cell r="DK259"/>
          <cell r="DL259"/>
          <cell r="DM259"/>
          <cell r="DN259"/>
          <cell r="DO259"/>
          <cell r="DP259"/>
          <cell r="DQ259"/>
          <cell r="DR259"/>
          <cell r="DS259"/>
          <cell r="DT259"/>
          <cell r="DU259"/>
          <cell r="DV259"/>
          <cell r="DW259"/>
          <cell r="DX259"/>
          <cell r="DY259"/>
          <cell r="DZ259"/>
          <cell r="EA259"/>
          <cell r="EB259"/>
          <cell r="EC259"/>
          <cell r="ED259"/>
          <cell r="EE259"/>
          <cell r="EF259"/>
          <cell r="EG259"/>
          <cell r="EH259"/>
          <cell r="EI259"/>
          <cell r="EJ259"/>
          <cell r="EK259"/>
          <cell r="EL259"/>
          <cell r="EM259"/>
          <cell r="EN259"/>
          <cell r="EO259"/>
          <cell r="EP259"/>
          <cell r="EQ259"/>
          <cell r="ER259"/>
          <cell r="ES259"/>
          <cell r="ET259"/>
          <cell r="EU259"/>
          <cell r="EV259"/>
          <cell r="EW259"/>
          <cell r="EX259"/>
          <cell r="EY259"/>
          <cell r="EZ259"/>
          <cell r="FA259"/>
          <cell r="FB259"/>
          <cell r="FC259"/>
          <cell r="FD259"/>
          <cell r="FE259"/>
          <cell r="FF259"/>
          <cell r="FG259"/>
          <cell r="FH259"/>
          <cell r="FI259"/>
        </row>
        <row r="260">
          <cell r="T260" t="str">
            <v>BUDGET FORECAST</v>
          </cell>
          <cell r="V260" t="str">
            <v>PRE PROD</v>
          </cell>
          <cell r="W260">
            <v>30</v>
          </cell>
          <cell r="X260">
            <v>157500</v>
          </cell>
          <cell r="AA260"/>
          <cell r="AB260"/>
          <cell r="AC260"/>
          <cell r="AD260"/>
          <cell r="AE260"/>
          <cell r="AF260"/>
          <cell r="AG260"/>
          <cell r="AH260"/>
          <cell r="AI260"/>
          <cell r="AJ260"/>
          <cell r="AK260"/>
          <cell r="AL260"/>
          <cell r="AM260"/>
          <cell r="AN260"/>
          <cell r="AO260"/>
          <cell r="AP260"/>
          <cell r="AQ260"/>
          <cell r="AR260"/>
          <cell r="AS260"/>
          <cell r="AT260"/>
          <cell r="AU260"/>
          <cell r="AV260"/>
          <cell r="AW260"/>
          <cell r="AX260"/>
          <cell r="AY260"/>
          <cell r="AZ260"/>
          <cell r="BA260"/>
          <cell r="BB260"/>
          <cell r="BC260"/>
          <cell r="BD260"/>
          <cell r="BE260"/>
          <cell r="BF260"/>
          <cell r="BG260"/>
          <cell r="BH260"/>
          <cell r="BI260"/>
          <cell r="BJ260"/>
          <cell r="BK260"/>
          <cell r="BL260"/>
          <cell r="BM260"/>
          <cell r="BN260"/>
          <cell r="BO260"/>
          <cell r="BP260"/>
          <cell r="BQ260"/>
          <cell r="BR260"/>
          <cell r="BS260"/>
          <cell r="BT260"/>
          <cell r="BU260"/>
          <cell r="BV260"/>
          <cell r="BW260"/>
          <cell r="BX260"/>
          <cell r="BY260"/>
          <cell r="BZ260"/>
          <cell r="CA260"/>
          <cell r="CB260"/>
          <cell r="CC260"/>
          <cell r="CD260"/>
          <cell r="CE260"/>
          <cell r="CF260"/>
          <cell r="CG260"/>
          <cell r="CH260"/>
          <cell r="CI260">
            <v>35975</v>
          </cell>
          <cell r="CJ260">
            <v>35982</v>
          </cell>
          <cell r="CK260">
            <v>35989</v>
          </cell>
          <cell r="CL260">
            <v>35996</v>
          </cell>
          <cell r="CM260">
            <v>36003</v>
          </cell>
          <cell r="CN260">
            <v>36010</v>
          </cell>
          <cell r="CO260">
            <v>36017</v>
          </cell>
          <cell r="CP260">
            <v>36024</v>
          </cell>
          <cell r="CQ260">
            <v>36031</v>
          </cell>
          <cell r="CR260">
            <v>36038</v>
          </cell>
          <cell r="CS260">
            <v>36045</v>
          </cell>
          <cell r="CT260">
            <v>36052</v>
          </cell>
          <cell r="CU260"/>
          <cell r="CV260"/>
          <cell r="CW260"/>
          <cell r="CX260"/>
          <cell r="CY260"/>
          <cell r="CZ260"/>
          <cell r="DA260"/>
          <cell r="DB260"/>
          <cell r="DC260"/>
          <cell r="DD260"/>
          <cell r="DE260"/>
          <cell r="DF260"/>
          <cell r="DG260"/>
          <cell r="DH260"/>
          <cell r="DI260"/>
          <cell r="DJ260"/>
          <cell r="DK260"/>
          <cell r="DL260"/>
          <cell r="DM260"/>
          <cell r="DN260"/>
          <cell r="DO260"/>
          <cell r="DP260"/>
          <cell r="DQ260"/>
          <cell r="DR260"/>
          <cell r="DS260"/>
          <cell r="DT260"/>
          <cell r="DU260"/>
          <cell r="DV260"/>
          <cell r="DW260"/>
          <cell r="DX260"/>
          <cell r="DY260"/>
          <cell r="DZ260"/>
          <cell r="EA260"/>
          <cell r="EB260"/>
          <cell r="EC260"/>
          <cell r="ED260"/>
          <cell r="EE260"/>
          <cell r="EF260"/>
          <cell r="EG260"/>
          <cell r="EH260"/>
          <cell r="EI260"/>
          <cell r="EJ260"/>
          <cell r="EK260"/>
          <cell r="EL260"/>
          <cell r="EM260"/>
          <cell r="EN260"/>
          <cell r="EO260"/>
          <cell r="EP260"/>
          <cell r="EQ260"/>
          <cell r="ER260"/>
          <cell r="ES260"/>
          <cell r="ET260"/>
          <cell r="EU260"/>
          <cell r="EV260"/>
          <cell r="EW260"/>
          <cell r="EX260"/>
          <cell r="EY260"/>
          <cell r="EZ260"/>
          <cell r="FA260"/>
          <cell r="FB260"/>
          <cell r="FC260"/>
          <cell r="FD260"/>
          <cell r="FE260"/>
          <cell r="FF260"/>
          <cell r="FG260"/>
          <cell r="FH260"/>
          <cell r="FI260"/>
        </row>
        <row r="261">
          <cell r="V261" t="str">
            <v>PRE PROD</v>
          </cell>
          <cell r="W261">
            <v>30</v>
          </cell>
          <cell r="X261">
            <v>157500</v>
          </cell>
          <cell r="AA261"/>
          <cell r="AB261"/>
          <cell r="AC261"/>
          <cell r="AD261"/>
          <cell r="AE261"/>
          <cell r="AF261"/>
          <cell r="AG261"/>
          <cell r="AH261"/>
          <cell r="AI261"/>
          <cell r="AJ261"/>
          <cell r="AK261"/>
          <cell r="AL261"/>
          <cell r="AM261"/>
          <cell r="AN261"/>
          <cell r="AO261"/>
          <cell r="AP261"/>
          <cell r="AQ261"/>
          <cell r="AR261"/>
          <cell r="AS261"/>
          <cell r="AT261"/>
          <cell r="AU261"/>
          <cell r="AV261"/>
          <cell r="AW261"/>
          <cell r="AX261"/>
          <cell r="AY261"/>
          <cell r="AZ261"/>
          <cell r="BA261"/>
          <cell r="BB261"/>
          <cell r="BC261"/>
          <cell r="BD261"/>
          <cell r="BE261"/>
          <cell r="BF261"/>
          <cell r="BG261"/>
          <cell r="BH261"/>
          <cell r="BI261"/>
          <cell r="BJ261"/>
          <cell r="BK261"/>
          <cell r="BL261"/>
          <cell r="BM261"/>
          <cell r="BN261"/>
          <cell r="BO261"/>
          <cell r="BP261"/>
          <cell r="BQ261"/>
          <cell r="BR261"/>
          <cell r="BS261"/>
          <cell r="BT261"/>
          <cell r="BU261"/>
          <cell r="BV261"/>
          <cell r="BW261"/>
          <cell r="BX261"/>
          <cell r="BY261"/>
          <cell r="BZ261"/>
          <cell r="CA261"/>
          <cell r="CB261"/>
          <cell r="CC261"/>
          <cell r="CD261"/>
          <cell r="CE261"/>
          <cell r="CF261"/>
          <cell r="CG261"/>
          <cell r="CH261"/>
          <cell r="CI261">
            <v>3750</v>
          </cell>
          <cell r="CJ261">
            <v>7500</v>
          </cell>
          <cell r="CK261">
            <v>11250</v>
          </cell>
          <cell r="CL261">
            <v>15000</v>
          </cell>
          <cell r="CM261">
            <v>15000</v>
          </cell>
          <cell r="CN261">
            <v>15000</v>
          </cell>
          <cell r="CO261">
            <v>15000</v>
          </cell>
          <cell r="CP261">
            <v>15000</v>
          </cell>
          <cell r="CQ261">
            <v>15000</v>
          </cell>
          <cell r="CR261">
            <v>15000</v>
          </cell>
          <cell r="CS261">
            <v>15000</v>
          </cell>
          <cell r="CT261">
            <v>15000</v>
          </cell>
          <cell r="CU261"/>
          <cell r="CV261"/>
          <cell r="CW261"/>
          <cell r="CX261"/>
          <cell r="CY261"/>
          <cell r="CZ261"/>
          <cell r="DA261"/>
          <cell r="DB261"/>
          <cell r="DC261"/>
          <cell r="DD261"/>
          <cell r="DE261"/>
          <cell r="DF261"/>
          <cell r="DG261"/>
          <cell r="DH261"/>
          <cell r="DI261"/>
          <cell r="DJ261"/>
          <cell r="DK261"/>
          <cell r="DL261"/>
          <cell r="DM261"/>
          <cell r="DN261"/>
          <cell r="DO261"/>
          <cell r="DP261"/>
          <cell r="DQ261"/>
          <cell r="DR261"/>
          <cell r="DS261"/>
          <cell r="DT261"/>
          <cell r="DU261"/>
          <cell r="DV261"/>
          <cell r="DW261"/>
          <cell r="DX261"/>
          <cell r="DY261"/>
          <cell r="DZ261"/>
          <cell r="EA261"/>
          <cell r="EB261"/>
          <cell r="EC261"/>
          <cell r="ED261"/>
          <cell r="EE261"/>
          <cell r="EF261"/>
          <cell r="EG261"/>
          <cell r="EH261"/>
          <cell r="EI261"/>
          <cell r="EJ261"/>
          <cell r="EK261"/>
          <cell r="EL261"/>
          <cell r="EM261"/>
          <cell r="EN261"/>
          <cell r="EO261"/>
          <cell r="EP261"/>
          <cell r="EQ261"/>
          <cell r="ER261"/>
          <cell r="ES261"/>
          <cell r="ET261"/>
          <cell r="EU261"/>
          <cell r="EV261"/>
          <cell r="EW261"/>
          <cell r="EX261"/>
          <cell r="EY261"/>
          <cell r="EZ261"/>
          <cell r="FA261"/>
          <cell r="FB261"/>
          <cell r="FC261"/>
          <cell r="FD261"/>
          <cell r="FE261"/>
          <cell r="FF261"/>
          <cell r="FG261"/>
          <cell r="FH261"/>
          <cell r="FI261"/>
        </row>
        <row r="262">
          <cell r="V262" t="str">
            <v>PRODUCTION</v>
          </cell>
          <cell r="W262">
            <v>150</v>
          </cell>
          <cell r="X262">
            <v>712500</v>
          </cell>
          <cell r="AA262"/>
          <cell r="AB262"/>
          <cell r="AC262"/>
          <cell r="AD262"/>
          <cell r="AE262"/>
          <cell r="AF262"/>
          <cell r="AG262"/>
          <cell r="AH262"/>
          <cell r="AI262"/>
          <cell r="AJ262"/>
          <cell r="AK262"/>
          <cell r="AL262"/>
          <cell r="AM262"/>
          <cell r="AN262"/>
          <cell r="AO262"/>
          <cell r="AP262"/>
          <cell r="AQ262"/>
          <cell r="AR262"/>
          <cell r="AS262"/>
          <cell r="AT262"/>
          <cell r="AU262"/>
          <cell r="AV262"/>
          <cell r="AW262"/>
          <cell r="AX262"/>
          <cell r="AY262"/>
          <cell r="AZ262"/>
          <cell r="BA262"/>
          <cell r="BB262"/>
          <cell r="BC262"/>
          <cell r="BD262"/>
          <cell r="BE262"/>
          <cell r="BF262"/>
          <cell r="BG262"/>
          <cell r="BH262"/>
          <cell r="BI262"/>
          <cell r="BJ262"/>
          <cell r="BK262"/>
          <cell r="BL262"/>
          <cell r="BM262"/>
          <cell r="BN262"/>
          <cell r="BO262"/>
          <cell r="BP262"/>
          <cell r="BQ262"/>
          <cell r="BR262"/>
          <cell r="BS262"/>
          <cell r="BT262"/>
          <cell r="BU262"/>
          <cell r="BV262"/>
          <cell r="BW262"/>
          <cell r="BX262"/>
          <cell r="BY262"/>
          <cell r="BZ262"/>
          <cell r="CA262"/>
          <cell r="CB262"/>
          <cell r="CC262"/>
          <cell r="CD262"/>
          <cell r="CE262"/>
          <cell r="CF262"/>
          <cell r="CG262"/>
          <cell r="CH262"/>
          <cell r="CI262"/>
          <cell r="CJ262"/>
          <cell r="CK262"/>
          <cell r="CL262"/>
          <cell r="CM262">
            <v>36003</v>
          </cell>
          <cell r="CN262">
            <v>36010</v>
          </cell>
          <cell r="CO262">
            <v>36017</v>
          </cell>
          <cell r="CP262">
            <v>36024</v>
          </cell>
          <cell r="CQ262">
            <v>36031</v>
          </cell>
          <cell r="CR262">
            <v>36038</v>
          </cell>
          <cell r="CS262">
            <v>36045</v>
          </cell>
          <cell r="CT262">
            <v>36052</v>
          </cell>
          <cell r="CU262">
            <v>36059</v>
          </cell>
          <cell r="CV262">
            <v>36066</v>
          </cell>
          <cell r="CW262">
            <v>36073</v>
          </cell>
          <cell r="CX262">
            <v>36080</v>
          </cell>
          <cell r="CY262">
            <v>36087</v>
          </cell>
          <cell r="CZ262">
            <v>36094</v>
          </cell>
          <cell r="DA262"/>
          <cell r="DB262"/>
          <cell r="DC262"/>
          <cell r="DD262"/>
          <cell r="DE262"/>
          <cell r="DF262"/>
          <cell r="DG262"/>
          <cell r="DH262"/>
          <cell r="DI262"/>
          <cell r="DJ262"/>
          <cell r="DK262"/>
          <cell r="DL262"/>
          <cell r="DM262"/>
          <cell r="DN262"/>
          <cell r="DO262"/>
          <cell r="DP262"/>
          <cell r="DQ262"/>
          <cell r="DR262"/>
          <cell r="DS262"/>
          <cell r="DT262"/>
          <cell r="DU262"/>
          <cell r="DV262"/>
          <cell r="DW262"/>
          <cell r="DX262"/>
          <cell r="DY262"/>
          <cell r="DZ262"/>
          <cell r="EA262"/>
          <cell r="EB262"/>
          <cell r="EC262"/>
          <cell r="ED262"/>
          <cell r="EE262"/>
          <cell r="EF262"/>
          <cell r="EG262"/>
          <cell r="EH262"/>
          <cell r="EI262"/>
          <cell r="EJ262"/>
          <cell r="EK262"/>
          <cell r="EL262"/>
          <cell r="EM262"/>
          <cell r="EN262"/>
          <cell r="EO262"/>
          <cell r="EP262"/>
          <cell r="EQ262"/>
          <cell r="ER262"/>
          <cell r="ES262"/>
          <cell r="ET262"/>
          <cell r="EU262"/>
          <cell r="EV262"/>
          <cell r="EW262"/>
          <cell r="EX262"/>
          <cell r="EY262"/>
          <cell r="EZ262"/>
          <cell r="FA262"/>
          <cell r="FB262"/>
          <cell r="FC262"/>
          <cell r="FD262"/>
          <cell r="FE262"/>
          <cell r="FF262"/>
          <cell r="FG262"/>
          <cell r="FH262"/>
          <cell r="FI262"/>
        </row>
        <row r="263">
          <cell r="V263" t="str">
            <v>PRODUCTION</v>
          </cell>
          <cell r="W263">
            <v>150</v>
          </cell>
          <cell r="X263">
            <v>712500</v>
          </cell>
          <cell r="AA263"/>
          <cell r="AB263"/>
          <cell r="AC263"/>
          <cell r="AD263"/>
          <cell r="AE263"/>
          <cell r="AF263"/>
          <cell r="AG263"/>
          <cell r="AH263"/>
          <cell r="AI263"/>
          <cell r="AJ263"/>
          <cell r="AK263"/>
          <cell r="AL263"/>
          <cell r="AM263"/>
          <cell r="AN263"/>
          <cell r="AO263"/>
          <cell r="AP263"/>
          <cell r="AQ263"/>
          <cell r="AR263"/>
          <cell r="AS263"/>
          <cell r="AT263"/>
          <cell r="AU263"/>
          <cell r="AV263"/>
          <cell r="AW263"/>
          <cell r="AX263"/>
          <cell r="AY263"/>
          <cell r="AZ263"/>
          <cell r="BA263"/>
          <cell r="BB263"/>
          <cell r="BC263"/>
          <cell r="BD263"/>
          <cell r="BE263"/>
          <cell r="BF263"/>
          <cell r="BG263"/>
          <cell r="BH263"/>
          <cell r="BI263"/>
          <cell r="BJ263"/>
          <cell r="BK263"/>
          <cell r="BL263"/>
          <cell r="BM263"/>
          <cell r="BN263"/>
          <cell r="BO263"/>
          <cell r="BP263"/>
          <cell r="BQ263"/>
          <cell r="BR263"/>
          <cell r="BS263"/>
          <cell r="BT263"/>
          <cell r="BU263"/>
          <cell r="BV263"/>
          <cell r="BW263"/>
          <cell r="BX263"/>
          <cell r="BY263"/>
          <cell r="BZ263"/>
          <cell r="CA263"/>
          <cell r="CB263"/>
          <cell r="CC263"/>
          <cell r="CD263"/>
          <cell r="CE263"/>
          <cell r="CF263"/>
          <cell r="CG263"/>
          <cell r="CH263"/>
          <cell r="CI263"/>
          <cell r="CJ263"/>
          <cell r="CK263"/>
          <cell r="CL263"/>
          <cell r="CM263">
            <v>0</v>
          </cell>
          <cell r="CN263">
            <v>0</v>
          </cell>
          <cell r="CO263">
            <v>0</v>
          </cell>
          <cell r="CP263">
            <v>18750</v>
          </cell>
          <cell r="CQ263">
            <v>37500</v>
          </cell>
          <cell r="CR263">
            <v>56250</v>
          </cell>
          <cell r="CS263">
            <v>75000</v>
          </cell>
          <cell r="CT263">
            <v>75000</v>
          </cell>
          <cell r="CU263">
            <v>75000</v>
          </cell>
          <cell r="CV263">
            <v>75000</v>
          </cell>
          <cell r="CW263">
            <v>75000</v>
          </cell>
          <cell r="CX263">
            <v>75000</v>
          </cell>
          <cell r="CY263">
            <v>75000</v>
          </cell>
          <cell r="CZ263">
            <v>75000</v>
          </cell>
          <cell r="DA263"/>
          <cell r="DB263"/>
          <cell r="DC263"/>
          <cell r="DD263"/>
          <cell r="DE263"/>
          <cell r="DF263"/>
          <cell r="DG263"/>
          <cell r="DH263"/>
          <cell r="DI263"/>
          <cell r="DJ263"/>
          <cell r="DK263"/>
          <cell r="DL263"/>
          <cell r="DM263"/>
          <cell r="DN263"/>
          <cell r="DO263"/>
          <cell r="DP263"/>
          <cell r="DQ263"/>
          <cell r="DR263"/>
          <cell r="DS263"/>
          <cell r="DT263"/>
          <cell r="DU263"/>
          <cell r="DV263"/>
          <cell r="DW263"/>
          <cell r="DX263"/>
          <cell r="DY263"/>
          <cell r="DZ263"/>
          <cell r="EA263"/>
          <cell r="EB263"/>
          <cell r="EC263"/>
          <cell r="ED263"/>
          <cell r="EE263"/>
          <cell r="EF263"/>
          <cell r="EG263"/>
          <cell r="EH263"/>
          <cell r="EI263"/>
          <cell r="EJ263"/>
          <cell r="EK263"/>
          <cell r="EL263"/>
          <cell r="EM263"/>
          <cell r="EN263"/>
          <cell r="EO263"/>
          <cell r="EP263"/>
          <cell r="EQ263"/>
          <cell r="ER263"/>
          <cell r="ES263"/>
          <cell r="ET263"/>
          <cell r="EU263"/>
          <cell r="EV263"/>
          <cell r="EW263"/>
          <cell r="EX263"/>
          <cell r="EY263"/>
          <cell r="EZ263"/>
          <cell r="FA263"/>
          <cell r="FB263"/>
          <cell r="FC263"/>
          <cell r="FD263"/>
          <cell r="FE263"/>
          <cell r="FF263"/>
          <cell r="FG263"/>
          <cell r="FH263"/>
          <cell r="FI263"/>
        </row>
        <row r="264">
          <cell r="V264" t="str">
            <v>INK &amp; PAINT</v>
          </cell>
          <cell r="W264">
            <v>8</v>
          </cell>
          <cell r="X264">
            <v>38000</v>
          </cell>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v>36038</v>
          </cell>
          <cell r="CS264">
            <v>36045</v>
          </cell>
          <cell r="CT264">
            <v>36052</v>
          </cell>
          <cell r="CU264">
            <v>36059</v>
          </cell>
          <cell r="CV264">
            <v>36066</v>
          </cell>
          <cell r="CW264">
            <v>36073</v>
          </cell>
          <cell r="CX264">
            <v>36080</v>
          </cell>
          <cell r="CY264">
            <v>36087</v>
          </cell>
          <cell r="CZ264">
            <v>36094</v>
          </cell>
          <cell r="DA264">
            <v>36101</v>
          </cell>
          <cell r="DB264">
            <v>36108</v>
          </cell>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row>
        <row r="265">
          <cell r="V265" t="str">
            <v>INK &amp; PAINT</v>
          </cell>
          <cell r="W265">
            <v>8</v>
          </cell>
          <cell r="X265">
            <v>38000</v>
          </cell>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v>1000</v>
          </cell>
          <cell r="CS265">
            <v>2000</v>
          </cell>
          <cell r="CT265">
            <v>3000</v>
          </cell>
          <cell r="CU265">
            <v>4000</v>
          </cell>
          <cell r="CV265">
            <v>4000</v>
          </cell>
          <cell r="CW265">
            <v>4000</v>
          </cell>
          <cell r="CX265">
            <v>4000</v>
          </cell>
          <cell r="CY265">
            <v>4000</v>
          </cell>
          <cell r="CZ265">
            <v>4000</v>
          </cell>
          <cell r="DA265">
            <v>4000</v>
          </cell>
          <cell r="DB265">
            <v>4000</v>
          </cell>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row>
        <row r="266">
          <cell r="X266" t="str">
            <v>DIRECT</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3750</v>
          </cell>
          <cell r="CJ266">
            <v>7500</v>
          </cell>
          <cell r="CK266">
            <v>11250</v>
          </cell>
          <cell r="CL266">
            <v>15000</v>
          </cell>
          <cell r="CM266">
            <v>51003</v>
          </cell>
          <cell r="CN266">
            <v>51010</v>
          </cell>
          <cell r="CO266">
            <v>51017</v>
          </cell>
          <cell r="CP266">
            <v>69774</v>
          </cell>
          <cell r="CQ266">
            <v>88531</v>
          </cell>
          <cell r="CR266">
            <v>144326</v>
          </cell>
          <cell r="CS266">
            <v>164090</v>
          </cell>
          <cell r="CT266">
            <v>165104</v>
          </cell>
          <cell r="CU266">
            <v>151118</v>
          </cell>
          <cell r="CV266">
            <v>151132</v>
          </cell>
          <cell r="CW266">
            <v>151146</v>
          </cell>
          <cell r="CX266">
            <v>151160</v>
          </cell>
          <cell r="CY266">
            <v>151174</v>
          </cell>
          <cell r="CZ266">
            <v>151188</v>
          </cell>
          <cell r="DA266">
            <v>40101</v>
          </cell>
          <cell r="DB266">
            <v>40108</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row>
        <row r="267">
          <cell r="X267" t="str">
            <v>DIRECT</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3750</v>
          </cell>
          <cell r="CJ267">
            <v>7500</v>
          </cell>
          <cell r="CK267">
            <v>11250</v>
          </cell>
          <cell r="CL267">
            <v>15000</v>
          </cell>
          <cell r="CM267">
            <v>51003</v>
          </cell>
          <cell r="CN267">
            <v>51010</v>
          </cell>
          <cell r="CO267">
            <v>51017</v>
          </cell>
          <cell r="CP267">
            <v>69774</v>
          </cell>
          <cell r="CQ267">
            <v>88531</v>
          </cell>
          <cell r="CR267">
            <v>144326</v>
          </cell>
          <cell r="CS267">
            <v>164090</v>
          </cell>
          <cell r="CT267">
            <v>165104</v>
          </cell>
          <cell r="CU267">
            <v>151118</v>
          </cell>
          <cell r="CV267">
            <v>151132</v>
          </cell>
          <cell r="CW267">
            <v>151146</v>
          </cell>
          <cell r="CX267">
            <v>151160</v>
          </cell>
          <cell r="CY267">
            <v>151174</v>
          </cell>
          <cell r="CZ267">
            <v>151188</v>
          </cell>
          <cell r="DA267">
            <v>40101</v>
          </cell>
          <cell r="DB267">
            <v>40108</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row>
        <row r="268">
          <cell r="X268" t="str">
            <v>LOADED</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5062.5</v>
          </cell>
          <cell r="CJ268">
            <v>10125</v>
          </cell>
          <cell r="CK268">
            <v>15187.5</v>
          </cell>
          <cell r="CL268">
            <v>20250</v>
          </cell>
          <cell r="CM268">
            <v>68854.05</v>
          </cell>
          <cell r="CN268">
            <v>68863.5</v>
          </cell>
          <cell r="CO268">
            <v>68872.95</v>
          </cell>
          <cell r="CP268">
            <v>94194.9</v>
          </cell>
          <cell r="CQ268">
            <v>119516.85</v>
          </cell>
          <cell r="CR268">
            <v>194840.1</v>
          </cell>
          <cell r="CS268">
            <v>221521.5</v>
          </cell>
          <cell r="CT268">
            <v>222890.4</v>
          </cell>
          <cell r="CU268">
            <v>204009.3</v>
          </cell>
          <cell r="CV268">
            <v>204028.2</v>
          </cell>
          <cell r="CW268">
            <v>204047.1</v>
          </cell>
          <cell r="CX268">
            <v>204066</v>
          </cell>
          <cell r="CY268">
            <v>204084.9</v>
          </cell>
          <cell r="CZ268">
            <v>204103.8</v>
          </cell>
          <cell r="DA268">
            <v>54136.35</v>
          </cell>
          <cell r="DB268">
            <v>54145.8</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row>
        <row r="269">
          <cell r="V269" t="str">
            <v>PROJECTED RTM</v>
          </cell>
          <cell r="X269" t="str">
            <v>CUMULATIVE TO DATE</v>
          </cell>
          <cell r="Y269">
            <v>140</v>
          </cell>
          <cell r="Z269">
            <v>63.068739999999991</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5062.5</v>
          </cell>
          <cell r="CJ269">
            <v>10125</v>
          </cell>
          <cell r="CK269">
            <v>15187.5</v>
          </cell>
          <cell r="CL269">
            <v>20250</v>
          </cell>
          <cell r="CM269">
            <v>68854.05</v>
          </cell>
          <cell r="CN269">
            <v>68863.5</v>
          </cell>
          <cell r="CO269">
            <v>68872.95</v>
          </cell>
          <cell r="CP269">
            <v>94194.9</v>
          </cell>
          <cell r="CQ269">
            <v>119516.85</v>
          </cell>
          <cell r="CR269">
            <v>194840.1</v>
          </cell>
          <cell r="CS269">
            <v>221521.5</v>
          </cell>
          <cell r="CT269">
            <v>222890.4</v>
          </cell>
          <cell r="CU269">
            <v>204009.3</v>
          </cell>
          <cell r="CV269">
            <v>204028.2</v>
          </cell>
          <cell r="CW269">
            <v>204047.1</v>
          </cell>
          <cell r="CX269">
            <v>204066</v>
          </cell>
          <cell r="CY269">
            <v>204084.9</v>
          </cell>
          <cell r="CZ269">
            <v>204103.8</v>
          </cell>
          <cell r="DA269">
            <v>54136.35</v>
          </cell>
          <cell r="DB269">
            <v>54145.8</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row>
        <row r="270">
          <cell r="V270" t="str">
            <v>PROJECTED RTM</v>
          </cell>
          <cell r="X270">
            <v>36189.068740000002</v>
          </cell>
          <cell r="Y270">
            <v>140</v>
          </cell>
          <cell r="Z270">
            <v>63.068739999999991</v>
          </cell>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v>36038</v>
          </cell>
          <cell r="CS270">
            <v>36045</v>
          </cell>
          <cell r="CT270">
            <v>36052</v>
          </cell>
          <cell r="CU270">
            <v>36059</v>
          </cell>
          <cell r="CV270">
            <v>36066</v>
          </cell>
          <cell r="CW270">
            <v>36073</v>
          </cell>
          <cell r="CX270">
            <v>36080</v>
          </cell>
          <cell r="CY270">
            <v>36087</v>
          </cell>
          <cell r="CZ270">
            <v>36094</v>
          </cell>
          <cell r="DA270">
            <v>36101</v>
          </cell>
          <cell r="DB270">
            <v>36108</v>
          </cell>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row>
        <row r="271">
          <cell r="V271" t="str">
            <v>PROJECTED STREET</v>
          </cell>
          <cell r="X271">
            <v>36219.068740000002</v>
          </cell>
        </row>
        <row r="272">
          <cell r="V272" t="str">
            <v>+ or - Scheduled Date</v>
          </cell>
          <cell r="X272">
            <v>122.93125999999756</v>
          </cell>
        </row>
        <row r="273">
          <cell r="N273" t="str">
            <v>ENGINEERING</v>
          </cell>
          <cell r="Y273" t="str">
            <v>WK Count</v>
          </cell>
          <cell r="Z273" t="str">
            <v>Total Days</v>
          </cell>
        </row>
        <row r="274">
          <cell r="N274" t="str">
            <v>ENGINEERING</v>
          </cell>
          <cell r="Y274" t="str">
            <v>WK Count</v>
          </cell>
          <cell r="Z274" t="str">
            <v>Total Days</v>
          </cell>
        </row>
        <row r="275">
          <cell r="A275" t="str">
            <v>PREP</v>
          </cell>
          <cell r="F275" t="str">
            <v>ANIMATION</v>
          </cell>
          <cell r="I275" t="str">
            <v>INK &amp; PAINT</v>
          </cell>
          <cell r="L275" t="str">
            <v>ALPHA</v>
          </cell>
          <cell r="N275" t="str">
            <v>BETA</v>
          </cell>
          <cell r="P275" t="str">
            <v>RTM</v>
          </cell>
          <cell r="Y275">
            <v>7</v>
          </cell>
          <cell r="Z275">
            <v>52.351039999999998</v>
          </cell>
        </row>
        <row r="276">
          <cell r="A276" t="str">
            <v>PREP</v>
          </cell>
          <cell r="B276" t="str">
            <v>Days</v>
          </cell>
          <cell r="F276" t="str">
            <v>ANIMATION</v>
          </cell>
          <cell r="G276" t="str">
            <v>Days</v>
          </cell>
          <cell r="H276" t="str">
            <v>Frames</v>
          </cell>
          <cell r="I276" t="str">
            <v>INK &amp; PAINT</v>
          </cell>
          <cell r="J276" t="str">
            <v>Days</v>
          </cell>
          <cell r="L276" t="str">
            <v>ALPHA</v>
          </cell>
          <cell r="N276" t="str">
            <v>BETA</v>
          </cell>
          <cell r="P276" t="str">
            <v>RTM</v>
          </cell>
          <cell r="Y276">
            <v>7</v>
          </cell>
          <cell r="Z276">
            <v>52.351039999999998</v>
          </cell>
        </row>
        <row r="277">
          <cell r="A277" t="str">
            <v>Wks</v>
          </cell>
          <cell r="B277" t="str">
            <v>Days</v>
          </cell>
          <cell r="F277" t="str">
            <v>Wks</v>
          </cell>
          <cell r="G277" t="str">
            <v>Days</v>
          </cell>
          <cell r="H277" t="str">
            <v>Frames</v>
          </cell>
          <cell r="I277" t="str">
            <v>Wks</v>
          </cell>
          <cell r="J277" t="str">
            <v>Days</v>
          </cell>
          <cell r="K277">
            <v>21</v>
          </cell>
          <cell r="M277">
            <v>29</v>
          </cell>
          <cell r="O277">
            <v>29</v>
          </cell>
          <cell r="Q277">
            <v>29</v>
          </cell>
          <cell r="Y277">
            <v>11</v>
          </cell>
          <cell r="Z277">
            <v>77.938800000000015</v>
          </cell>
        </row>
        <row r="278">
          <cell r="A278">
            <v>5.47872</v>
          </cell>
          <cell r="B278">
            <v>52.351039999999998</v>
          </cell>
          <cell r="F278">
            <v>6.8484000000000007</v>
          </cell>
          <cell r="G278">
            <v>77.938800000000015</v>
          </cell>
          <cell r="H278">
            <v>2739.36</v>
          </cell>
          <cell r="I278">
            <v>6.8484000000000007</v>
          </cell>
          <cell r="J278">
            <v>61.938800000000008</v>
          </cell>
          <cell r="K278">
            <v>21</v>
          </cell>
          <cell r="M278">
            <v>29</v>
          </cell>
          <cell r="O278">
            <v>29</v>
          </cell>
          <cell r="Q278">
            <v>29</v>
          </cell>
          <cell r="Y278">
            <v>9</v>
          </cell>
          <cell r="Z278">
            <v>61.938800000000008</v>
          </cell>
        </row>
        <row r="290">
          <cell r="Y290">
            <v>119</v>
          </cell>
          <cell r="Z290">
            <v>47.938800000000008</v>
          </cell>
        </row>
        <row r="291">
          <cell r="Y291">
            <v>119</v>
          </cell>
          <cell r="Z291">
            <v>47.938800000000008</v>
          </cell>
        </row>
        <row r="294">
          <cell r="N294" t="str">
            <v>ENGINEERING</v>
          </cell>
          <cell r="Y294" t="str">
            <v>WK Count</v>
          </cell>
          <cell r="Z294" t="str">
            <v>Total Days</v>
          </cell>
        </row>
        <row r="295">
          <cell r="N295" t="str">
            <v>ENGINEERING</v>
          </cell>
          <cell r="Y295" t="str">
            <v>WK Count</v>
          </cell>
          <cell r="Z295" t="str">
            <v>Total Days</v>
          </cell>
        </row>
        <row r="296">
          <cell r="A296" t="str">
            <v>PREP</v>
          </cell>
          <cell r="F296" t="str">
            <v>ANIMATION</v>
          </cell>
          <cell r="I296" t="str">
            <v>INK &amp; PAINT</v>
          </cell>
          <cell r="L296" t="str">
            <v>ALPHA</v>
          </cell>
          <cell r="N296" t="str">
            <v>BETA</v>
          </cell>
          <cell r="P296" t="str">
            <v>RTM</v>
          </cell>
          <cell r="Y296">
            <v>6</v>
          </cell>
          <cell r="Z296">
            <v>42.297850000000004</v>
          </cell>
        </row>
        <row r="297">
          <cell r="A297" t="str">
            <v>PREP</v>
          </cell>
          <cell r="B297" t="str">
            <v>Days</v>
          </cell>
          <cell r="F297" t="str">
            <v>ANIMATION</v>
          </cell>
          <cell r="G297" t="str">
            <v>Days</v>
          </cell>
          <cell r="H297" t="str">
            <v>Frames</v>
          </cell>
          <cell r="I297" t="str">
            <v>INK &amp; PAINT</v>
          </cell>
          <cell r="J297" t="str">
            <v>Days</v>
          </cell>
          <cell r="L297" t="str">
            <v>ALPHA</v>
          </cell>
          <cell r="N297" t="str">
            <v>BETA</v>
          </cell>
          <cell r="P297" t="str">
            <v>RTM</v>
          </cell>
          <cell r="Y297">
            <v>6</v>
          </cell>
          <cell r="Z297">
            <v>42.297850000000004</v>
          </cell>
        </row>
        <row r="298">
          <cell r="A298" t="str">
            <v>Wks</v>
          </cell>
          <cell r="B298" t="str">
            <v>Days</v>
          </cell>
          <cell r="F298" t="str">
            <v>Wks</v>
          </cell>
          <cell r="G298" t="str">
            <v>Days</v>
          </cell>
          <cell r="H298" t="str">
            <v>Frames</v>
          </cell>
          <cell r="I298" t="str">
            <v>Wks</v>
          </cell>
          <cell r="J298" t="str">
            <v>Days</v>
          </cell>
          <cell r="K298">
            <v>21</v>
          </cell>
          <cell r="M298">
            <v>29</v>
          </cell>
          <cell r="O298">
            <v>29</v>
          </cell>
          <cell r="Q298">
            <v>29</v>
          </cell>
          <cell r="Y298">
            <v>11</v>
          </cell>
          <cell r="Z298">
            <v>77.163083333333333</v>
          </cell>
        </row>
        <row r="299">
          <cell r="A299">
            <v>4.0425500000000003</v>
          </cell>
          <cell r="B299">
            <v>42.297850000000004</v>
          </cell>
          <cell r="F299">
            <v>6.7375833333333333</v>
          </cell>
          <cell r="G299">
            <v>77.163083333333333</v>
          </cell>
          <cell r="H299">
            <v>2021.2750000000001</v>
          </cell>
          <cell r="I299">
            <v>4.0425500000000003</v>
          </cell>
          <cell r="J299">
            <v>42.297850000000004</v>
          </cell>
          <cell r="K299">
            <v>21</v>
          </cell>
          <cell r="M299">
            <v>29</v>
          </cell>
          <cell r="O299">
            <v>29</v>
          </cell>
          <cell r="Q299">
            <v>29</v>
          </cell>
          <cell r="Y299">
            <v>6</v>
          </cell>
          <cell r="Z299">
            <v>42.297850000000004</v>
          </cell>
        </row>
        <row r="311">
          <cell r="Y311">
            <v>119</v>
          </cell>
          <cell r="Z311">
            <v>28.297850000000004</v>
          </cell>
        </row>
        <row r="312">
          <cell r="Y312">
            <v>119</v>
          </cell>
          <cell r="Z312">
            <v>28.297850000000004</v>
          </cell>
        </row>
        <row r="322">
          <cell r="N322" t="str">
            <v>ENGINEERING</v>
          </cell>
          <cell r="Y322" t="str">
            <v>WK Count</v>
          </cell>
          <cell r="Z322" t="str">
            <v>Total Days</v>
          </cell>
        </row>
        <row r="323">
          <cell r="N323" t="str">
            <v>ENGINEERING</v>
          </cell>
          <cell r="Y323" t="str">
            <v>WK Count</v>
          </cell>
          <cell r="Z323" t="str">
            <v>Total Days</v>
          </cell>
        </row>
        <row r="324">
          <cell r="A324" t="str">
            <v>PREP</v>
          </cell>
          <cell r="F324" t="str">
            <v>ANIMATION</v>
          </cell>
          <cell r="I324" t="str">
            <v>INK &amp; PAINT</v>
          </cell>
          <cell r="L324" t="str">
            <v>ALPHA</v>
          </cell>
          <cell r="N324" t="str">
            <v>BETA</v>
          </cell>
          <cell r="P324" t="str">
            <v>RTM</v>
          </cell>
          <cell r="Y324">
            <v>3</v>
          </cell>
          <cell r="Z324">
            <v>21</v>
          </cell>
        </row>
        <row r="325">
          <cell r="A325" t="str">
            <v>PREP</v>
          </cell>
          <cell r="B325" t="str">
            <v>Days</v>
          </cell>
          <cell r="F325" t="str">
            <v>ANIMATION</v>
          </cell>
          <cell r="G325" t="str">
            <v>Days</v>
          </cell>
          <cell r="H325" t="str">
            <v>Frames</v>
          </cell>
          <cell r="I325" t="str">
            <v>INK &amp; PAINT</v>
          </cell>
          <cell r="J325" t="str">
            <v>Days</v>
          </cell>
          <cell r="L325" t="str">
            <v>ALPHA</v>
          </cell>
          <cell r="N325" t="str">
            <v>BETA</v>
          </cell>
          <cell r="P325" t="str">
            <v>RTM</v>
          </cell>
          <cell r="Y325">
            <v>3</v>
          </cell>
          <cell r="Z325">
            <v>21</v>
          </cell>
        </row>
        <row r="326">
          <cell r="A326" t="str">
            <v>Wks</v>
          </cell>
          <cell r="B326" t="str">
            <v>Days</v>
          </cell>
          <cell r="F326" t="str">
            <v>Wks</v>
          </cell>
          <cell r="G326" t="str">
            <v>Days</v>
          </cell>
          <cell r="H326" t="str">
            <v>Frames</v>
          </cell>
          <cell r="I326" t="str">
            <v>Wks</v>
          </cell>
          <cell r="J326" t="str">
            <v>Days</v>
          </cell>
          <cell r="K326">
            <v>21</v>
          </cell>
          <cell r="M326">
            <v>29</v>
          </cell>
          <cell r="O326">
            <v>29</v>
          </cell>
          <cell r="Q326">
            <v>29</v>
          </cell>
          <cell r="Y326">
            <v>3</v>
          </cell>
          <cell r="Z326">
            <v>21</v>
          </cell>
        </row>
        <row r="327">
          <cell r="A327">
            <v>1</v>
          </cell>
          <cell r="B327">
            <v>21</v>
          </cell>
          <cell r="F327">
            <v>1</v>
          </cell>
          <cell r="G327">
            <v>21</v>
          </cell>
          <cell r="H327">
            <v>131</v>
          </cell>
          <cell r="I327">
            <v>1</v>
          </cell>
          <cell r="J327">
            <v>21</v>
          </cell>
          <cell r="K327">
            <v>21</v>
          </cell>
          <cell r="M327">
            <v>29</v>
          </cell>
          <cell r="O327">
            <v>29</v>
          </cell>
          <cell r="Q327">
            <v>29</v>
          </cell>
          <cell r="Y327">
            <v>3</v>
          </cell>
          <cell r="Z327">
            <v>21</v>
          </cell>
        </row>
        <row r="338">
          <cell r="Y338">
            <v>63</v>
          </cell>
          <cell r="Z338">
            <v>7</v>
          </cell>
        </row>
        <row r="339">
          <cell r="Y339">
            <v>63</v>
          </cell>
          <cell r="Z339">
            <v>7</v>
          </cell>
        </row>
        <row r="343">
          <cell r="N343" t="str">
            <v>ENGINEERING</v>
          </cell>
          <cell r="Y343" t="str">
            <v>WK Count</v>
          </cell>
          <cell r="Z343" t="str">
            <v>Total Days</v>
          </cell>
        </row>
        <row r="344">
          <cell r="N344" t="str">
            <v>ENGINEERING</v>
          </cell>
          <cell r="Y344" t="str">
            <v>WK Count</v>
          </cell>
          <cell r="Z344" t="str">
            <v>Total Days</v>
          </cell>
        </row>
        <row r="345">
          <cell r="A345" t="str">
            <v>PREP</v>
          </cell>
          <cell r="F345" t="str">
            <v>ANIMATION</v>
          </cell>
          <cell r="I345" t="str">
            <v>INK &amp; PAINT</v>
          </cell>
          <cell r="L345" t="str">
            <v>ALPHA</v>
          </cell>
          <cell r="N345" t="str">
            <v>BETA</v>
          </cell>
          <cell r="P345" t="str">
            <v>RTM</v>
          </cell>
          <cell r="Y345">
            <v>7</v>
          </cell>
          <cell r="Z345">
            <v>49</v>
          </cell>
        </row>
        <row r="346">
          <cell r="A346" t="str">
            <v>PREP</v>
          </cell>
          <cell r="B346" t="str">
            <v>Days</v>
          </cell>
          <cell r="F346" t="str">
            <v>ANIMATION</v>
          </cell>
          <cell r="G346" t="str">
            <v>Days</v>
          </cell>
          <cell r="H346" t="str">
            <v>Frames</v>
          </cell>
          <cell r="I346" t="str">
            <v>INK &amp; PAINT</v>
          </cell>
          <cell r="J346" t="str">
            <v>Days</v>
          </cell>
          <cell r="L346" t="str">
            <v>ALPHA</v>
          </cell>
          <cell r="N346" t="str">
            <v>BETA</v>
          </cell>
          <cell r="P346" t="str">
            <v>RTM</v>
          </cell>
          <cell r="Y346">
            <v>7</v>
          </cell>
          <cell r="Z346">
            <v>49</v>
          </cell>
        </row>
        <row r="347">
          <cell r="A347" t="str">
            <v>Wks</v>
          </cell>
          <cell r="B347" t="str">
            <v>Days</v>
          </cell>
          <cell r="F347" t="str">
            <v>Wks</v>
          </cell>
          <cell r="G347" t="str">
            <v>Days</v>
          </cell>
          <cell r="H347" t="str">
            <v>Frames</v>
          </cell>
          <cell r="I347" t="str">
            <v>Wks</v>
          </cell>
          <cell r="J347" t="str">
            <v>Days</v>
          </cell>
          <cell r="K347">
            <v>21</v>
          </cell>
          <cell r="M347">
            <v>29</v>
          </cell>
          <cell r="O347">
            <v>29</v>
          </cell>
          <cell r="Q347">
            <v>29</v>
          </cell>
          <cell r="Y347">
            <v>7</v>
          </cell>
          <cell r="Z347">
            <v>49</v>
          </cell>
        </row>
        <row r="348">
          <cell r="A348">
            <v>5</v>
          </cell>
          <cell r="B348">
            <v>49</v>
          </cell>
          <cell r="F348">
            <v>5</v>
          </cell>
          <cell r="G348">
            <v>49</v>
          </cell>
          <cell r="H348">
            <v>500</v>
          </cell>
          <cell r="I348">
            <v>5</v>
          </cell>
          <cell r="J348">
            <v>49</v>
          </cell>
          <cell r="K348">
            <v>21</v>
          </cell>
          <cell r="M348">
            <v>29</v>
          </cell>
          <cell r="O348">
            <v>29</v>
          </cell>
          <cell r="Q348">
            <v>29</v>
          </cell>
          <cell r="Y348">
            <v>7</v>
          </cell>
          <cell r="Z348">
            <v>49</v>
          </cell>
        </row>
        <row r="359">
          <cell r="Y359">
            <v>91</v>
          </cell>
          <cell r="Z359">
            <v>35</v>
          </cell>
        </row>
        <row r="360">
          <cell r="Y360">
            <v>91</v>
          </cell>
          <cell r="Z360">
            <v>35</v>
          </cell>
        </row>
        <row r="363">
          <cell r="N363" t="str">
            <v>ENGINEERING</v>
          </cell>
          <cell r="Y363" t="str">
            <v>WK Count</v>
          </cell>
          <cell r="Z363" t="str">
            <v>Total Days</v>
          </cell>
        </row>
        <row r="364">
          <cell r="N364" t="str">
            <v>ENGINEERING</v>
          </cell>
          <cell r="Y364" t="str">
            <v>WK Count</v>
          </cell>
          <cell r="Z364" t="str">
            <v>Total Days</v>
          </cell>
        </row>
        <row r="365">
          <cell r="A365" t="str">
            <v>PREP</v>
          </cell>
          <cell r="F365" t="str">
            <v>ANIMATION</v>
          </cell>
          <cell r="I365" t="str">
            <v>INK &amp; PAINT</v>
          </cell>
          <cell r="L365" t="str">
            <v>ALPHA</v>
          </cell>
          <cell r="N365" t="str">
            <v>BETA</v>
          </cell>
          <cell r="P365" t="str">
            <v>RTM</v>
          </cell>
          <cell r="Y365">
            <v>7</v>
          </cell>
          <cell r="Z365">
            <v>49</v>
          </cell>
        </row>
        <row r="366">
          <cell r="A366" t="str">
            <v>PREP</v>
          </cell>
          <cell r="B366" t="str">
            <v>Days</v>
          </cell>
          <cell r="F366" t="str">
            <v>ANIMATION</v>
          </cell>
          <cell r="G366" t="str">
            <v>Days</v>
          </cell>
          <cell r="H366" t="str">
            <v>Frames</v>
          </cell>
          <cell r="I366" t="str">
            <v>INK &amp; PAINT</v>
          </cell>
          <cell r="J366" t="str">
            <v>Days</v>
          </cell>
          <cell r="L366" t="str">
            <v>ALPHA</v>
          </cell>
          <cell r="N366" t="str">
            <v>BETA</v>
          </cell>
          <cell r="P366" t="str">
            <v>RTM</v>
          </cell>
          <cell r="Y366">
            <v>7</v>
          </cell>
          <cell r="Z366">
            <v>49</v>
          </cell>
        </row>
        <row r="367">
          <cell r="A367" t="str">
            <v>Wks</v>
          </cell>
          <cell r="B367" t="str">
            <v>Days</v>
          </cell>
          <cell r="F367" t="str">
            <v>Wks</v>
          </cell>
          <cell r="G367" t="str">
            <v>Days</v>
          </cell>
          <cell r="H367" t="str">
            <v>Frames</v>
          </cell>
          <cell r="I367" t="str">
            <v>Wks</v>
          </cell>
          <cell r="J367" t="str">
            <v>Days</v>
          </cell>
          <cell r="K367">
            <v>21</v>
          </cell>
          <cell r="M367">
            <v>29</v>
          </cell>
          <cell r="O367">
            <v>29</v>
          </cell>
          <cell r="Q367">
            <v>29</v>
          </cell>
          <cell r="Y367">
            <v>7</v>
          </cell>
          <cell r="Z367">
            <v>49</v>
          </cell>
        </row>
        <row r="368">
          <cell r="A368">
            <v>5</v>
          </cell>
          <cell r="B368">
            <v>49</v>
          </cell>
          <cell r="F368">
            <v>5</v>
          </cell>
          <cell r="G368">
            <v>49</v>
          </cell>
          <cell r="H368">
            <v>500</v>
          </cell>
          <cell r="I368">
            <v>5</v>
          </cell>
          <cell r="J368">
            <v>49</v>
          </cell>
          <cell r="K368">
            <v>21</v>
          </cell>
          <cell r="M368">
            <v>29</v>
          </cell>
          <cell r="O368">
            <v>29</v>
          </cell>
          <cell r="Q368">
            <v>29</v>
          </cell>
          <cell r="Y368">
            <v>7</v>
          </cell>
          <cell r="Z368">
            <v>49</v>
          </cell>
        </row>
        <row r="379">
          <cell r="Y379">
            <v>91</v>
          </cell>
          <cell r="Z379">
            <v>35</v>
          </cell>
        </row>
        <row r="380">
          <cell r="Y380">
            <v>91</v>
          </cell>
          <cell r="Z380">
            <v>35</v>
          </cell>
        </row>
        <row r="383">
          <cell r="N383" t="str">
            <v>ENGINEERING</v>
          </cell>
          <cell r="Y383" t="str">
            <v>WK Count</v>
          </cell>
          <cell r="Z383" t="str">
            <v>Total Days</v>
          </cell>
        </row>
        <row r="384">
          <cell r="N384" t="str">
            <v>ENGINEERING</v>
          </cell>
          <cell r="Y384" t="str">
            <v>WK Count</v>
          </cell>
          <cell r="Z384" t="str">
            <v>Total Days</v>
          </cell>
        </row>
        <row r="385">
          <cell r="A385" t="str">
            <v>PREP</v>
          </cell>
          <cell r="F385" t="str">
            <v>ANIMATION</v>
          </cell>
          <cell r="I385" t="str">
            <v>INK &amp; PAINT</v>
          </cell>
          <cell r="L385" t="str">
            <v>ALPHA</v>
          </cell>
          <cell r="N385" t="str">
            <v>BETA</v>
          </cell>
          <cell r="P385" t="str">
            <v>RTM</v>
          </cell>
          <cell r="Y385">
            <v>4</v>
          </cell>
          <cell r="Z385">
            <v>25.0642</v>
          </cell>
        </row>
        <row r="386">
          <cell r="A386" t="str">
            <v>PREP</v>
          </cell>
          <cell r="B386" t="str">
            <v>Days</v>
          </cell>
          <cell r="F386" t="str">
            <v>ANIMATION</v>
          </cell>
          <cell r="G386" t="str">
            <v>Days</v>
          </cell>
          <cell r="H386" t="str">
            <v>Frames</v>
          </cell>
          <cell r="I386" t="str">
            <v>INK &amp; PAINT</v>
          </cell>
          <cell r="J386" t="str">
            <v>Days</v>
          </cell>
          <cell r="L386" t="str">
            <v>ALPHA</v>
          </cell>
          <cell r="N386" t="str">
            <v>BETA</v>
          </cell>
          <cell r="P386" t="str">
            <v>RTM</v>
          </cell>
          <cell r="Y386">
            <v>4</v>
          </cell>
          <cell r="Z386">
            <v>25.0642</v>
          </cell>
        </row>
        <row r="387">
          <cell r="A387" t="str">
            <v>Wks</v>
          </cell>
          <cell r="B387" t="str">
            <v>Days</v>
          </cell>
          <cell r="F387" t="str">
            <v>Wks</v>
          </cell>
          <cell r="G387" t="str">
            <v>Days</v>
          </cell>
          <cell r="H387" t="str">
            <v>Frames</v>
          </cell>
          <cell r="I387" t="str">
            <v>Wks</v>
          </cell>
          <cell r="J387" t="str">
            <v>Days</v>
          </cell>
          <cell r="K387">
            <v>21</v>
          </cell>
          <cell r="M387">
            <v>29</v>
          </cell>
          <cell r="O387">
            <v>29</v>
          </cell>
          <cell r="Q387">
            <v>29</v>
          </cell>
          <cell r="Y387">
            <v>4</v>
          </cell>
          <cell r="Z387">
            <v>25.0642</v>
          </cell>
        </row>
        <row r="388">
          <cell r="A388">
            <v>1.5806</v>
          </cell>
          <cell r="B388">
            <v>25.0642</v>
          </cell>
          <cell r="F388">
            <v>1.5806</v>
          </cell>
          <cell r="G388">
            <v>25.0642</v>
          </cell>
          <cell r="H388">
            <v>158.06</v>
          </cell>
          <cell r="I388">
            <v>1.5806</v>
          </cell>
          <cell r="J388">
            <v>25.0642</v>
          </cell>
          <cell r="K388">
            <v>21</v>
          </cell>
          <cell r="M388">
            <v>29</v>
          </cell>
          <cell r="O388">
            <v>29</v>
          </cell>
          <cell r="Q388">
            <v>29</v>
          </cell>
          <cell r="Y388">
            <v>4</v>
          </cell>
          <cell r="Z388">
            <v>25.0642</v>
          </cell>
        </row>
        <row r="399">
          <cell r="Y399">
            <v>70</v>
          </cell>
          <cell r="Z399">
            <v>11.0642</v>
          </cell>
        </row>
        <row r="400">
          <cell r="Y400">
            <v>70</v>
          </cell>
          <cell r="Z400">
            <v>11.0642</v>
          </cell>
        </row>
        <row r="403">
          <cell r="N403" t="str">
            <v>ENGINEERING</v>
          </cell>
          <cell r="Y403" t="str">
            <v>WK Count</v>
          </cell>
          <cell r="Z403" t="str">
            <v>Total Days</v>
          </cell>
        </row>
        <row r="404">
          <cell r="N404" t="str">
            <v>ENGINEERING</v>
          </cell>
          <cell r="Y404" t="str">
            <v>WK Count</v>
          </cell>
          <cell r="Z404" t="str">
            <v>Total Days</v>
          </cell>
        </row>
        <row r="405">
          <cell r="A405" t="str">
            <v>PREP</v>
          </cell>
          <cell r="F405" t="str">
            <v>ANIMATION</v>
          </cell>
          <cell r="I405" t="str">
            <v>INK &amp; PAINT</v>
          </cell>
          <cell r="L405" t="str">
            <v>ALPHA</v>
          </cell>
          <cell r="N405" t="str">
            <v>BETA</v>
          </cell>
          <cell r="P405" t="str">
            <v>RTM</v>
          </cell>
          <cell r="Y405">
            <v>7</v>
          </cell>
          <cell r="Z405">
            <v>49</v>
          </cell>
        </row>
        <row r="406">
          <cell r="A406" t="str">
            <v>PREP</v>
          </cell>
          <cell r="B406" t="str">
            <v>Days</v>
          </cell>
          <cell r="F406" t="str">
            <v>ANIMATION</v>
          </cell>
          <cell r="G406" t="str">
            <v>Days</v>
          </cell>
          <cell r="H406" t="str">
            <v>Frames</v>
          </cell>
          <cell r="I406" t="str">
            <v>INK &amp; PAINT</v>
          </cell>
          <cell r="J406" t="str">
            <v>Days</v>
          </cell>
          <cell r="L406" t="str">
            <v>ALPHA</v>
          </cell>
          <cell r="N406" t="str">
            <v>BETA</v>
          </cell>
          <cell r="P406" t="str">
            <v>RTM</v>
          </cell>
          <cell r="Y406">
            <v>7</v>
          </cell>
          <cell r="Z406">
            <v>49</v>
          </cell>
        </row>
        <row r="407">
          <cell r="A407" t="str">
            <v>Wks</v>
          </cell>
          <cell r="B407" t="str">
            <v>Days</v>
          </cell>
          <cell r="F407" t="str">
            <v>Wks</v>
          </cell>
          <cell r="G407" t="str">
            <v>Days</v>
          </cell>
          <cell r="H407" t="str">
            <v>Frames</v>
          </cell>
          <cell r="I407" t="str">
            <v>Wks</v>
          </cell>
          <cell r="J407" t="str">
            <v>Days</v>
          </cell>
          <cell r="K407">
            <v>21</v>
          </cell>
          <cell r="M407">
            <v>29</v>
          </cell>
          <cell r="O407">
            <v>29</v>
          </cell>
          <cell r="Q407">
            <v>29</v>
          </cell>
          <cell r="Y407">
            <v>7</v>
          </cell>
          <cell r="Z407">
            <v>49</v>
          </cell>
        </row>
        <row r="408">
          <cell r="A408">
            <v>5</v>
          </cell>
          <cell r="B408">
            <v>49</v>
          </cell>
          <cell r="F408">
            <v>5</v>
          </cell>
          <cell r="G408">
            <v>49</v>
          </cell>
          <cell r="H408">
            <v>500</v>
          </cell>
          <cell r="I408">
            <v>5</v>
          </cell>
          <cell r="J408">
            <v>49</v>
          </cell>
          <cell r="K408">
            <v>21</v>
          </cell>
          <cell r="M408">
            <v>29</v>
          </cell>
          <cell r="O408">
            <v>29</v>
          </cell>
          <cell r="Q408">
            <v>29</v>
          </cell>
          <cell r="Y408">
            <v>7</v>
          </cell>
          <cell r="Z408">
            <v>49</v>
          </cell>
        </row>
        <row r="419">
          <cell r="Y419">
            <v>91</v>
          </cell>
          <cell r="Z419">
            <v>35</v>
          </cell>
        </row>
        <row r="420">
          <cell r="Y420">
            <v>91</v>
          </cell>
          <cell r="Z420">
            <v>35</v>
          </cell>
        </row>
        <row r="423">
          <cell r="N423" t="str">
            <v>ENGINEERING</v>
          </cell>
          <cell r="Y423" t="str">
            <v>WK Count</v>
          </cell>
          <cell r="Z423" t="str">
            <v>Total Days</v>
          </cell>
        </row>
        <row r="424">
          <cell r="N424" t="str">
            <v>ENGINEERING</v>
          </cell>
          <cell r="Y424" t="str">
            <v>WK Count</v>
          </cell>
          <cell r="Z424" t="str">
            <v>Total Days</v>
          </cell>
        </row>
        <row r="425">
          <cell r="A425" t="str">
            <v>PREP</v>
          </cell>
          <cell r="F425" t="str">
            <v>ANIMATION</v>
          </cell>
          <cell r="I425" t="str">
            <v>INK &amp; PAINT</v>
          </cell>
          <cell r="L425" t="str">
            <v>ALPHA</v>
          </cell>
          <cell r="N425" t="str">
            <v>BETA</v>
          </cell>
          <cell r="P425" t="str">
            <v>RTM</v>
          </cell>
          <cell r="Y425">
            <v>4</v>
          </cell>
          <cell r="Z425">
            <v>25.0642</v>
          </cell>
        </row>
        <row r="426">
          <cell r="A426" t="str">
            <v>PREP</v>
          </cell>
          <cell r="B426" t="str">
            <v>Days</v>
          </cell>
          <cell r="F426" t="str">
            <v>ANIMATION</v>
          </cell>
          <cell r="G426" t="str">
            <v>Days</v>
          </cell>
          <cell r="H426" t="str">
            <v>Frames</v>
          </cell>
          <cell r="I426" t="str">
            <v>INK &amp; PAINT</v>
          </cell>
          <cell r="J426" t="str">
            <v>Days</v>
          </cell>
          <cell r="L426" t="str">
            <v>ALPHA</v>
          </cell>
          <cell r="N426" t="str">
            <v>BETA</v>
          </cell>
          <cell r="P426" t="str">
            <v>RTM</v>
          </cell>
          <cell r="Y426">
            <v>4</v>
          </cell>
          <cell r="Z426">
            <v>25.0642</v>
          </cell>
        </row>
        <row r="427">
          <cell r="A427" t="str">
            <v>Wks</v>
          </cell>
          <cell r="B427" t="str">
            <v>Days</v>
          </cell>
          <cell r="F427" t="str">
            <v>Wks</v>
          </cell>
          <cell r="G427" t="str">
            <v>Days</v>
          </cell>
          <cell r="H427" t="str">
            <v>Frames</v>
          </cell>
          <cell r="I427" t="str">
            <v>Wks</v>
          </cell>
          <cell r="J427" t="str">
            <v>Days</v>
          </cell>
          <cell r="K427">
            <v>21</v>
          </cell>
          <cell r="M427">
            <v>29</v>
          </cell>
          <cell r="O427">
            <v>29</v>
          </cell>
          <cell r="Q427">
            <v>29</v>
          </cell>
          <cell r="Y427">
            <v>4</v>
          </cell>
          <cell r="Z427">
            <v>25.0642</v>
          </cell>
        </row>
        <row r="428">
          <cell r="A428">
            <v>1.5806</v>
          </cell>
          <cell r="B428">
            <v>25.0642</v>
          </cell>
          <cell r="F428">
            <v>1.5806</v>
          </cell>
          <cell r="G428">
            <v>25.0642</v>
          </cell>
          <cell r="H428">
            <v>158.06</v>
          </cell>
          <cell r="I428">
            <v>1.5806</v>
          </cell>
          <cell r="J428">
            <v>25.0642</v>
          </cell>
          <cell r="K428">
            <v>21</v>
          </cell>
          <cell r="M428">
            <v>29</v>
          </cell>
          <cell r="O428">
            <v>29</v>
          </cell>
          <cell r="Q428">
            <v>29</v>
          </cell>
          <cell r="Y428">
            <v>4</v>
          </cell>
          <cell r="Z428">
            <v>25.0642</v>
          </cell>
        </row>
        <row r="439">
          <cell r="Y439">
            <v>70</v>
          </cell>
          <cell r="Z439">
            <v>11.0642</v>
          </cell>
        </row>
        <row r="440">
          <cell r="Y440">
            <v>70</v>
          </cell>
          <cell r="Z440">
            <v>11.0642</v>
          </cell>
        </row>
        <row r="443">
          <cell r="N443" t="str">
            <v>ENGINEERING</v>
          </cell>
          <cell r="Y443" t="str">
            <v>WK Count</v>
          </cell>
          <cell r="Z443" t="str">
            <v>Total Days</v>
          </cell>
        </row>
        <row r="444">
          <cell r="N444" t="str">
            <v>ENGINEERING</v>
          </cell>
          <cell r="Y444" t="str">
            <v>WK Count</v>
          </cell>
          <cell r="Z444" t="str">
            <v>Total Days</v>
          </cell>
        </row>
        <row r="445">
          <cell r="A445" t="str">
            <v>PREP</v>
          </cell>
          <cell r="F445" t="str">
            <v>ANIMATION</v>
          </cell>
          <cell r="I445" t="str">
            <v>INK &amp; PAINT</v>
          </cell>
          <cell r="L445" t="str">
            <v>ALPHA</v>
          </cell>
          <cell r="N445" t="str">
            <v>BETA</v>
          </cell>
          <cell r="P445" t="str">
            <v>RTM</v>
          </cell>
          <cell r="Y445">
            <v>4</v>
          </cell>
          <cell r="Z445">
            <v>32.440100000000001</v>
          </cell>
        </row>
        <row r="446">
          <cell r="A446" t="str">
            <v>PREP</v>
          </cell>
          <cell r="B446" t="str">
            <v>Days</v>
          </cell>
          <cell r="F446" t="str">
            <v>ANIMATION</v>
          </cell>
          <cell r="G446" t="str">
            <v>Days</v>
          </cell>
          <cell r="H446" t="str">
            <v>Frames</v>
          </cell>
          <cell r="I446" t="str">
            <v>INK &amp; PAINT</v>
          </cell>
          <cell r="J446" t="str">
            <v>Days</v>
          </cell>
          <cell r="L446" t="str">
            <v>ALPHA</v>
          </cell>
          <cell r="N446" t="str">
            <v>BETA</v>
          </cell>
          <cell r="P446" t="str">
            <v>RTM</v>
          </cell>
          <cell r="Y446">
            <v>4</v>
          </cell>
          <cell r="Z446">
            <v>32.440100000000001</v>
          </cell>
        </row>
        <row r="447">
          <cell r="A447" t="str">
            <v>Wks</v>
          </cell>
          <cell r="B447" t="str">
            <v>Days</v>
          </cell>
          <cell r="F447" t="str">
            <v>Wks</v>
          </cell>
          <cell r="G447" t="str">
            <v>Days</v>
          </cell>
          <cell r="H447" t="str">
            <v>Frames</v>
          </cell>
          <cell r="I447" t="str">
            <v>Wks</v>
          </cell>
          <cell r="J447" t="str">
            <v>Days</v>
          </cell>
          <cell r="K447">
            <v>21</v>
          </cell>
          <cell r="M447">
            <v>29</v>
          </cell>
          <cell r="O447">
            <v>29</v>
          </cell>
          <cell r="Q447">
            <v>29</v>
          </cell>
          <cell r="Y447">
            <v>4</v>
          </cell>
          <cell r="Z447">
            <v>32.440100000000001</v>
          </cell>
        </row>
        <row r="448">
          <cell r="A448">
            <v>2.6343000000000001</v>
          </cell>
          <cell r="B448">
            <v>32.440100000000001</v>
          </cell>
          <cell r="F448">
            <v>2.6343000000000001</v>
          </cell>
          <cell r="G448">
            <v>32.440100000000001</v>
          </cell>
          <cell r="H448">
            <v>263.43</v>
          </cell>
          <cell r="I448">
            <v>2.6343000000000001</v>
          </cell>
          <cell r="J448">
            <v>32.440100000000001</v>
          </cell>
          <cell r="K448">
            <v>21</v>
          </cell>
          <cell r="M448">
            <v>29</v>
          </cell>
          <cell r="O448">
            <v>29</v>
          </cell>
          <cell r="Q448">
            <v>29</v>
          </cell>
          <cell r="Y448">
            <v>4</v>
          </cell>
          <cell r="Z448">
            <v>32.440100000000001</v>
          </cell>
        </row>
        <row r="459">
          <cell r="Y459">
            <v>70</v>
          </cell>
          <cell r="Z459">
            <v>18.440100000000001</v>
          </cell>
        </row>
        <row r="460">
          <cell r="Y460">
            <v>70</v>
          </cell>
          <cell r="Z460">
            <v>18.440100000000001</v>
          </cell>
        </row>
        <row r="463">
          <cell r="N463" t="str">
            <v>ENGINEERING</v>
          </cell>
          <cell r="Y463" t="str">
            <v>WK Count</v>
          </cell>
          <cell r="Z463" t="str">
            <v>Total Days</v>
          </cell>
        </row>
        <row r="464">
          <cell r="N464" t="str">
            <v>ENGINEERING</v>
          </cell>
          <cell r="Y464" t="str">
            <v>WK Count</v>
          </cell>
          <cell r="Z464" t="str">
            <v>Total Days</v>
          </cell>
        </row>
        <row r="465">
          <cell r="A465" t="str">
            <v>PREP</v>
          </cell>
          <cell r="F465" t="str">
            <v>ANIMATION</v>
          </cell>
          <cell r="I465" t="str">
            <v>INK &amp; PAINT</v>
          </cell>
          <cell r="L465" t="str">
            <v>ALPHA</v>
          </cell>
          <cell r="N465" t="str">
            <v>BETA</v>
          </cell>
          <cell r="P465" t="str">
            <v>RTM</v>
          </cell>
          <cell r="Y465">
            <v>3</v>
          </cell>
          <cell r="Z465">
            <v>25.0642</v>
          </cell>
        </row>
        <row r="466">
          <cell r="A466" t="str">
            <v>PREP</v>
          </cell>
          <cell r="B466" t="str">
            <v>Days</v>
          </cell>
          <cell r="F466" t="str">
            <v>ANIMATION</v>
          </cell>
          <cell r="G466" t="str">
            <v>Days</v>
          </cell>
          <cell r="H466" t="str">
            <v>Frames</v>
          </cell>
          <cell r="I466" t="str">
            <v>INK &amp; PAINT</v>
          </cell>
          <cell r="J466" t="str">
            <v>Days</v>
          </cell>
          <cell r="L466" t="str">
            <v>ALPHA</v>
          </cell>
          <cell r="N466" t="str">
            <v>BETA</v>
          </cell>
          <cell r="P466" t="str">
            <v>RTM</v>
          </cell>
          <cell r="Y466">
            <v>3</v>
          </cell>
          <cell r="Z466">
            <v>25.0642</v>
          </cell>
        </row>
        <row r="467">
          <cell r="A467" t="str">
            <v>Wks</v>
          </cell>
          <cell r="B467" t="str">
            <v>Days</v>
          </cell>
          <cell r="F467" t="str">
            <v>Wks</v>
          </cell>
          <cell r="G467" t="str">
            <v>Days</v>
          </cell>
          <cell r="H467" t="str">
            <v>Frames</v>
          </cell>
          <cell r="I467" t="str">
            <v>Wks</v>
          </cell>
          <cell r="J467" t="str">
            <v>Days</v>
          </cell>
          <cell r="K467">
            <v>21</v>
          </cell>
          <cell r="M467">
            <v>29</v>
          </cell>
          <cell r="O467">
            <v>29</v>
          </cell>
          <cell r="Q467">
            <v>29</v>
          </cell>
          <cell r="Y467">
            <v>3</v>
          </cell>
          <cell r="Z467">
            <v>25.0642</v>
          </cell>
        </row>
        <row r="468">
          <cell r="A468">
            <v>1.5806</v>
          </cell>
          <cell r="B468">
            <v>25.0642</v>
          </cell>
          <cell r="F468">
            <v>1.5806</v>
          </cell>
          <cell r="G468">
            <v>25.0642</v>
          </cell>
          <cell r="H468">
            <v>158.06</v>
          </cell>
          <cell r="I468">
            <v>1.5806</v>
          </cell>
          <cell r="J468">
            <v>25.0642</v>
          </cell>
          <cell r="K468">
            <v>21</v>
          </cell>
          <cell r="M468">
            <v>29</v>
          </cell>
          <cell r="O468">
            <v>29</v>
          </cell>
          <cell r="Q468">
            <v>29</v>
          </cell>
          <cell r="Y468">
            <v>3</v>
          </cell>
          <cell r="Z468">
            <v>25.0642</v>
          </cell>
        </row>
        <row r="479">
          <cell r="Y479">
            <v>63</v>
          </cell>
          <cell r="Z479">
            <v>11.0642</v>
          </cell>
        </row>
        <row r="480">
          <cell r="Y480">
            <v>63</v>
          </cell>
          <cell r="Z480">
            <v>11.0642</v>
          </cell>
        </row>
        <row r="483">
          <cell r="N483" t="str">
            <v>ENGINEERING</v>
          </cell>
          <cell r="Y483" t="str">
            <v>WK Count</v>
          </cell>
          <cell r="Z483" t="str">
            <v>Total Days</v>
          </cell>
        </row>
        <row r="484">
          <cell r="N484" t="str">
            <v>ENGINEERING</v>
          </cell>
          <cell r="Y484" t="str">
            <v>WK Count</v>
          </cell>
          <cell r="Z484" t="str">
            <v>Total Days</v>
          </cell>
        </row>
        <row r="485">
          <cell r="A485" t="str">
            <v>PREP</v>
          </cell>
          <cell r="F485" t="str">
            <v>ANIMATION</v>
          </cell>
          <cell r="I485" t="str">
            <v>INK &amp; PAINT</v>
          </cell>
          <cell r="L485" t="str">
            <v>ALPHA</v>
          </cell>
          <cell r="N485" t="str">
            <v>BETA</v>
          </cell>
          <cell r="P485" t="str">
            <v>RTM</v>
          </cell>
          <cell r="Y485">
            <v>7</v>
          </cell>
          <cell r="Z485">
            <v>46.393619999999999</v>
          </cell>
        </row>
        <row r="486">
          <cell r="A486" t="str">
            <v>PREP</v>
          </cell>
          <cell r="B486" t="str">
            <v>Days</v>
          </cell>
          <cell r="F486" t="str">
            <v>ANIMATION</v>
          </cell>
          <cell r="G486" t="str">
            <v>Days</v>
          </cell>
          <cell r="H486" t="str">
            <v>Frames</v>
          </cell>
          <cell r="I486" t="str">
            <v>INK &amp; PAINT</v>
          </cell>
          <cell r="J486" t="str">
            <v>Days</v>
          </cell>
          <cell r="L486" t="str">
            <v>ALPHA</v>
          </cell>
          <cell r="N486" t="str">
            <v>BETA</v>
          </cell>
          <cell r="P486" t="str">
            <v>RTM</v>
          </cell>
          <cell r="Y486">
            <v>7</v>
          </cell>
          <cell r="Z486">
            <v>46.393619999999999</v>
          </cell>
        </row>
        <row r="487">
          <cell r="A487" t="str">
            <v>Wks</v>
          </cell>
          <cell r="B487" t="str">
            <v>Days</v>
          </cell>
          <cell r="F487" t="str">
            <v>Wks</v>
          </cell>
          <cell r="G487" t="str">
            <v>Days</v>
          </cell>
          <cell r="H487" t="str">
            <v>Frames</v>
          </cell>
          <cell r="I487" t="str">
            <v>Wks</v>
          </cell>
          <cell r="J487" t="str">
            <v>Days</v>
          </cell>
          <cell r="K487">
            <v>21</v>
          </cell>
          <cell r="M487">
            <v>29</v>
          </cell>
          <cell r="O487">
            <v>29</v>
          </cell>
          <cell r="Q487">
            <v>29</v>
          </cell>
          <cell r="Y487">
            <v>9</v>
          </cell>
          <cell r="Z487">
            <v>62.393619999999999</v>
          </cell>
        </row>
        <row r="488">
          <cell r="A488">
            <v>4.6276599999999997</v>
          </cell>
          <cell r="B488">
            <v>46.393619999999999</v>
          </cell>
          <cell r="F488">
            <v>4.6276599999999997</v>
          </cell>
          <cell r="G488">
            <v>62.393619999999999</v>
          </cell>
          <cell r="H488">
            <v>2313.83</v>
          </cell>
          <cell r="I488">
            <v>4.6276599999999997</v>
          </cell>
          <cell r="J488">
            <v>46.393619999999999</v>
          </cell>
          <cell r="K488">
            <v>21</v>
          </cell>
          <cell r="M488">
            <v>29</v>
          </cell>
          <cell r="O488">
            <v>29</v>
          </cell>
          <cell r="Q488">
            <v>29</v>
          </cell>
          <cell r="Y488">
            <v>6</v>
          </cell>
          <cell r="Z488">
            <v>46.393619999999999</v>
          </cell>
        </row>
        <row r="500">
          <cell r="Y500">
            <v>105</v>
          </cell>
          <cell r="Z500">
            <v>32.393619999999999</v>
          </cell>
        </row>
        <row r="501">
          <cell r="Y501">
            <v>105</v>
          </cell>
          <cell r="Z501">
            <v>32.393619999999999</v>
          </cell>
        </row>
        <row r="504">
          <cell r="N504" t="str">
            <v>ENGINEERING</v>
          </cell>
          <cell r="Y504" t="str">
            <v>WK Count</v>
          </cell>
          <cell r="Z504" t="str">
            <v>Total Days</v>
          </cell>
        </row>
        <row r="505">
          <cell r="N505" t="str">
            <v>ENGINEERING</v>
          </cell>
          <cell r="Y505" t="str">
            <v>WK Count</v>
          </cell>
          <cell r="Z505" t="str">
            <v>Total Days</v>
          </cell>
        </row>
        <row r="506">
          <cell r="A506" t="str">
            <v>PREP</v>
          </cell>
          <cell r="F506" t="str">
            <v>ANIMATION</v>
          </cell>
          <cell r="I506" t="str">
            <v>INK &amp; PAINT</v>
          </cell>
          <cell r="L506" t="str">
            <v>ALPHA</v>
          </cell>
          <cell r="N506" t="str">
            <v>BETA</v>
          </cell>
          <cell r="P506" t="str">
            <v>RTM</v>
          </cell>
          <cell r="Y506">
            <v>25</v>
          </cell>
          <cell r="Z506">
            <v>175.96809999999999</v>
          </cell>
        </row>
        <row r="507">
          <cell r="A507" t="str">
            <v>PREP</v>
          </cell>
          <cell r="B507" t="str">
            <v>Days</v>
          </cell>
          <cell r="F507" t="str">
            <v>ANIMATION</v>
          </cell>
          <cell r="G507" t="str">
            <v>Days</v>
          </cell>
          <cell r="H507" t="str">
            <v>Frames</v>
          </cell>
          <cell r="I507" t="str">
            <v>INK &amp; PAINT</v>
          </cell>
          <cell r="J507" t="str">
            <v>Days</v>
          </cell>
          <cell r="L507" t="str">
            <v>ALPHA</v>
          </cell>
          <cell r="N507" t="str">
            <v>BETA</v>
          </cell>
          <cell r="P507" t="str">
            <v>RTM</v>
          </cell>
          <cell r="Y507">
            <v>25</v>
          </cell>
          <cell r="Z507">
            <v>175.96809999999999</v>
          </cell>
        </row>
        <row r="508">
          <cell r="A508" t="str">
            <v>Wks</v>
          </cell>
          <cell r="B508" t="str">
            <v>Days</v>
          </cell>
          <cell r="F508" t="str">
            <v>Wks</v>
          </cell>
          <cell r="G508" t="str">
            <v>Days</v>
          </cell>
          <cell r="H508" t="str">
            <v>Frames</v>
          </cell>
          <cell r="I508" t="str">
            <v>Wks</v>
          </cell>
          <cell r="J508" t="str">
            <v>Days</v>
          </cell>
          <cell r="K508">
            <v>21</v>
          </cell>
          <cell r="M508">
            <v>29</v>
          </cell>
          <cell r="O508">
            <v>29</v>
          </cell>
          <cell r="Q508">
            <v>29</v>
          </cell>
          <cell r="Y508">
            <v>28</v>
          </cell>
          <cell r="Z508">
            <v>191.96809999999999</v>
          </cell>
        </row>
        <row r="509">
          <cell r="A509">
            <v>23.138300000000001</v>
          </cell>
          <cell r="B509">
            <v>175.96809999999999</v>
          </cell>
          <cell r="F509">
            <v>23.138300000000001</v>
          </cell>
          <cell r="G509">
            <v>191.96809999999999</v>
          </cell>
          <cell r="H509">
            <v>2313.83</v>
          </cell>
          <cell r="I509">
            <v>23.138300000000001</v>
          </cell>
          <cell r="J509">
            <v>175.96809999999999</v>
          </cell>
          <cell r="K509">
            <v>21</v>
          </cell>
          <cell r="M509">
            <v>29</v>
          </cell>
          <cell r="O509">
            <v>29</v>
          </cell>
          <cell r="Q509">
            <v>29</v>
          </cell>
          <cell r="Y509">
            <v>25</v>
          </cell>
          <cell r="Z509">
            <v>175.96809999999999</v>
          </cell>
        </row>
        <row r="521">
          <cell r="Y521">
            <v>238</v>
          </cell>
          <cell r="Z521">
            <v>161.96809999999999</v>
          </cell>
        </row>
        <row r="522">
          <cell r="Y522">
            <v>238</v>
          </cell>
          <cell r="Z522">
            <v>161.96809999999999</v>
          </cell>
        </row>
        <row r="525">
          <cell r="N525" t="str">
            <v>ENGINEERING</v>
          </cell>
          <cell r="Y525" t="str">
            <v>WK Count</v>
          </cell>
          <cell r="Z525" t="str">
            <v>Total Days</v>
          </cell>
        </row>
        <row r="526">
          <cell r="N526" t="str">
            <v>ENGINEERING</v>
          </cell>
          <cell r="Y526" t="str">
            <v>WK Count</v>
          </cell>
          <cell r="Z526" t="str">
            <v>Total Days</v>
          </cell>
        </row>
        <row r="527">
          <cell r="A527" t="str">
            <v>PREP</v>
          </cell>
          <cell r="F527" t="str">
            <v>ANIMATION</v>
          </cell>
          <cell r="I527" t="str">
            <v>INK &amp; PAINT</v>
          </cell>
          <cell r="L527" t="str">
            <v>ALPHA</v>
          </cell>
          <cell r="N527" t="str">
            <v>BETA</v>
          </cell>
          <cell r="P527" t="str">
            <v>RTM</v>
          </cell>
          <cell r="Y527">
            <v>14</v>
          </cell>
          <cell r="Z527">
            <v>98</v>
          </cell>
        </row>
        <row r="528">
          <cell r="A528" t="str">
            <v>PREP</v>
          </cell>
          <cell r="B528" t="str">
            <v>Days</v>
          </cell>
          <cell r="F528" t="str">
            <v>ANIMATION</v>
          </cell>
          <cell r="G528" t="str">
            <v>Days</v>
          </cell>
          <cell r="H528" t="str">
            <v>Frames</v>
          </cell>
          <cell r="I528" t="str">
            <v>INK &amp; PAINT</v>
          </cell>
          <cell r="J528" t="str">
            <v>Days</v>
          </cell>
          <cell r="L528" t="str">
            <v>ALPHA</v>
          </cell>
          <cell r="N528" t="str">
            <v>BETA</v>
          </cell>
          <cell r="P528" t="str">
            <v>RTM</v>
          </cell>
          <cell r="Y528">
            <v>14</v>
          </cell>
          <cell r="Z528">
            <v>98</v>
          </cell>
        </row>
        <row r="529">
          <cell r="A529" t="str">
            <v>Wks</v>
          </cell>
          <cell r="B529" t="str">
            <v>Days</v>
          </cell>
          <cell r="F529" t="str">
            <v>Wks</v>
          </cell>
          <cell r="G529" t="str">
            <v>Days</v>
          </cell>
          <cell r="H529" t="str">
            <v>Frames</v>
          </cell>
          <cell r="I529" t="str">
            <v>Wks</v>
          </cell>
          <cell r="J529" t="str">
            <v>Days</v>
          </cell>
          <cell r="K529">
            <v>21</v>
          </cell>
          <cell r="M529">
            <v>29</v>
          </cell>
          <cell r="O529">
            <v>29</v>
          </cell>
          <cell r="Q529">
            <v>29</v>
          </cell>
          <cell r="Y529">
            <v>17</v>
          </cell>
          <cell r="Z529">
            <v>114</v>
          </cell>
        </row>
        <row r="530">
          <cell r="A530">
            <v>12</v>
          </cell>
          <cell r="B530">
            <v>98</v>
          </cell>
          <cell r="F530">
            <v>12</v>
          </cell>
          <cell r="G530">
            <v>114</v>
          </cell>
          <cell r="H530">
            <v>6000</v>
          </cell>
          <cell r="I530">
            <v>12</v>
          </cell>
          <cell r="J530">
            <v>98</v>
          </cell>
          <cell r="K530">
            <v>21</v>
          </cell>
          <cell r="M530">
            <v>29</v>
          </cell>
          <cell r="O530">
            <v>29</v>
          </cell>
          <cell r="Q530">
            <v>29</v>
          </cell>
          <cell r="Y530">
            <v>14</v>
          </cell>
          <cell r="Z530">
            <v>98</v>
          </cell>
        </row>
        <row r="542">
          <cell r="Y542">
            <v>161</v>
          </cell>
          <cell r="Z542">
            <v>84</v>
          </cell>
        </row>
        <row r="543">
          <cell r="Y543">
            <v>161</v>
          </cell>
          <cell r="Z543">
            <v>84</v>
          </cell>
        </row>
        <row r="546">
          <cell r="N546" t="str">
            <v>ENGINEERING</v>
          </cell>
          <cell r="Y546" t="str">
            <v>WK Count</v>
          </cell>
          <cell r="Z546" t="str">
            <v>Total Days</v>
          </cell>
        </row>
        <row r="547">
          <cell r="N547" t="str">
            <v>ENGINEERING</v>
          </cell>
          <cell r="Y547" t="str">
            <v>WK Count</v>
          </cell>
          <cell r="Z547" t="str">
            <v>Total Days</v>
          </cell>
        </row>
        <row r="548">
          <cell r="A548" t="str">
            <v>PREP</v>
          </cell>
          <cell r="F548" t="str">
            <v>ANIMATION</v>
          </cell>
          <cell r="I548" t="str">
            <v>INK &amp; PAINT</v>
          </cell>
          <cell r="L548" t="str">
            <v>ALPHA</v>
          </cell>
          <cell r="N548" t="str">
            <v>BETA</v>
          </cell>
          <cell r="P548" t="str">
            <v>RTM</v>
          </cell>
          <cell r="Y548">
            <v>6</v>
          </cell>
          <cell r="Z548">
            <v>36.435933333333338</v>
          </cell>
        </row>
        <row r="549">
          <cell r="A549" t="str">
            <v>PREP</v>
          </cell>
          <cell r="B549" t="str">
            <v>Days</v>
          </cell>
          <cell r="F549" t="str">
            <v>ANIMATION</v>
          </cell>
          <cell r="G549" t="str">
            <v>Days</v>
          </cell>
          <cell r="H549" t="str">
            <v>Frames</v>
          </cell>
          <cell r="I549" t="str">
            <v>INK &amp; PAINT</v>
          </cell>
          <cell r="J549" t="str">
            <v>Days</v>
          </cell>
          <cell r="L549" t="str">
            <v>ALPHA</v>
          </cell>
          <cell r="N549" t="str">
            <v>BETA</v>
          </cell>
          <cell r="P549" t="str">
            <v>RTM</v>
          </cell>
          <cell r="Y549">
            <v>6</v>
          </cell>
          <cell r="Z549">
            <v>36.435933333333338</v>
          </cell>
        </row>
        <row r="550">
          <cell r="A550" t="str">
            <v>Wks</v>
          </cell>
          <cell r="B550" t="str">
            <v>Days</v>
          </cell>
          <cell r="F550" t="str">
            <v>Wks</v>
          </cell>
          <cell r="G550" t="str">
            <v>Days</v>
          </cell>
          <cell r="H550" t="str">
            <v>Frames</v>
          </cell>
          <cell r="I550" t="str">
            <v>Wks</v>
          </cell>
          <cell r="J550" t="str">
            <v>Days</v>
          </cell>
          <cell r="K550">
            <v>21</v>
          </cell>
          <cell r="M550">
            <v>29</v>
          </cell>
          <cell r="O550">
            <v>29</v>
          </cell>
          <cell r="Q550">
            <v>29</v>
          </cell>
          <cell r="Y550">
            <v>8</v>
          </cell>
          <cell r="Z550">
            <v>52.435933333333338</v>
          </cell>
        </row>
        <row r="551">
          <cell r="A551">
            <v>3.2051333333333334</v>
          </cell>
          <cell r="B551">
            <v>36.435933333333338</v>
          </cell>
          <cell r="F551">
            <v>3.2051333333333334</v>
          </cell>
          <cell r="G551">
            <v>52.435933333333338</v>
          </cell>
          <cell r="H551">
            <v>480.77</v>
          </cell>
          <cell r="I551">
            <v>3.2051333333333334</v>
          </cell>
          <cell r="J551">
            <v>36.435933333333338</v>
          </cell>
          <cell r="K551">
            <v>21</v>
          </cell>
          <cell r="M551">
            <v>29</v>
          </cell>
          <cell r="O551">
            <v>29</v>
          </cell>
          <cell r="Q551">
            <v>29</v>
          </cell>
          <cell r="Y551">
            <v>5</v>
          </cell>
          <cell r="Z551">
            <v>36.435933333333338</v>
          </cell>
        </row>
        <row r="563">
          <cell r="Y563">
            <v>98</v>
          </cell>
          <cell r="Z563">
            <v>22.435933333333338</v>
          </cell>
        </row>
        <row r="564">
          <cell r="Y564">
            <v>98</v>
          </cell>
          <cell r="Z564">
            <v>22.435933333333338</v>
          </cell>
        </row>
        <row r="567">
          <cell r="N567" t="str">
            <v>ENGINEERING</v>
          </cell>
          <cell r="Y567" t="str">
            <v>WK Count</v>
          </cell>
          <cell r="Z567" t="str">
            <v>Total Days</v>
          </cell>
        </row>
        <row r="568">
          <cell r="N568" t="str">
            <v>ENGINEERING</v>
          </cell>
          <cell r="Y568" t="str">
            <v>WK Count</v>
          </cell>
          <cell r="Z568" t="str">
            <v>Total Days</v>
          </cell>
        </row>
        <row r="569">
          <cell r="A569" t="str">
            <v>PREP</v>
          </cell>
          <cell r="F569" t="str">
            <v>ANIMATION</v>
          </cell>
          <cell r="I569" t="str">
            <v>INK &amp; PAINT</v>
          </cell>
          <cell r="L569" t="str">
            <v>ALPHA</v>
          </cell>
          <cell r="N569" t="str">
            <v>BETA</v>
          </cell>
          <cell r="P569" t="str">
            <v>RTM</v>
          </cell>
          <cell r="Y569">
            <v>25</v>
          </cell>
          <cell r="Z569">
            <v>175</v>
          </cell>
        </row>
        <row r="570">
          <cell r="A570" t="str">
            <v>PREP</v>
          </cell>
          <cell r="B570" t="str">
            <v>Days</v>
          </cell>
          <cell r="F570" t="str">
            <v>ANIMATION</v>
          </cell>
          <cell r="G570" t="str">
            <v>Days</v>
          </cell>
          <cell r="H570" t="str">
            <v>Frames</v>
          </cell>
          <cell r="I570" t="str">
            <v>INK &amp; PAINT</v>
          </cell>
          <cell r="J570" t="str">
            <v>Days</v>
          </cell>
          <cell r="L570" t="str">
            <v>ALPHA</v>
          </cell>
          <cell r="N570" t="str">
            <v>BETA</v>
          </cell>
          <cell r="P570" t="str">
            <v>RTM</v>
          </cell>
          <cell r="Y570">
            <v>25</v>
          </cell>
          <cell r="Z570">
            <v>175</v>
          </cell>
        </row>
        <row r="571">
          <cell r="A571" t="str">
            <v>Wks</v>
          </cell>
          <cell r="B571" t="str">
            <v>Days</v>
          </cell>
          <cell r="F571" t="str">
            <v>Wks</v>
          </cell>
          <cell r="G571" t="str">
            <v>Days</v>
          </cell>
          <cell r="H571" t="str">
            <v>Frames</v>
          </cell>
          <cell r="I571" t="str">
            <v>Wks</v>
          </cell>
          <cell r="J571" t="str">
            <v>Days</v>
          </cell>
          <cell r="K571">
            <v>21</v>
          </cell>
          <cell r="M571">
            <v>29</v>
          </cell>
          <cell r="O571">
            <v>29</v>
          </cell>
          <cell r="Q571">
            <v>29</v>
          </cell>
          <cell r="Y571">
            <v>29</v>
          </cell>
          <cell r="Z571">
            <v>201</v>
          </cell>
        </row>
        <row r="572">
          <cell r="A572">
            <v>23</v>
          </cell>
          <cell r="B572">
            <v>175</v>
          </cell>
          <cell r="F572">
            <v>23</v>
          </cell>
          <cell r="G572">
            <v>201</v>
          </cell>
          <cell r="H572">
            <v>11500</v>
          </cell>
          <cell r="I572">
            <v>23</v>
          </cell>
          <cell r="J572">
            <v>175</v>
          </cell>
          <cell r="K572">
            <v>21</v>
          </cell>
          <cell r="M572">
            <v>29</v>
          </cell>
          <cell r="O572">
            <v>29</v>
          </cell>
          <cell r="Q572">
            <v>29</v>
          </cell>
          <cell r="Y572">
            <v>25</v>
          </cell>
          <cell r="Z572">
            <v>175</v>
          </cell>
        </row>
        <row r="584">
          <cell r="Y584">
            <v>245</v>
          </cell>
          <cell r="Z584">
            <v>161</v>
          </cell>
        </row>
        <row r="585">
          <cell r="Y585">
            <v>245</v>
          </cell>
          <cell r="Z585">
            <v>161</v>
          </cell>
        </row>
        <row r="587">
          <cell r="Y587">
            <v>0</v>
          </cell>
          <cell r="Z587">
            <v>0</v>
          </cell>
        </row>
        <row r="588">
          <cell r="Y588">
            <v>0</v>
          </cell>
          <cell r="Z588">
            <v>0</v>
          </cell>
        </row>
        <row r="589">
          <cell r="Y589" t="e">
            <v>#REF!</v>
          </cell>
          <cell r="Z589" t="e">
            <v>#REF!</v>
          </cell>
        </row>
        <row r="590">
          <cell r="Y590">
            <v>0</v>
          </cell>
          <cell r="Z590">
            <v>0</v>
          </cell>
        </row>
        <row r="591">
          <cell r="Y591" t="e">
            <v>#REF!</v>
          </cell>
          <cell r="Z591" t="e">
            <v>#REF!</v>
          </cell>
        </row>
        <row r="592">
          <cell r="Y592" t="e">
            <v>#REF!</v>
          </cell>
          <cell r="Z592" t="e">
            <v>#REF!</v>
          </cell>
        </row>
        <row r="593">
          <cell r="Y593" t="e">
            <v>#REF!</v>
          </cell>
          <cell r="Z593" t="e">
            <v>#REF!</v>
          </cell>
        </row>
        <row r="594">
          <cell r="Y594" t="e">
            <v>#REF!</v>
          </cell>
          <cell r="Z594" t="e">
            <v>#REF!</v>
          </cell>
        </row>
        <row r="595">
          <cell r="Y595" t="e">
            <v>#REF!</v>
          </cell>
          <cell r="Z595" t="e">
            <v>#REF!</v>
          </cell>
        </row>
        <row r="596">
          <cell r="Y596" t="e">
            <v>#REF!</v>
          </cell>
          <cell r="Z596" t="e">
            <v>#REF!</v>
          </cell>
        </row>
        <row r="597">
          <cell r="Y597" t="e">
            <v>#REF!</v>
          </cell>
          <cell r="Z597" t="e">
            <v>#REF!</v>
          </cell>
        </row>
        <row r="598">
          <cell r="Y598" t="e">
            <v>#REF!</v>
          </cell>
          <cell r="Z598" t="e">
            <v>#REF!</v>
          </cell>
        </row>
        <row r="599">
          <cell r="Y599" t="e">
            <v>#REF!</v>
          </cell>
          <cell r="Z599" t="e">
            <v>#REF!</v>
          </cell>
        </row>
        <row r="600">
          <cell r="Y600" t="e">
            <v>#REF!</v>
          </cell>
          <cell r="Z600" t="e">
            <v>#REF!</v>
          </cell>
        </row>
        <row r="601">
          <cell r="Y601" t="e">
            <v>#REF!</v>
          </cell>
          <cell r="Z601" t="e">
            <v>#REF!</v>
          </cell>
        </row>
        <row r="602">
          <cell r="Y602" t="e">
            <v>#REF!</v>
          </cell>
          <cell r="Z602" t="e">
            <v>#REF!</v>
          </cell>
        </row>
        <row r="603">
          <cell r="Y603" t="e">
            <v>#REF!</v>
          </cell>
          <cell r="Z603" t="e">
            <v>#REF!</v>
          </cell>
        </row>
        <row r="604">
          <cell r="Y604" t="e">
            <v>#REF!</v>
          </cell>
          <cell r="Z604" t="e">
            <v>#REF!</v>
          </cell>
        </row>
        <row r="605">
          <cell r="Y605" t="e">
            <v>#REF!</v>
          </cell>
          <cell r="Z605" t="e">
            <v>#REF!</v>
          </cell>
        </row>
        <row r="606">
          <cell r="Y606" t="e">
            <v>#REF!</v>
          </cell>
          <cell r="Z606" t="e">
            <v>#REF!</v>
          </cell>
        </row>
        <row r="607">
          <cell r="Y607" t="e">
            <v>#REF!</v>
          </cell>
          <cell r="Z607" t="e">
            <v>#REF!</v>
          </cell>
        </row>
        <row r="608">
          <cell r="Y608" t="e">
            <v>#REF!</v>
          </cell>
          <cell r="Z608" t="e">
            <v>#REF!</v>
          </cell>
        </row>
        <row r="609">
          <cell r="Y609" t="e">
            <v>#REF!</v>
          </cell>
          <cell r="Z609" t="e">
            <v>#REF!</v>
          </cell>
        </row>
        <row r="610">
          <cell r="Y610">
            <v>0</v>
          </cell>
          <cell r="Z610">
            <v>0</v>
          </cell>
        </row>
        <row r="611">
          <cell r="Y611">
            <v>0</v>
          </cell>
          <cell r="Z611">
            <v>0</v>
          </cell>
        </row>
        <row r="612">
          <cell r="Y612" t="e">
            <v>#REF!</v>
          </cell>
          <cell r="Z612" t="e">
            <v>#REF!</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E VARIABLES"/>
      <sheetName val="PRODUCT SCHEDULE"/>
      <sheetName val="DRIVEN BY RELEASE"/>
    </sheetNames>
    <sheetDataSet>
      <sheetData sheetId="0" refreshError="1">
        <row r="2">
          <cell r="N2">
            <v>36161</v>
          </cell>
        </row>
        <row r="4">
          <cell r="T4">
            <v>36164</v>
          </cell>
          <cell r="U4">
            <v>36171</v>
          </cell>
          <cell r="V4">
            <v>36178</v>
          </cell>
        </row>
        <row r="5">
          <cell r="N5">
            <v>36094</v>
          </cell>
          <cell r="T5" t="str">
            <v>Jan</v>
          </cell>
        </row>
        <row r="7">
          <cell r="N7" t="str">
            <v xml:space="preserve"> -PROJECT 1</v>
          </cell>
          <cell r="Q7">
            <v>3000</v>
          </cell>
          <cell r="R7" t="str">
            <v>WK Count</v>
          </cell>
          <cell r="S7" t="str">
            <v>Total Days</v>
          </cell>
        </row>
        <row r="8">
          <cell r="A8" t="str">
            <v>CALCULATION TABLE TO DRIVE GANTT CHART</v>
          </cell>
          <cell r="O8" t="str">
            <v>START</v>
          </cell>
          <cell r="P8" t="str">
            <v>END</v>
          </cell>
          <cell r="T8"/>
          <cell r="U8">
            <v>36171</v>
          </cell>
          <cell r="V8">
            <v>36178</v>
          </cell>
        </row>
        <row r="9">
          <cell r="A9" t="str">
            <v>PHASE 1</v>
          </cell>
          <cell r="C9" t="str">
            <v>PHASE 2</v>
          </cell>
          <cell r="F9" t="str">
            <v>PHASE 3</v>
          </cell>
          <cell r="L9" t="str">
            <v>RELEASE</v>
          </cell>
          <cell r="N9" t="str">
            <v>Prep Projection</v>
          </cell>
          <cell r="O9">
            <v>36165</v>
          </cell>
          <cell r="P9">
            <v>36231.5</v>
          </cell>
          <cell r="Q9">
            <v>400</v>
          </cell>
          <cell r="R9">
            <v>9</v>
          </cell>
          <cell r="S9">
            <v>66.5</v>
          </cell>
          <cell r="T9"/>
          <cell r="U9">
            <v>100</v>
          </cell>
          <cell r="V9">
            <v>200</v>
          </cell>
        </row>
        <row r="10">
          <cell r="A10" t="str">
            <v>Wks</v>
          </cell>
          <cell r="B10" t="str">
            <v>Days</v>
          </cell>
          <cell r="C10" t="str">
            <v>Wks</v>
          </cell>
          <cell r="D10" t="str">
            <v>Days</v>
          </cell>
          <cell r="E10" t="str">
            <v>UNITS</v>
          </cell>
          <cell r="F10" t="str">
            <v>Wks</v>
          </cell>
          <cell r="G10" t="str">
            <v>Days</v>
          </cell>
          <cell r="H10" t="str">
            <v>ALPHA</v>
          </cell>
          <cell r="I10" t="str">
            <v>BETA</v>
          </cell>
          <cell r="J10" t="str">
            <v>RTM</v>
          </cell>
          <cell r="N10" t="str">
            <v>Animation Projection</v>
          </cell>
          <cell r="O10">
            <v>36179</v>
          </cell>
          <cell r="P10">
            <v>36244</v>
          </cell>
          <cell r="Q10">
            <v>600</v>
          </cell>
          <cell r="R10">
            <v>9</v>
          </cell>
          <cell r="S10">
            <v>65</v>
          </cell>
          <cell r="T10"/>
          <cell r="U10"/>
          <cell r="V10"/>
        </row>
        <row r="11">
          <cell r="A11">
            <v>7.5</v>
          </cell>
          <cell r="B11">
            <v>66.5</v>
          </cell>
          <cell r="C11">
            <v>5</v>
          </cell>
          <cell r="D11">
            <v>65</v>
          </cell>
          <cell r="E11">
            <v>3000</v>
          </cell>
          <cell r="F11">
            <v>5</v>
          </cell>
          <cell r="G11">
            <v>49</v>
          </cell>
          <cell r="H11">
            <v>21</v>
          </cell>
          <cell r="I11">
            <v>29</v>
          </cell>
          <cell r="J11">
            <v>29</v>
          </cell>
          <cell r="K11">
            <v>29</v>
          </cell>
          <cell r="N11" t="str">
            <v>Ink &amp; Paint Projection</v>
          </cell>
          <cell r="O11">
            <v>36209</v>
          </cell>
          <cell r="P11">
            <v>36258</v>
          </cell>
          <cell r="Q11">
            <v>600</v>
          </cell>
          <cell r="R11">
            <v>7</v>
          </cell>
          <cell r="S11">
            <v>49</v>
          </cell>
          <cell r="T11"/>
          <cell r="U11"/>
          <cell r="V11"/>
        </row>
        <row r="12">
          <cell r="N12" t="str">
            <v>Engineering</v>
          </cell>
          <cell r="O12">
            <v>36230</v>
          </cell>
          <cell r="P12">
            <v>36344</v>
          </cell>
          <cell r="Q12">
            <v>250</v>
          </cell>
          <cell r="R12">
            <v>16</v>
          </cell>
          <cell r="S12">
            <v>114</v>
          </cell>
          <cell r="T12"/>
          <cell r="U12"/>
          <cell r="V12"/>
        </row>
        <row r="13">
          <cell r="C13" t="str">
            <v>ENGINEERING</v>
          </cell>
          <cell r="F13" t="str">
            <v>TESTING</v>
          </cell>
          <cell r="N13" t="str">
            <v>Testing</v>
          </cell>
          <cell r="O13">
            <v>36277</v>
          </cell>
          <cell r="P13">
            <v>36359.5</v>
          </cell>
          <cell r="Q13">
            <v>400</v>
          </cell>
          <cell r="R13">
            <v>11</v>
          </cell>
          <cell r="S13">
            <v>82.5</v>
          </cell>
          <cell r="T13"/>
          <cell r="U13"/>
          <cell r="V13"/>
        </row>
        <row r="14">
          <cell r="B14" t="str">
            <v>Days</v>
          </cell>
          <cell r="C14" t="str">
            <v>Wks</v>
          </cell>
          <cell r="D14" t="str">
            <v>Days</v>
          </cell>
          <cell r="E14" t="str">
            <v>Days</v>
          </cell>
          <cell r="F14" t="str">
            <v>Wks</v>
          </cell>
          <cell r="G14" t="str">
            <v>Days</v>
          </cell>
          <cell r="N14" t="str">
            <v>Rtm</v>
          </cell>
          <cell r="O14">
            <v>36359.5</v>
          </cell>
          <cell r="R14">
            <v>11</v>
          </cell>
          <cell r="S14" t="str">
            <v>Days</v>
          </cell>
          <cell r="T14"/>
          <cell r="U14"/>
          <cell r="V14"/>
        </row>
        <row r="15">
          <cell r="B15">
            <v>14</v>
          </cell>
          <cell r="C15">
            <v>12</v>
          </cell>
          <cell r="D15">
            <v>114</v>
          </cell>
          <cell r="E15">
            <v>812</v>
          </cell>
          <cell r="F15">
            <v>7.5</v>
          </cell>
          <cell r="G15">
            <v>82.5</v>
          </cell>
          <cell r="O15" t="str">
            <v>PROJECTED RTM</v>
          </cell>
          <cell r="Q15">
            <v>36337</v>
          </cell>
          <cell r="R15">
            <v>105</v>
          </cell>
          <cell r="S15">
            <v>35</v>
          </cell>
        </row>
        <row r="16">
          <cell r="O16" t="str">
            <v>PROJECTED STREET</v>
          </cell>
          <cell r="Q16">
            <v>36367</v>
          </cell>
        </row>
        <row r="17">
          <cell r="O17" t="str">
            <v>+ or - Scheduled Date</v>
          </cell>
          <cell r="Q17">
            <v>0</v>
          </cell>
        </row>
        <row r="19">
          <cell r="N19" t="str">
            <v>PROJECT 2</v>
          </cell>
          <cell r="Q19">
            <v>3000</v>
          </cell>
          <cell r="R19" t="str">
            <v>WK Count</v>
          </cell>
          <cell r="S19" t="str">
            <v>Total Days</v>
          </cell>
        </row>
        <row r="20">
          <cell r="A20" t="str">
            <v>CALCULATION TABLE TO DRIVE GANTT CHART</v>
          </cell>
          <cell r="O20" t="str">
            <v>START</v>
          </cell>
          <cell r="P20" t="str">
            <v>END</v>
          </cell>
          <cell r="T20"/>
          <cell r="U20"/>
          <cell r="V20"/>
        </row>
        <row r="21">
          <cell r="A21" t="str">
            <v>PHASE 1</v>
          </cell>
          <cell r="C21" t="str">
            <v>PHASE 2</v>
          </cell>
          <cell r="F21" t="str">
            <v>PHASE 3</v>
          </cell>
          <cell r="L21" t="str">
            <v>RELEASE</v>
          </cell>
          <cell r="N21" t="str">
            <v>Prep Projection</v>
          </cell>
          <cell r="O21">
            <v>36196</v>
          </cell>
          <cell r="P21">
            <v>36262.5</v>
          </cell>
          <cell r="Q21">
            <v>400</v>
          </cell>
          <cell r="R21">
            <v>10</v>
          </cell>
          <cell r="S21">
            <v>66.5</v>
          </cell>
          <cell r="T21"/>
          <cell r="U21"/>
          <cell r="V21"/>
        </row>
        <row r="22">
          <cell r="A22" t="str">
            <v>Wks</v>
          </cell>
          <cell r="B22" t="str">
            <v>Days</v>
          </cell>
          <cell r="C22" t="str">
            <v>Wks</v>
          </cell>
          <cell r="D22" t="str">
            <v>Days</v>
          </cell>
          <cell r="E22" t="str">
            <v>UNITS</v>
          </cell>
          <cell r="F22" t="str">
            <v>Wks</v>
          </cell>
          <cell r="G22" t="str">
            <v>Days</v>
          </cell>
          <cell r="H22" t="str">
            <v>ALPHA</v>
          </cell>
          <cell r="I22" t="str">
            <v>BETA</v>
          </cell>
          <cell r="J22" t="str">
            <v>RTM</v>
          </cell>
          <cell r="N22" t="str">
            <v>Animation Projection</v>
          </cell>
          <cell r="O22">
            <v>36210</v>
          </cell>
          <cell r="P22">
            <v>36282</v>
          </cell>
          <cell r="Q22">
            <v>500</v>
          </cell>
          <cell r="R22">
            <v>10</v>
          </cell>
          <cell r="S22">
            <v>72</v>
          </cell>
          <cell r="T22"/>
          <cell r="U22"/>
          <cell r="V22"/>
        </row>
        <row r="23">
          <cell r="A23">
            <v>7.5</v>
          </cell>
          <cell r="B23">
            <v>66.5</v>
          </cell>
          <cell r="C23">
            <v>6</v>
          </cell>
          <cell r="D23">
            <v>72</v>
          </cell>
          <cell r="E23">
            <v>3000</v>
          </cell>
          <cell r="F23">
            <v>6</v>
          </cell>
          <cell r="G23">
            <v>56</v>
          </cell>
          <cell r="H23">
            <v>21</v>
          </cell>
          <cell r="I23">
            <v>29</v>
          </cell>
          <cell r="J23">
            <v>29</v>
          </cell>
          <cell r="K23">
            <v>29</v>
          </cell>
          <cell r="N23" t="str">
            <v>Ink &amp; Paint Projection</v>
          </cell>
          <cell r="O23">
            <v>36240</v>
          </cell>
          <cell r="P23">
            <v>36296</v>
          </cell>
          <cell r="Q23">
            <v>500</v>
          </cell>
          <cell r="R23">
            <v>8</v>
          </cell>
          <cell r="S23">
            <v>56</v>
          </cell>
          <cell r="T23"/>
          <cell r="U23"/>
          <cell r="V23"/>
        </row>
        <row r="24">
          <cell r="N24" t="str">
            <v>Engineering</v>
          </cell>
          <cell r="O24">
            <v>36261</v>
          </cell>
          <cell r="P24">
            <v>36375</v>
          </cell>
          <cell r="Q24">
            <v>250</v>
          </cell>
          <cell r="R24">
            <v>17</v>
          </cell>
          <cell r="S24">
            <v>114</v>
          </cell>
          <cell r="T24"/>
          <cell r="U24"/>
          <cell r="V24"/>
        </row>
        <row r="25">
          <cell r="C25" t="str">
            <v>ENGINEERING</v>
          </cell>
          <cell r="F25" t="str">
            <v>TESTING</v>
          </cell>
          <cell r="N25" t="str">
            <v>Testing</v>
          </cell>
          <cell r="O25">
            <v>36308</v>
          </cell>
          <cell r="P25">
            <v>36390.5</v>
          </cell>
          <cell r="Q25">
            <v>400</v>
          </cell>
          <cell r="R25">
            <v>12</v>
          </cell>
          <cell r="S25">
            <v>82.5</v>
          </cell>
          <cell r="T25"/>
          <cell r="U25"/>
          <cell r="V25"/>
        </row>
        <row r="26">
          <cell r="B26" t="str">
            <v>Days</v>
          </cell>
          <cell r="C26" t="str">
            <v>Wks</v>
          </cell>
          <cell r="D26" t="str">
            <v>Days</v>
          </cell>
          <cell r="E26" t="str">
            <v>Days</v>
          </cell>
          <cell r="F26" t="str">
            <v>Wks</v>
          </cell>
          <cell r="G26" t="str">
            <v>Days</v>
          </cell>
          <cell r="N26" t="str">
            <v>Rtm</v>
          </cell>
          <cell r="O26">
            <v>36390.5</v>
          </cell>
          <cell r="P26" t="e">
            <v>#VALUE!</v>
          </cell>
          <cell r="Q26">
            <v>400</v>
          </cell>
          <cell r="R26">
            <v>12</v>
          </cell>
          <cell r="S26" t="str">
            <v>Days</v>
          </cell>
          <cell r="T26"/>
          <cell r="U26"/>
          <cell r="V26"/>
        </row>
        <row r="27">
          <cell r="B27">
            <v>14</v>
          </cell>
          <cell r="C27">
            <v>12</v>
          </cell>
          <cell r="D27">
            <v>114</v>
          </cell>
          <cell r="E27">
            <v>812</v>
          </cell>
          <cell r="F27">
            <v>7.5</v>
          </cell>
          <cell r="G27">
            <v>82.5</v>
          </cell>
          <cell r="O27" t="str">
            <v>PROJECTED RTM</v>
          </cell>
          <cell r="Q27">
            <v>36375</v>
          </cell>
          <cell r="R27">
            <v>112</v>
          </cell>
          <cell r="S27">
            <v>42</v>
          </cell>
        </row>
        <row r="28">
          <cell r="O28" t="str">
            <v>PROJECTED STREET</v>
          </cell>
          <cell r="Q28">
            <v>36405</v>
          </cell>
        </row>
        <row r="29">
          <cell r="O29" t="str">
            <v>+ or - Scheduled Date</v>
          </cell>
          <cell r="Q29">
            <v>0</v>
          </cell>
        </row>
        <row r="31">
          <cell r="N31" t="str">
            <v>PROJECT 3</v>
          </cell>
          <cell r="Q31">
            <v>3000</v>
          </cell>
          <cell r="R31" t="str">
            <v>WK Count</v>
          </cell>
          <cell r="S31" t="str">
            <v>Total Days</v>
          </cell>
        </row>
        <row r="32">
          <cell r="A32" t="str">
            <v>CALCULATION TABLE TO DRIVE GANTT CHART</v>
          </cell>
          <cell r="O32" t="str">
            <v>START</v>
          </cell>
          <cell r="P32" t="str">
            <v>END</v>
          </cell>
          <cell r="T32"/>
          <cell r="U32"/>
          <cell r="V32"/>
        </row>
        <row r="33">
          <cell r="A33" t="str">
            <v>PHASE 1</v>
          </cell>
          <cell r="C33" t="str">
            <v>PHASE 2</v>
          </cell>
          <cell r="F33" t="str">
            <v>PHASE 3</v>
          </cell>
          <cell r="L33" t="str">
            <v>RELEASE</v>
          </cell>
          <cell r="N33" t="str">
            <v>Prep Projection</v>
          </cell>
          <cell r="O33">
            <v>36241</v>
          </cell>
          <cell r="P33">
            <v>36307.5</v>
          </cell>
          <cell r="Q33">
            <v>400</v>
          </cell>
          <cell r="R33">
            <v>10</v>
          </cell>
          <cell r="S33">
            <v>66.5</v>
          </cell>
          <cell r="T33"/>
          <cell r="U33"/>
          <cell r="V33"/>
        </row>
        <row r="34">
          <cell r="A34" t="str">
            <v>Wks</v>
          </cell>
          <cell r="B34" t="str">
            <v>Days</v>
          </cell>
          <cell r="C34" t="str">
            <v>Wks</v>
          </cell>
          <cell r="D34" t="str">
            <v>Days</v>
          </cell>
          <cell r="E34" t="str">
            <v>UNITS</v>
          </cell>
          <cell r="F34" t="str">
            <v>Wks</v>
          </cell>
          <cell r="G34" t="str">
            <v>Days</v>
          </cell>
          <cell r="H34" t="str">
            <v>ALPHA</v>
          </cell>
          <cell r="I34" t="str">
            <v>BETA</v>
          </cell>
          <cell r="J34" t="str">
            <v>RTM</v>
          </cell>
          <cell r="N34" t="str">
            <v>Animation Projection</v>
          </cell>
          <cell r="O34">
            <v>36255</v>
          </cell>
          <cell r="P34">
            <v>36327</v>
          </cell>
          <cell r="Q34">
            <v>500</v>
          </cell>
          <cell r="R34">
            <v>11</v>
          </cell>
          <cell r="S34">
            <v>72</v>
          </cell>
          <cell r="T34"/>
          <cell r="U34"/>
          <cell r="V34"/>
        </row>
        <row r="35">
          <cell r="A35">
            <v>7.5</v>
          </cell>
          <cell r="B35">
            <v>66.5</v>
          </cell>
          <cell r="C35">
            <v>6</v>
          </cell>
          <cell r="D35">
            <v>72</v>
          </cell>
          <cell r="E35">
            <v>3000</v>
          </cell>
          <cell r="F35">
            <v>6</v>
          </cell>
          <cell r="G35">
            <v>56</v>
          </cell>
          <cell r="H35">
            <v>21</v>
          </cell>
          <cell r="I35">
            <v>29</v>
          </cell>
          <cell r="J35">
            <v>29</v>
          </cell>
          <cell r="K35">
            <v>29</v>
          </cell>
          <cell r="N35" t="str">
            <v>Ink &amp; Paint Projection</v>
          </cell>
          <cell r="O35">
            <v>36285</v>
          </cell>
          <cell r="P35">
            <v>36341</v>
          </cell>
          <cell r="Q35">
            <v>500</v>
          </cell>
          <cell r="R35">
            <v>8</v>
          </cell>
          <cell r="S35">
            <v>56</v>
          </cell>
          <cell r="T35"/>
          <cell r="U35"/>
          <cell r="V35"/>
        </row>
        <row r="36">
          <cell r="N36" t="str">
            <v>Engineering</v>
          </cell>
          <cell r="O36">
            <v>36306</v>
          </cell>
          <cell r="P36">
            <v>36420</v>
          </cell>
          <cell r="Q36">
            <v>250</v>
          </cell>
          <cell r="R36">
            <v>16</v>
          </cell>
          <cell r="S36">
            <v>114</v>
          </cell>
          <cell r="T36"/>
          <cell r="U36"/>
          <cell r="V36"/>
        </row>
        <row r="37">
          <cell r="C37" t="str">
            <v>ENGINEERING</v>
          </cell>
          <cell r="F37" t="str">
            <v>TESTING</v>
          </cell>
          <cell r="N37" t="str">
            <v>Testing</v>
          </cell>
          <cell r="O37">
            <v>36353</v>
          </cell>
          <cell r="P37">
            <v>36435.5</v>
          </cell>
          <cell r="Q37">
            <v>400</v>
          </cell>
          <cell r="R37">
            <v>12</v>
          </cell>
          <cell r="S37">
            <v>82.5</v>
          </cell>
          <cell r="T37"/>
          <cell r="U37"/>
          <cell r="V37"/>
        </row>
        <row r="38">
          <cell r="B38" t="str">
            <v>Days</v>
          </cell>
          <cell r="C38" t="str">
            <v>Wks</v>
          </cell>
          <cell r="D38" t="str">
            <v>Days</v>
          </cell>
          <cell r="E38" t="str">
            <v>Days</v>
          </cell>
          <cell r="F38" t="str">
            <v>Wks</v>
          </cell>
          <cell r="G38" t="str">
            <v>Days</v>
          </cell>
          <cell r="N38" t="str">
            <v>Rtm</v>
          </cell>
          <cell r="O38">
            <v>36435.5</v>
          </cell>
          <cell r="P38" t="e">
            <v>#VALUE!</v>
          </cell>
          <cell r="Q38">
            <v>400</v>
          </cell>
          <cell r="R38">
            <v>12</v>
          </cell>
          <cell r="S38" t="str">
            <v>Days</v>
          </cell>
          <cell r="T38"/>
          <cell r="U38"/>
          <cell r="V38"/>
        </row>
        <row r="39">
          <cell r="B39">
            <v>14</v>
          </cell>
          <cell r="C39">
            <v>12</v>
          </cell>
          <cell r="D39">
            <v>114</v>
          </cell>
          <cell r="E39">
            <v>812</v>
          </cell>
          <cell r="F39">
            <v>7.5</v>
          </cell>
          <cell r="G39">
            <v>82.5</v>
          </cell>
          <cell r="O39" t="str">
            <v>PROJECTED RTM</v>
          </cell>
          <cell r="Q39">
            <v>36420</v>
          </cell>
          <cell r="R39">
            <v>119</v>
          </cell>
          <cell r="S39">
            <v>42</v>
          </cell>
        </row>
        <row r="40">
          <cell r="O40" t="str">
            <v>PROJECTED STREET</v>
          </cell>
          <cell r="Q40">
            <v>36450</v>
          </cell>
        </row>
        <row r="41">
          <cell r="O41" t="str">
            <v>+ or - Scheduled Date</v>
          </cell>
          <cell r="Q41">
            <v>0</v>
          </cell>
        </row>
        <row r="43">
          <cell r="N43" t="str">
            <v>PROJECT 4</v>
          </cell>
          <cell r="Q43">
            <v>3000</v>
          </cell>
          <cell r="R43" t="str">
            <v>WK Count</v>
          </cell>
          <cell r="S43" t="str">
            <v>Total Days</v>
          </cell>
        </row>
        <row r="44">
          <cell r="A44" t="str">
            <v>CALCULATION TABLE TO DRIVE GANTT CHART</v>
          </cell>
          <cell r="O44" t="str">
            <v>START</v>
          </cell>
          <cell r="P44" t="str">
            <v>END</v>
          </cell>
          <cell r="T44"/>
          <cell r="U44"/>
          <cell r="V44"/>
        </row>
        <row r="45">
          <cell r="A45" t="str">
            <v>PHASE 1</v>
          </cell>
          <cell r="C45" t="str">
            <v>PHASE 2</v>
          </cell>
          <cell r="F45" t="str">
            <v>PHASE 3</v>
          </cell>
          <cell r="L45" t="str">
            <v>RELEASE</v>
          </cell>
          <cell r="N45" t="str">
            <v>Prep Projection</v>
          </cell>
          <cell r="O45">
            <v>36296</v>
          </cell>
          <cell r="P45">
            <v>36362.5</v>
          </cell>
          <cell r="Q45">
            <v>400</v>
          </cell>
          <cell r="R45">
            <v>10</v>
          </cell>
          <cell r="S45">
            <v>66.5</v>
          </cell>
          <cell r="T45"/>
          <cell r="U45"/>
          <cell r="V45"/>
        </row>
        <row r="46">
          <cell r="A46" t="str">
            <v>Wks</v>
          </cell>
          <cell r="B46" t="str">
            <v>Days</v>
          </cell>
          <cell r="C46" t="str">
            <v>Wks</v>
          </cell>
          <cell r="D46" t="str">
            <v>Days</v>
          </cell>
          <cell r="E46" t="str">
            <v>UNITS</v>
          </cell>
          <cell r="F46" t="str">
            <v>Wks</v>
          </cell>
          <cell r="G46" t="str">
            <v>Days</v>
          </cell>
          <cell r="H46" t="str">
            <v>ALPHA</v>
          </cell>
          <cell r="I46" t="str">
            <v>BETA</v>
          </cell>
          <cell r="J46" t="str">
            <v>RTM</v>
          </cell>
          <cell r="N46" t="str">
            <v>Animation Projection</v>
          </cell>
          <cell r="O46">
            <v>36310</v>
          </cell>
          <cell r="P46">
            <v>36375</v>
          </cell>
          <cell r="Q46">
            <v>600</v>
          </cell>
          <cell r="R46">
            <v>10</v>
          </cell>
          <cell r="S46">
            <v>65</v>
          </cell>
          <cell r="T46"/>
          <cell r="U46"/>
          <cell r="V46"/>
        </row>
        <row r="47">
          <cell r="A47">
            <v>7.5</v>
          </cell>
          <cell r="B47">
            <v>66.5</v>
          </cell>
          <cell r="C47">
            <v>5</v>
          </cell>
          <cell r="D47">
            <v>65</v>
          </cell>
          <cell r="E47">
            <v>3000</v>
          </cell>
          <cell r="F47">
            <v>5</v>
          </cell>
          <cell r="G47">
            <v>49</v>
          </cell>
          <cell r="H47">
            <v>21</v>
          </cell>
          <cell r="I47">
            <v>29</v>
          </cell>
          <cell r="J47">
            <v>29</v>
          </cell>
          <cell r="K47">
            <v>29</v>
          </cell>
          <cell r="N47" t="str">
            <v>Ink &amp; Paint Projection</v>
          </cell>
          <cell r="O47">
            <v>36340</v>
          </cell>
          <cell r="P47">
            <v>36389</v>
          </cell>
          <cell r="Q47">
            <v>600</v>
          </cell>
          <cell r="R47">
            <v>7</v>
          </cell>
          <cell r="S47">
            <v>49</v>
          </cell>
          <cell r="T47"/>
          <cell r="U47"/>
          <cell r="V47"/>
        </row>
        <row r="48">
          <cell r="N48" t="str">
            <v>Engineering</v>
          </cell>
          <cell r="O48">
            <v>36370</v>
          </cell>
          <cell r="P48">
            <v>36484</v>
          </cell>
          <cell r="Q48">
            <v>250</v>
          </cell>
          <cell r="R48">
            <v>16</v>
          </cell>
          <cell r="S48">
            <v>114</v>
          </cell>
          <cell r="T48"/>
          <cell r="U48"/>
          <cell r="V48"/>
        </row>
        <row r="49">
          <cell r="C49" t="str">
            <v>ENGINEERING</v>
          </cell>
          <cell r="F49" t="str">
            <v>TESTING</v>
          </cell>
          <cell r="N49" t="str">
            <v>Testing</v>
          </cell>
          <cell r="O49">
            <v>36417</v>
          </cell>
          <cell r="P49">
            <v>36499.5</v>
          </cell>
          <cell r="Q49">
            <v>400</v>
          </cell>
          <cell r="R49">
            <v>11</v>
          </cell>
          <cell r="S49">
            <v>82.5</v>
          </cell>
          <cell r="T49"/>
          <cell r="U49"/>
          <cell r="V49"/>
        </row>
        <row r="50">
          <cell r="B50" t="str">
            <v>Days</v>
          </cell>
          <cell r="C50" t="str">
            <v>Wks</v>
          </cell>
          <cell r="D50" t="str">
            <v>Days</v>
          </cell>
          <cell r="E50" t="str">
            <v>Days</v>
          </cell>
          <cell r="F50" t="str">
            <v>Wks</v>
          </cell>
          <cell r="G50" t="str">
            <v>Days</v>
          </cell>
          <cell r="N50" t="str">
            <v>Rtm</v>
          </cell>
          <cell r="O50">
            <v>36499.5</v>
          </cell>
          <cell r="P50" t="e">
            <v>#VALUE!</v>
          </cell>
          <cell r="Q50">
            <v>400</v>
          </cell>
          <cell r="R50">
            <v>11</v>
          </cell>
          <cell r="S50" t="str">
            <v>Days</v>
          </cell>
          <cell r="T50"/>
          <cell r="U50"/>
          <cell r="V50"/>
        </row>
        <row r="51">
          <cell r="B51">
            <v>14</v>
          </cell>
          <cell r="C51">
            <v>12</v>
          </cell>
          <cell r="D51">
            <v>114</v>
          </cell>
          <cell r="E51">
            <v>812</v>
          </cell>
          <cell r="F51">
            <v>7.5</v>
          </cell>
          <cell r="G51">
            <v>82.5</v>
          </cell>
          <cell r="O51" t="str">
            <v>PROJECTED RTM</v>
          </cell>
          <cell r="Q51">
            <v>36468</v>
          </cell>
          <cell r="R51">
            <v>112</v>
          </cell>
          <cell r="S51">
            <v>35</v>
          </cell>
        </row>
        <row r="52">
          <cell r="O52" t="str">
            <v>PROJECTED STREET</v>
          </cell>
          <cell r="Q52">
            <v>36498</v>
          </cell>
        </row>
        <row r="53">
          <cell r="O53" t="str">
            <v>+ or - Scheduled Date</v>
          </cell>
          <cell r="Q53">
            <v>0</v>
          </cell>
        </row>
        <row r="55">
          <cell r="N55" t="str">
            <v>PROJECT 5</v>
          </cell>
          <cell r="Q55">
            <v>3000</v>
          </cell>
          <cell r="R55" t="str">
            <v>WK Count</v>
          </cell>
          <cell r="S55" t="str">
            <v>Total Days</v>
          </cell>
        </row>
        <row r="56">
          <cell r="A56" t="str">
            <v>CALCULATION TABLE TO DRIVE GANTT CHART</v>
          </cell>
          <cell r="O56" t="str">
            <v>START</v>
          </cell>
          <cell r="P56" t="str">
            <v>END</v>
          </cell>
          <cell r="T56"/>
          <cell r="U56"/>
          <cell r="V56"/>
        </row>
        <row r="57">
          <cell r="A57" t="str">
            <v>PHASE 1</v>
          </cell>
          <cell r="C57" t="str">
            <v>PHASE 2</v>
          </cell>
          <cell r="F57" t="str">
            <v>PHASE 3</v>
          </cell>
          <cell r="L57" t="str">
            <v>RELEASE</v>
          </cell>
          <cell r="N57" t="str">
            <v>Prep Projection</v>
          </cell>
          <cell r="O57">
            <v>36327</v>
          </cell>
          <cell r="P57">
            <v>36393.5</v>
          </cell>
          <cell r="Q57">
            <v>400</v>
          </cell>
          <cell r="R57">
            <v>9</v>
          </cell>
          <cell r="S57">
            <v>66.5</v>
          </cell>
          <cell r="T57"/>
          <cell r="U57"/>
          <cell r="V57"/>
        </row>
        <row r="58">
          <cell r="A58" t="str">
            <v>Wks</v>
          </cell>
          <cell r="B58" t="str">
            <v>Days</v>
          </cell>
          <cell r="C58" t="str">
            <v>Wks</v>
          </cell>
          <cell r="D58" t="str">
            <v>Days</v>
          </cell>
          <cell r="E58" t="str">
            <v>UNITS</v>
          </cell>
          <cell r="F58" t="str">
            <v>Wks</v>
          </cell>
          <cell r="G58" t="str">
            <v>Days</v>
          </cell>
          <cell r="H58" t="str">
            <v>ALPHA</v>
          </cell>
          <cell r="I58" t="str">
            <v>BETA</v>
          </cell>
          <cell r="J58" t="str">
            <v>RTM</v>
          </cell>
          <cell r="N58" t="str">
            <v>Animation Projection</v>
          </cell>
          <cell r="O58">
            <v>36341</v>
          </cell>
          <cell r="P58">
            <v>36423.5</v>
          </cell>
          <cell r="Q58">
            <v>400</v>
          </cell>
          <cell r="R58">
            <v>12</v>
          </cell>
          <cell r="S58">
            <v>82.5</v>
          </cell>
          <cell r="T58"/>
          <cell r="U58"/>
          <cell r="V58"/>
        </row>
        <row r="59">
          <cell r="A59">
            <v>7.5</v>
          </cell>
          <cell r="B59">
            <v>66.5</v>
          </cell>
          <cell r="C59">
            <v>7.5</v>
          </cell>
          <cell r="D59">
            <v>82.5</v>
          </cell>
          <cell r="E59">
            <v>3000</v>
          </cell>
          <cell r="F59">
            <v>7.5</v>
          </cell>
          <cell r="G59">
            <v>66.5</v>
          </cell>
          <cell r="H59">
            <v>21</v>
          </cell>
          <cell r="I59">
            <v>29</v>
          </cell>
          <cell r="J59">
            <v>29</v>
          </cell>
          <cell r="K59">
            <v>29</v>
          </cell>
          <cell r="N59" t="str">
            <v>Ink &amp; Paint Projection</v>
          </cell>
          <cell r="O59">
            <v>36371</v>
          </cell>
          <cell r="P59">
            <v>36437.5</v>
          </cell>
          <cell r="Q59">
            <v>400</v>
          </cell>
          <cell r="R59">
            <v>10</v>
          </cell>
          <cell r="S59">
            <v>66.5</v>
          </cell>
          <cell r="T59"/>
          <cell r="U59"/>
          <cell r="V59"/>
        </row>
        <row r="60">
          <cell r="N60" t="str">
            <v>Engineering</v>
          </cell>
          <cell r="O60">
            <v>36401</v>
          </cell>
          <cell r="P60">
            <v>36515</v>
          </cell>
          <cell r="Q60">
            <v>250</v>
          </cell>
          <cell r="R60">
            <v>17</v>
          </cell>
          <cell r="S60">
            <v>114</v>
          </cell>
          <cell r="T60"/>
          <cell r="U60"/>
          <cell r="V60"/>
        </row>
        <row r="61">
          <cell r="C61" t="str">
            <v>ENGINEERING</v>
          </cell>
          <cell r="F61" t="str">
            <v>TESTING</v>
          </cell>
          <cell r="N61" t="str">
            <v>Testing</v>
          </cell>
          <cell r="O61">
            <v>36448</v>
          </cell>
          <cell r="P61">
            <v>36530.5</v>
          </cell>
          <cell r="Q61">
            <v>400</v>
          </cell>
          <cell r="R61">
            <v>12</v>
          </cell>
          <cell r="S61">
            <v>82.5</v>
          </cell>
          <cell r="T61"/>
          <cell r="U61"/>
          <cell r="V61"/>
        </row>
        <row r="62">
          <cell r="B62" t="str">
            <v>Days</v>
          </cell>
          <cell r="C62" t="str">
            <v>Wks</v>
          </cell>
          <cell r="D62" t="str">
            <v>Days</v>
          </cell>
          <cell r="E62" t="str">
            <v>Days</v>
          </cell>
          <cell r="F62" t="str">
            <v>Wks</v>
          </cell>
          <cell r="G62" t="str">
            <v>Days</v>
          </cell>
          <cell r="N62" t="str">
            <v>Rtm</v>
          </cell>
          <cell r="O62">
            <v>36530.5</v>
          </cell>
          <cell r="P62" t="e">
            <v>#VALUE!</v>
          </cell>
          <cell r="Q62">
            <v>400</v>
          </cell>
          <cell r="R62">
            <v>12</v>
          </cell>
          <cell r="S62" t="str">
            <v>Days</v>
          </cell>
          <cell r="T62"/>
          <cell r="U62"/>
          <cell r="V62"/>
        </row>
        <row r="63">
          <cell r="B63">
            <v>14</v>
          </cell>
          <cell r="C63">
            <v>12</v>
          </cell>
          <cell r="D63">
            <v>114</v>
          </cell>
          <cell r="E63">
            <v>812</v>
          </cell>
          <cell r="F63">
            <v>7.5</v>
          </cell>
          <cell r="G63">
            <v>82.5</v>
          </cell>
          <cell r="O63" t="str">
            <v>PROJECTED RTM</v>
          </cell>
          <cell r="Q63">
            <v>36516.5</v>
          </cell>
          <cell r="R63">
            <v>126</v>
          </cell>
          <cell r="S63">
            <v>52.5</v>
          </cell>
        </row>
        <row r="64">
          <cell r="O64" t="str">
            <v>PROJECTED STREET</v>
          </cell>
          <cell r="Q64">
            <v>36546.5</v>
          </cell>
        </row>
        <row r="65">
          <cell r="O65" t="str">
            <v>+ or - Scheduled Date</v>
          </cell>
          <cell r="Q65">
            <v>0</v>
          </cell>
        </row>
        <row r="67">
          <cell r="N67" t="str">
            <v>PROJECT 6</v>
          </cell>
          <cell r="Q67">
            <v>3000</v>
          </cell>
          <cell r="R67" t="str">
            <v>WK Count</v>
          </cell>
          <cell r="S67" t="str">
            <v>Total Days</v>
          </cell>
        </row>
        <row r="68">
          <cell r="A68" t="str">
            <v>CALCULATION TABLE TO DRIVE GANTT CHART</v>
          </cell>
          <cell r="O68" t="str">
            <v>START</v>
          </cell>
          <cell r="P68" t="str">
            <v>END</v>
          </cell>
          <cell r="T68"/>
          <cell r="U68"/>
          <cell r="V68"/>
        </row>
        <row r="69">
          <cell r="A69" t="str">
            <v>PHASE 1</v>
          </cell>
          <cell r="C69" t="str">
            <v>PHASE 2</v>
          </cell>
          <cell r="F69" t="str">
            <v>PHASE 3</v>
          </cell>
          <cell r="L69" t="str">
            <v>RELEASE</v>
          </cell>
          <cell r="N69" t="str">
            <v>Prep Projection</v>
          </cell>
          <cell r="O69">
            <v>36382</v>
          </cell>
          <cell r="P69">
            <v>36448.5</v>
          </cell>
          <cell r="Q69">
            <v>400</v>
          </cell>
          <cell r="R69">
            <v>9</v>
          </cell>
          <cell r="S69">
            <v>66.5</v>
          </cell>
          <cell r="T69"/>
          <cell r="U69"/>
          <cell r="V69"/>
        </row>
        <row r="70">
          <cell r="A70" t="str">
            <v>Wks</v>
          </cell>
          <cell r="B70" t="str">
            <v>Days</v>
          </cell>
          <cell r="C70" t="str">
            <v>Wks</v>
          </cell>
          <cell r="D70" t="str">
            <v>Days</v>
          </cell>
          <cell r="E70" t="str">
            <v>UNITS</v>
          </cell>
          <cell r="F70" t="str">
            <v>Wks</v>
          </cell>
          <cell r="G70" t="str">
            <v>Days</v>
          </cell>
          <cell r="H70" t="str">
            <v>ALPHA</v>
          </cell>
          <cell r="I70" t="str">
            <v>BETA</v>
          </cell>
          <cell r="J70" t="str">
            <v>RTM</v>
          </cell>
          <cell r="N70" t="str">
            <v>Animation Projection</v>
          </cell>
          <cell r="O70">
            <v>36396</v>
          </cell>
          <cell r="P70">
            <v>36478.5</v>
          </cell>
          <cell r="Q70">
            <v>400</v>
          </cell>
          <cell r="R70">
            <v>11</v>
          </cell>
          <cell r="S70">
            <v>82.5</v>
          </cell>
          <cell r="T70"/>
          <cell r="U70"/>
          <cell r="V70"/>
        </row>
        <row r="71">
          <cell r="A71">
            <v>7.5</v>
          </cell>
          <cell r="B71">
            <v>66.5</v>
          </cell>
          <cell r="C71">
            <v>7.5</v>
          </cell>
          <cell r="D71">
            <v>82.5</v>
          </cell>
          <cell r="E71">
            <v>3000</v>
          </cell>
          <cell r="F71">
            <v>7.5</v>
          </cell>
          <cell r="G71">
            <v>66.5</v>
          </cell>
          <cell r="H71">
            <v>21</v>
          </cell>
          <cell r="I71">
            <v>29</v>
          </cell>
          <cell r="J71">
            <v>29</v>
          </cell>
          <cell r="K71">
            <v>29</v>
          </cell>
          <cell r="N71" t="str">
            <v>Ink &amp; Paint Projection</v>
          </cell>
          <cell r="O71">
            <v>36426</v>
          </cell>
          <cell r="P71">
            <v>36492.5</v>
          </cell>
          <cell r="Q71">
            <v>400</v>
          </cell>
          <cell r="R71">
            <v>9</v>
          </cell>
          <cell r="S71">
            <v>66.5</v>
          </cell>
          <cell r="T71"/>
          <cell r="U71"/>
          <cell r="V71"/>
        </row>
        <row r="72">
          <cell r="N72" t="str">
            <v>Engineering</v>
          </cell>
          <cell r="O72">
            <v>36446</v>
          </cell>
          <cell r="P72">
            <v>36560</v>
          </cell>
          <cell r="Q72">
            <v>250</v>
          </cell>
          <cell r="R72">
            <v>16</v>
          </cell>
          <cell r="S72">
            <v>114</v>
          </cell>
          <cell r="T72"/>
          <cell r="U72"/>
          <cell r="V72"/>
        </row>
        <row r="73">
          <cell r="C73" t="str">
            <v>ENGINEERING</v>
          </cell>
          <cell r="F73" t="str">
            <v>TESTING</v>
          </cell>
          <cell r="N73" t="str">
            <v>Testing</v>
          </cell>
          <cell r="O73">
            <v>36493</v>
          </cell>
          <cell r="P73">
            <v>36575.5</v>
          </cell>
          <cell r="Q73">
            <v>400</v>
          </cell>
          <cell r="R73">
            <v>12</v>
          </cell>
          <cell r="S73">
            <v>82.5</v>
          </cell>
          <cell r="T73"/>
          <cell r="U73"/>
          <cell r="V73"/>
        </row>
        <row r="74">
          <cell r="B74" t="str">
            <v>Days</v>
          </cell>
          <cell r="C74" t="str">
            <v>Wks</v>
          </cell>
          <cell r="D74" t="str">
            <v>Days</v>
          </cell>
          <cell r="E74" t="str">
            <v>Days</v>
          </cell>
          <cell r="F74" t="str">
            <v>Wks</v>
          </cell>
          <cell r="G74" t="str">
            <v>Days</v>
          </cell>
          <cell r="N74" t="str">
            <v>Rtm</v>
          </cell>
          <cell r="O74">
            <v>36575.5</v>
          </cell>
          <cell r="P74" t="e">
            <v>#VALUE!</v>
          </cell>
          <cell r="Q74">
            <v>400</v>
          </cell>
          <cell r="R74">
            <v>12</v>
          </cell>
          <cell r="S74" t="str">
            <v>Days</v>
          </cell>
          <cell r="T74"/>
          <cell r="U74"/>
          <cell r="V74"/>
        </row>
        <row r="75">
          <cell r="B75">
            <v>14</v>
          </cell>
          <cell r="C75">
            <v>12</v>
          </cell>
          <cell r="D75">
            <v>114</v>
          </cell>
          <cell r="E75">
            <v>812</v>
          </cell>
          <cell r="F75">
            <v>7.5</v>
          </cell>
          <cell r="G75">
            <v>82.5</v>
          </cell>
          <cell r="O75" t="str">
            <v>PROJECTED RTM</v>
          </cell>
          <cell r="Q75">
            <v>36571.5</v>
          </cell>
          <cell r="R75">
            <v>119</v>
          </cell>
          <cell r="S75">
            <v>52.5</v>
          </cell>
        </row>
        <row r="76">
          <cell r="O76" t="str">
            <v>PROJECTED STREET</v>
          </cell>
          <cell r="Q76">
            <v>36601.5</v>
          </cell>
        </row>
        <row r="77">
          <cell r="O77" t="str">
            <v>+ or - Scheduled Date</v>
          </cell>
          <cell r="Q77">
            <v>0</v>
          </cell>
        </row>
        <row r="79">
          <cell r="N79" t="str">
            <v>PROJECT 7</v>
          </cell>
          <cell r="Q79">
            <v>3000</v>
          </cell>
          <cell r="R79" t="str">
            <v>WK Count</v>
          </cell>
          <cell r="S79" t="str">
            <v>Total Days</v>
          </cell>
        </row>
        <row r="80">
          <cell r="A80" t="str">
            <v>CALCULATION TABLE TO DRIVE GANTT CHART</v>
          </cell>
          <cell r="O80" t="str">
            <v>START</v>
          </cell>
          <cell r="P80" t="str">
            <v>END</v>
          </cell>
          <cell r="T80"/>
          <cell r="U80"/>
          <cell r="V80"/>
        </row>
        <row r="81">
          <cell r="A81" t="str">
            <v>PHASE 1</v>
          </cell>
          <cell r="C81" t="str">
            <v>PHASE 2</v>
          </cell>
          <cell r="F81" t="str">
            <v>PHASE 3</v>
          </cell>
          <cell r="L81" t="str">
            <v>RELEASE</v>
          </cell>
          <cell r="N81" t="str">
            <v>Prep Projection</v>
          </cell>
          <cell r="O81">
            <v>36407</v>
          </cell>
          <cell r="P81">
            <v>36473.5</v>
          </cell>
          <cell r="Q81">
            <v>400</v>
          </cell>
          <cell r="R81">
            <v>10</v>
          </cell>
          <cell r="S81">
            <v>66.5</v>
          </cell>
          <cell r="T81"/>
          <cell r="U81"/>
          <cell r="V81"/>
        </row>
        <row r="82">
          <cell r="A82" t="str">
            <v>Wks</v>
          </cell>
          <cell r="B82" t="str">
            <v>Days</v>
          </cell>
          <cell r="C82" t="str">
            <v>Wks</v>
          </cell>
          <cell r="D82" t="str">
            <v>Days</v>
          </cell>
          <cell r="E82" t="str">
            <v>UNITS</v>
          </cell>
          <cell r="F82" t="str">
            <v>Wks</v>
          </cell>
          <cell r="G82" t="str">
            <v>Days</v>
          </cell>
          <cell r="H82" t="str">
            <v>ALPHA</v>
          </cell>
          <cell r="I82" t="str">
            <v>BETA</v>
          </cell>
          <cell r="J82" t="str">
            <v>RTM</v>
          </cell>
          <cell r="N82" t="str">
            <v>Animation Projection</v>
          </cell>
          <cell r="O82">
            <v>36421</v>
          </cell>
          <cell r="P82">
            <v>36503.5</v>
          </cell>
          <cell r="Q82">
            <v>400</v>
          </cell>
          <cell r="R82">
            <v>12</v>
          </cell>
          <cell r="S82">
            <v>82.5</v>
          </cell>
          <cell r="T82"/>
          <cell r="U82"/>
          <cell r="V82"/>
        </row>
        <row r="83">
          <cell r="A83">
            <v>7.5</v>
          </cell>
          <cell r="B83">
            <v>66.5</v>
          </cell>
          <cell r="C83">
            <v>7.5</v>
          </cell>
          <cell r="D83">
            <v>82.5</v>
          </cell>
          <cell r="E83">
            <v>3000</v>
          </cell>
          <cell r="F83">
            <v>7.5</v>
          </cell>
          <cell r="G83">
            <v>66.5</v>
          </cell>
          <cell r="H83">
            <v>21</v>
          </cell>
          <cell r="I83">
            <v>29</v>
          </cell>
          <cell r="J83">
            <v>29</v>
          </cell>
          <cell r="K83">
            <v>29</v>
          </cell>
          <cell r="N83" t="str">
            <v>Ink &amp; Paint Projection</v>
          </cell>
          <cell r="O83">
            <v>36451</v>
          </cell>
          <cell r="P83">
            <v>36517.5</v>
          </cell>
          <cell r="Q83">
            <v>400</v>
          </cell>
          <cell r="R83">
            <v>10</v>
          </cell>
          <cell r="S83">
            <v>66.5</v>
          </cell>
          <cell r="T83"/>
          <cell r="U83"/>
          <cell r="V83"/>
        </row>
        <row r="84">
          <cell r="N84" t="str">
            <v>Engineering</v>
          </cell>
          <cell r="O84">
            <v>36490</v>
          </cell>
          <cell r="P84">
            <v>36604</v>
          </cell>
          <cell r="Q84">
            <v>250</v>
          </cell>
          <cell r="R84">
            <v>16</v>
          </cell>
          <cell r="S84">
            <v>114</v>
          </cell>
          <cell r="T84"/>
          <cell r="U84"/>
          <cell r="V84"/>
        </row>
        <row r="85">
          <cell r="C85" t="str">
            <v>ENGINEERING</v>
          </cell>
          <cell r="F85" t="str">
            <v>TESTING</v>
          </cell>
          <cell r="N85" t="str">
            <v>Testing</v>
          </cell>
          <cell r="O85">
            <v>36537</v>
          </cell>
          <cell r="P85">
            <v>36619.5</v>
          </cell>
          <cell r="Q85">
            <v>400</v>
          </cell>
          <cell r="R85">
            <v>12</v>
          </cell>
          <cell r="S85">
            <v>82.5</v>
          </cell>
          <cell r="T85"/>
          <cell r="U85"/>
          <cell r="V85"/>
        </row>
        <row r="86">
          <cell r="B86" t="str">
            <v>Days</v>
          </cell>
          <cell r="C86" t="str">
            <v>Wks</v>
          </cell>
          <cell r="D86" t="str">
            <v>Days</v>
          </cell>
          <cell r="E86" t="str">
            <v>Days</v>
          </cell>
          <cell r="F86" t="str">
            <v>Wks</v>
          </cell>
          <cell r="G86" t="str">
            <v>Days</v>
          </cell>
          <cell r="N86" t="str">
            <v>Rtm</v>
          </cell>
          <cell r="O86">
            <v>36619.5</v>
          </cell>
          <cell r="P86" t="e">
            <v>#VALUE!</v>
          </cell>
          <cell r="Q86">
            <v>400</v>
          </cell>
          <cell r="R86">
            <v>12</v>
          </cell>
          <cell r="S86" t="str">
            <v>Days</v>
          </cell>
          <cell r="T86"/>
          <cell r="U86"/>
          <cell r="V86"/>
        </row>
        <row r="87">
          <cell r="B87">
            <v>14</v>
          </cell>
          <cell r="C87">
            <v>12</v>
          </cell>
          <cell r="D87">
            <v>114</v>
          </cell>
          <cell r="E87">
            <v>812</v>
          </cell>
          <cell r="F87">
            <v>7.5</v>
          </cell>
          <cell r="G87">
            <v>82.5</v>
          </cell>
          <cell r="O87" t="str">
            <v>PROJECTED RTM</v>
          </cell>
          <cell r="Q87">
            <v>36596.5</v>
          </cell>
          <cell r="R87">
            <v>126</v>
          </cell>
          <cell r="S87">
            <v>52.5</v>
          </cell>
        </row>
        <row r="88">
          <cell r="O88" t="str">
            <v>PROJECTED STREET</v>
          </cell>
          <cell r="Q88">
            <v>36626.5</v>
          </cell>
        </row>
        <row r="89">
          <cell r="O89" t="str">
            <v>+ or - Scheduled Date</v>
          </cell>
          <cell r="Q89">
            <v>0</v>
          </cell>
        </row>
        <row r="91">
          <cell r="N91" t="str">
            <v>PROJECT 8</v>
          </cell>
          <cell r="Q91">
            <v>3000</v>
          </cell>
          <cell r="R91" t="str">
            <v>WK Count</v>
          </cell>
          <cell r="S91" t="str">
            <v>Total Days</v>
          </cell>
        </row>
        <row r="92">
          <cell r="A92" t="str">
            <v>CALCULATION TABLE TO DRIVE GANTT CHART</v>
          </cell>
          <cell r="O92" t="str">
            <v>START</v>
          </cell>
          <cell r="P92" t="str">
            <v>END</v>
          </cell>
          <cell r="T92"/>
          <cell r="U92"/>
          <cell r="V92"/>
        </row>
        <row r="93">
          <cell r="A93" t="str">
            <v>PHASE 1</v>
          </cell>
          <cell r="C93" t="str">
            <v>PHASE 2</v>
          </cell>
          <cell r="F93" t="str">
            <v>PHASE 3</v>
          </cell>
          <cell r="L93" t="str">
            <v>RELEASE</v>
          </cell>
          <cell r="N93" t="str">
            <v>Prep Projection</v>
          </cell>
          <cell r="O93">
            <v>36447</v>
          </cell>
          <cell r="P93">
            <v>36513.5</v>
          </cell>
          <cell r="Q93">
            <v>400</v>
          </cell>
          <cell r="R93">
            <v>9</v>
          </cell>
          <cell r="S93">
            <v>66.5</v>
          </cell>
          <cell r="T93"/>
          <cell r="U93"/>
          <cell r="V93"/>
        </row>
        <row r="94">
          <cell r="A94" t="str">
            <v>Wks</v>
          </cell>
          <cell r="B94" t="str">
            <v>Days</v>
          </cell>
          <cell r="C94" t="str">
            <v>Wks</v>
          </cell>
          <cell r="D94" t="str">
            <v>Days</v>
          </cell>
          <cell r="E94" t="str">
            <v>UNITS</v>
          </cell>
          <cell r="F94" t="str">
            <v>Wks</v>
          </cell>
          <cell r="G94" t="str">
            <v>Days</v>
          </cell>
          <cell r="H94" t="str">
            <v>ALPHA</v>
          </cell>
          <cell r="I94" t="str">
            <v>BETA</v>
          </cell>
          <cell r="J94" t="str">
            <v>RTM</v>
          </cell>
          <cell r="N94" t="str">
            <v>Animation Projection</v>
          </cell>
          <cell r="O94">
            <v>36461</v>
          </cell>
          <cell r="P94">
            <v>36543.5</v>
          </cell>
          <cell r="Q94">
            <v>400</v>
          </cell>
          <cell r="R94">
            <v>12</v>
          </cell>
          <cell r="S94">
            <v>82.5</v>
          </cell>
          <cell r="T94"/>
          <cell r="U94"/>
          <cell r="V94"/>
        </row>
        <row r="95">
          <cell r="A95">
            <v>7.5</v>
          </cell>
          <cell r="B95">
            <v>66.5</v>
          </cell>
          <cell r="C95">
            <v>7.5</v>
          </cell>
          <cell r="D95">
            <v>82.5</v>
          </cell>
          <cell r="E95">
            <v>3000</v>
          </cell>
          <cell r="F95">
            <v>7.5</v>
          </cell>
          <cell r="G95">
            <v>66.5</v>
          </cell>
          <cell r="H95">
            <v>21</v>
          </cell>
          <cell r="I95">
            <v>29</v>
          </cell>
          <cell r="J95">
            <v>29</v>
          </cell>
          <cell r="K95">
            <v>29</v>
          </cell>
          <cell r="N95" t="str">
            <v>Ink &amp; Paint Projection</v>
          </cell>
          <cell r="O95">
            <v>36491</v>
          </cell>
          <cell r="P95">
            <v>36557.5</v>
          </cell>
          <cell r="Q95">
            <v>400</v>
          </cell>
          <cell r="R95">
            <v>10</v>
          </cell>
          <cell r="S95">
            <v>66.5</v>
          </cell>
          <cell r="T95"/>
          <cell r="U95"/>
          <cell r="V95"/>
        </row>
        <row r="96">
          <cell r="N96" t="str">
            <v>Engineering</v>
          </cell>
          <cell r="O96">
            <v>36531</v>
          </cell>
          <cell r="P96">
            <v>36645</v>
          </cell>
          <cell r="Q96">
            <v>250</v>
          </cell>
          <cell r="R96">
            <v>16</v>
          </cell>
          <cell r="S96">
            <v>114</v>
          </cell>
          <cell r="T96"/>
          <cell r="U96"/>
          <cell r="V96"/>
        </row>
        <row r="97">
          <cell r="C97" t="str">
            <v>ENGINEERING</v>
          </cell>
          <cell r="F97" t="str">
            <v>TESTING</v>
          </cell>
          <cell r="N97" t="str">
            <v>Testing</v>
          </cell>
          <cell r="O97">
            <v>36578</v>
          </cell>
          <cell r="P97">
            <v>36660.5</v>
          </cell>
          <cell r="Q97">
            <v>400</v>
          </cell>
          <cell r="R97">
            <v>10</v>
          </cell>
          <cell r="S97">
            <v>82.5</v>
          </cell>
          <cell r="T97"/>
          <cell r="U97"/>
          <cell r="V97"/>
        </row>
        <row r="98">
          <cell r="B98" t="str">
            <v>Days</v>
          </cell>
          <cell r="C98" t="str">
            <v>Wks</v>
          </cell>
          <cell r="D98" t="str">
            <v>Days</v>
          </cell>
          <cell r="E98" t="str">
            <v>Days</v>
          </cell>
          <cell r="F98" t="str">
            <v>Wks</v>
          </cell>
          <cell r="G98" t="str">
            <v>Days</v>
          </cell>
          <cell r="N98" t="str">
            <v>Rtm</v>
          </cell>
          <cell r="O98">
            <v>36660.5</v>
          </cell>
          <cell r="P98" t="e">
            <v>#VALUE!</v>
          </cell>
          <cell r="Q98">
            <v>400</v>
          </cell>
          <cell r="R98">
            <v>10</v>
          </cell>
          <cell r="S98" t="str">
            <v>Days</v>
          </cell>
          <cell r="T98"/>
          <cell r="U98"/>
          <cell r="V98"/>
        </row>
        <row r="99">
          <cell r="B99">
            <v>14</v>
          </cell>
          <cell r="C99">
            <v>12</v>
          </cell>
          <cell r="D99">
            <v>114</v>
          </cell>
          <cell r="E99">
            <v>812</v>
          </cell>
          <cell r="F99">
            <v>7.5</v>
          </cell>
          <cell r="G99">
            <v>82.5</v>
          </cell>
          <cell r="O99" t="str">
            <v>PROJECTED RTM</v>
          </cell>
          <cell r="Q99">
            <v>36636.5</v>
          </cell>
          <cell r="R99">
            <v>126</v>
          </cell>
          <cell r="S99">
            <v>52.5</v>
          </cell>
        </row>
        <row r="100">
          <cell r="O100" t="str">
            <v>PROJECTED STREET</v>
          </cell>
          <cell r="Q100">
            <v>36666.5</v>
          </cell>
        </row>
        <row r="101">
          <cell r="O101" t="str">
            <v>+ or - Scheduled Date</v>
          </cell>
          <cell r="Q101">
            <v>0</v>
          </cell>
        </row>
        <row r="103">
          <cell r="N103" t="str">
            <v>PROJECT 9</v>
          </cell>
          <cell r="Q103">
            <v>3000</v>
          </cell>
          <cell r="R103" t="str">
            <v>WK Count</v>
          </cell>
          <cell r="S103" t="str">
            <v>Total Days</v>
          </cell>
        </row>
        <row r="104">
          <cell r="A104" t="str">
            <v>CALCULATION TABLE TO DRIVE GANTT CHART</v>
          </cell>
          <cell r="O104" t="str">
            <v>START</v>
          </cell>
          <cell r="P104" t="str">
            <v>END</v>
          </cell>
          <cell r="T104"/>
          <cell r="U104"/>
          <cell r="V104"/>
        </row>
        <row r="105">
          <cell r="A105" t="str">
            <v>PHASE 1</v>
          </cell>
          <cell r="C105" t="str">
            <v>PHASE 2</v>
          </cell>
          <cell r="F105" t="str">
            <v>PHASE 3</v>
          </cell>
          <cell r="L105" t="str">
            <v>RELEASE</v>
          </cell>
          <cell r="N105" t="str">
            <v>Prep Projection</v>
          </cell>
          <cell r="O105">
            <v>36492</v>
          </cell>
          <cell r="P105">
            <v>36558.5</v>
          </cell>
          <cell r="Q105">
            <v>400</v>
          </cell>
          <cell r="R105">
            <v>10</v>
          </cell>
          <cell r="S105">
            <v>66.5</v>
          </cell>
          <cell r="T105"/>
          <cell r="U105"/>
          <cell r="V105"/>
        </row>
        <row r="106">
          <cell r="A106" t="str">
            <v>Wks</v>
          </cell>
          <cell r="B106" t="str">
            <v>Days</v>
          </cell>
          <cell r="C106" t="str">
            <v>Wks</v>
          </cell>
          <cell r="D106" t="str">
            <v>Days</v>
          </cell>
          <cell r="E106" t="str">
            <v>UNITS</v>
          </cell>
          <cell r="F106" t="str">
            <v>Wks</v>
          </cell>
          <cell r="G106" t="str">
            <v>Days</v>
          </cell>
          <cell r="H106" t="str">
            <v>ALPHA</v>
          </cell>
          <cell r="I106" t="str">
            <v>BETA</v>
          </cell>
          <cell r="J106" t="str">
            <v>RTM</v>
          </cell>
          <cell r="N106" t="str">
            <v>Animation Projection</v>
          </cell>
          <cell r="O106">
            <v>36506</v>
          </cell>
          <cell r="P106">
            <v>36588.5</v>
          </cell>
          <cell r="Q106">
            <v>400</v>
          </cell>
          <cell r="R106">
            <v>12</v>
          </cell>
          <cell r="S106">
            <v>82.5</v>
          </cell>
          <cell r="T106"/>
          <cell r="U106"/>
          <cell r="V106"/>
        </row>
        <row r="107">
          <cell r="A107">
            <v>7.5</v>
          </cell>
          <cell r="B107">
            <v>66.5</v>
          </cell>
          <cell r="C107">
            <v>7.5</v>
          </cell>
          <cell r="D107">
            <v>82.5</v>
          </cell>
          <cell r="E107">
            <v>3000</v>
          </cell>
          <cell r="F107">
            <v>7.5</v>
          </cell>
          <cell r="G107">
            <v>66.5</v>
          </cell>
          <cell r="H107">
            <v>21</v>
          </cell>
          <cell r="I107">
            <v>29</v>
          </cell>
          <cell r="J107">
            <v>29</v>
          </cell>
          <cell r="K107">
            <v>29</v>
          </cell>
          <cell r="N107" t="str">
            <v>Ink &amp; Paint Projection</v>
          </cell>
          <cell r="O107">
            <v>36536</v>
          </cell>
          <cell r="P107">
            <v>36602.5</v>
          </cell>
          <cell r="Q107">
            <v>400</v>
          </cell>
          <cell r="R107">
            <v>9</v>
          </cell>
          <cell r="S107">
            <v>66.5</v>
          </cell>
          <cell r="T107"/>
          <cell r="U107"/>
          <cell r="V107"/>
        </row>
        <row r="108">
          <cell r="N108" t="str">
            <v>Engineering</v>
          </cell>
          <cell r="O108">
            <v>36566</v>
          </cell>
          <cell r="P108">
            <v>36680</v>
          </cell>
          <cell r="Q108">
            <v>250</v>
          </cell>
          <cell r="R108">
            <v>12</v>
          </cell>
          <cell r="S108">
            <v>114</v>
          </cell>
          <cell r="T108"/>
          <cell r="U108"/>
          <cell r="V108"/>
        </row>
        <row r="109">
          <cell r="C109" t="str">
            <v>ENGINEERING</v>
          </cell>
          <cell r="F109" t="str">
            <v>TESTING</v>
          </cell>
          <cell r="N109" t="str">
            <v>Testing</v>
          </cell>
          <cell r="O109">
            <v>36613</v>
          </cell>
          <cell r="P109">
            <v>36695.5</v>
          </cell>
          <cell r="Q109">
            <v>400</v>
          </cell>
          <cell r="R109">
            <v>5</v>
          </cell>
          <cell r="S109">
            <v>82.5</v>
          </cell>
          <cell r="T109"/>
          <cell r="U109"/>
          <cell r="V109"/>
        </row>
        <row r="110">
          <cell r="B110" t="str">
            <v>Days</v>
          </cell>
          <cell r="C110" t="str">
            <v>Wks</v>
          </cell>
          <cell r="D110" t="str">
            <v>Days</v>
          </cell>
          <cell r="E110" t="str">
            <v>Days</v>
          </cell>
          <cell r="F110" t="str">
            <v>Wks</v>
          </cell>
          <cell r="G110" t="str">
            <v>Days</v>
          </cell>
          <cell r="N110" t="str">
            <v>Rtm</v>
          </cell>
          <cell r="O110">
            <v>36695.5</v>
          </cell>
          <cell r="P110" t="e">
            <v>#VALUE!</v>
          </cell>
          <cell r="Q110">
            <v>400</v>
          </cell>
          <cell r="R110">
            <v>5</v>
          </cell>
          <cell r="S110" t="str">
            <v>Days</v>
          </cell>
          <cell r="T110"/>
          <cell r="U110"/>
          <cell r="V110"/>
        </row>
        <row r="111">
          <cell r="B111">
            <v>14</v>
          </cell>
          <cell r="C111">
            <v>12</v>
          </cell>
          <cell r="D111">
            <v>114</v>
          </cell>
          <cell r="E111">
            <v>812</v>
          </cell>
          <cell r="F111">
            <v>7.5</v>
          </cell>
          <cell r="G111">
            <v>82.5</v>
          </cell>
          <cell r="O111" t="str">
            <v>PROJECTED RTM</v>
          </cell>
          <cell r="Q111">
            <v>36681.5</v>
          </cell>
          <cell r="R111">
            <v>126</v>
          </cell>
          <cell r="S111">
            <v>52.5</v>
          </cell>
        </row>
        <row r="112">
          <cell r="O112" t="str">
            <v>PROJECTED STREET</v>
          </cell>
          <cell r="Q112">
            <v>36711.5</v>
          </cell>
        </row>
        <row r="113">
          <cell r="O113" t="str">
            <v>+ or - Scheduled Date</v>
          </cell>
          <cell r="Q113">
            <v>0</v>
          </cell>
        </row>
        <row r="115">
          <cell r="N115" t="str">
            <v>PROJECT 10</v>
          </cell>
          <cell r="Q115">
            <v>3000</v>
          </cell>
          <cell r="R115" t="str">
            <v>WK Count</v>
          </cell>
          <cell r="S115" t="str">
            <v>Total Days</v>
          </cell>
        </row>
        <row r="116">
          <cell r="A116" t="str">
            <v>CALCULATION TABLE TO DRIVE GANTT CHART</v>
          </cell>
          <cell r="O116" t="str">
            <v>START</v>
          </cell>
          <cell r="P116" t="str">
            <v>END</v>
          </cell>
          <cell r="T116"/>
          <cell r="U116"/>
          <cell r="V116"/>
        </row>
        <row r="117">
          <cell r="A117" t="str">
            <v>PHASE 1</v>
          </cell>
          <cell r="C117" t="str">
            <v>PHASE 2</v>
          </cell>
          <cell r="F117" t="str">
            <v>PHASE 3</v>
          </cell>
          <cell r="L117" t="str">
            <v>RELEASE</v>
          </cell>
          <cell r="N117" t="str">
            <v>Prep Projection</v>
          </cell>
          <cell r="O117">
            <v>36517</v>
          </cell>
          <cell r="P117">
            <v>36583.5</v>
          </cell>
          <cell r="Q117">
            <v>400</v>
          </cell>
          <cell r="R117">
            <v>9</v>
          </cell>
          <cell r="S117">
            <v>66.5</v>
          </cell>
          <cell r="T117"/>
          <cell r="U117"/>
          <cell r="V117"/>
        </row>
        <row r="118">
          <cell r="A118" t="str">
            <v>Wks</v>
          </cell>
          <cell r="B118" t="str">
            <v>Days</v>
          </cell>
          <cell r="C118" t="str">
            <v>Wks</v>
          </cell>
          <cell r="D118" t="str">
            <v>Days</v>
          </cell>
          <cell r="E118" t="str">
            <v>UNITS</v>
          </cell>
          <cell r="F118" t="str">
            <v>Wks</v>
          </cell>
          <cell r="G118" t="str">
            <v>Days</v>
          </cell>
          <cell r="H118" t="str">
            <v>ALPHA</v>
          </cell>
          <cell r="I118" t="str">
            <v>BETA</v>
          </cell>
          <cell r="J118" t="str">
            <v>RTM</v>
          </cell>
          <cell r="N118" t="str">
            <v>Animation Projection</v>
          </cell>
          <cell r="O118">
            <v>36531</v>
          </cell>
          <cell r="P118">
            <v>36613.5</v>
          </cell>
          <cell r="Q118">
            <v>400</v>
          </cell>
          <cell r="R118">
            <v>12</v>
          </cell>
          <cell r="S118">
            <v>82.5</v>
          </cell>
          <cell r="T118"/>
          <cell r="U118"/>
          <cell r="V118"/>
        </row>
        <row r="119">
          <cell r="A119">
            <v>7.5</v>
          </cell>
          <cell r="B119">
            <v>66.5</v>
          </cell>
          <cell r="C119">
            <v>7.5</v>
          </cell>
          <cell r="D119">
            <v>82.5</v>
          </cell>
          <cell r="E119">
            <v>3000</v>
          </cell>
          <cell r="F119">
            <v>7.5</v>
          </cell>
          <cell r="G119">
            <v>66.5</v>
          </cell>
          <cell r="H119">
            <v>21</v>
          </cell>
          <cell r="I119">
            <v>29</v>
          </cell>
          <cell r="J119">
            <v>29</v>
          </cell>
          <cell r="K119">
            <v>29</v>
          </cell>
          <cell r="N119" t="str">
            <v>Ink &amp; Paint Projection</v>
          </cell>
          <cell r="O119">
            <v>36561</v>
          </cell>
          <cell r="P119">
            <v>36627.5</v>
          </cell>
          <cell r="Q119">
            <v>400</v>
          </cell>
          <cell r="R119">
            <v>10</v>
          </cell>
          <cell r="S119">
            <v>66.5</v>
          </cell>
          <cell r="T119"/>
          <cell r="U119"/>
          <cell r="V119"/>
        </row>
        <row r="120">
          <cell r="N120" t="str">
            <v>Engineering</v>
          </cell>
          <cell r="O120">
            <v>36600</v>
          </cell>
          <cell r="P120">
            <v>36714</v>
          </cell>
          <cell r="Q120">
            <v>250</v>
          </cell>
          <cell r="R120">
            <v>7</v>
          </cell>
          <cell r="S120">
            <v>114</v>
          </cell>
          <cell r="T120"/>
          <cell r="U120"/>
          <cell r="V120"/>
        </row>
        <row r="121">
          <cell r="C121" t="str">
            <v>ENGINEERING</v>
          </cell>
          <cell r="F121" t="str">
            <v>TESTING</v>
          </cell>
          <cell r="N121" t="str">
            <v>Testing</v>
          </cell>
          <cell r="O121">
            <v>36647</v>
          </cell>
          <cell r="P121">
            <v>36729.5</v>
          </cell>
          <cell r="Q121">
            <v>400</v>
          </cell>
          <cell r="R121">
            <v>1</v>
          </cell>
          <cell r="S121">
            <v>82.5</v>
          </cell>
          <cell r="T121"/>
          <cell r="U121"/>
          <cell r="V121"/>
        </row>
        <row r="122">
          <cell r="B122" t="str">
            <v>Days</v>
          </cell>
          <cell r="C122" t="str">
            <v>Wks</v>
          </cell>
          <cell r="D122" t="str">
            <v>Days</v>
          </cell>
          <cell r="E122" t="str">
            <v>Days</v>
          </cell>
          <cell r="F122" t="str">
            <v>Wks</v>
          </cell>
          <cell r="G122" t="str">
            <v>Days</v>
          </cell>
          <cell r="N122" t="str">
            <v>Rtm</v>
          </cell>
          <cell r="O122">
            <v>36729.5</v>
          </cell>
          <cell r="P122" t="e">
            <v>#VALUE!</v>
          </cell>
          <cell r="Q122">
            <v>400</v>
          </cell>
          <cell r="R122">
            <v>1</v>
          </cell>
          <cell r="S122" t="str">
            <v>Days</v>
          </cell>
          <cell r="T122"/>
          <cell r="U122"/>
          <cell r="V122"/>
        </row>
        <row r="123">
          <cell r="B123">
            <v>14</v>
          </cell>
          <cell r="C123">
            <v>12</v>
          </cell>
          <cell r="D123">
            <v>114</v>
          </cell>
          <cell r="E123">
            <v>812</v>
          </cell>
          <cell r="F123">
            <v>7.5</v>
          </cell>
          <cell r="G123">
            <v>82.5</v>
          </cell>
          <cell r="O123" t="str">
            <v>PROJECTED RTM</v>
          </cell>
          <cell r="Q123">
            <v>36706.5</v>
          </cell>
          <cell r="R123">
            <v>126</v>
          </cell>
          <cell r="S123">
            <v>52.5</v>
          </cell>
        </row>
        <row r="124">
          <cell r="O124" t="str">
            <v>PROJECTED STREET</v>
          </cell>
          <cell r="Q124">
            <v>36736.5</v>
          </cell>
        </row>
        <row r="125">
          <cell r="O125" t="str">
            <v>+ or - Scheduled Date</v>
          </cell>
          <cell r="Q125">
            <v>0</v>
          </cell>
        </row>
        <row r="127">
          <cell r="N127" t="str">
            <v>DI PROJECT</v>
          </cell>
          <cell r="Q127">
            <v>3000</v>
          </cell>
          <cell r="R127" t="str">
            <v>WK Count</v>
          </cell>
          <cell r="S127" t="str">
            <v>Total Days</v>
          </cell>
        </row>
        <row r="128">
          <cell r="A128" t="str">
            <v>CALCULATION TABLE TO DRIVE GANTT CHART</v>
          </cell>
          <cell r="O128" t="str">
            <v>START</v>
          </cell>
          <cell r="P128" t="str">
            <v>END</v>
          </cell>
        </row>
        <row r="129">
          <cell r="A129" t="str">
            <v>PHASE 1</v>
          </cell>
          <cell r="C129" t="str">
            <v>PHASE 2</v>
          </cell>
          <cell r="F129" t="str">
            <v>PHASE 3</v>
          </cell>
          <cell r="L129" t="str">
            <v>RELEASE</v>
          </cell>
          <cell r="N129" t="str">
            <v>Prep Projection</v>
          </cell>
          <cell r="O129">
            <v>36164</v>
          </cell>
          <cell r="P129">
            <v>36248</v>
          </cell>
          <cell r="Q129">
            <v>300</v>
          </cell>
          <cell r="R129">
            <v>12</v>
          </cell>
          <cell r="S129">
            <v>84</v>
          </cell>
          <cell r="T129">
            <v>75</v>
          </cell>
          <cell r="U129">
            <v>150</v>
          </cell>
          <cell r="V129">
            <v>225</v>
          </cell>
        </row>
        <row r="130">
          <cell r="A130" t="str">
            <v>Wks</v>
          </cell>
          <cell r="B130" t="str">
            <v>Days</v>
          </cell>
          <cell r="C130" t="str">
            <v>Wks</v>
          </cell>
          <cell r="D130" t="str">
            <v>Days</v>
          </cell>
          <cell r="E130" t="str">
            <v>UNITS</v>
          </cell>
          <cell r="F130" t="str">
            <v>Wks</v>
          </cell>
          <cell r="G130" t="str">
            <v>Days</v>
          </cell>
          <cell r="H130" t="str">
            <v>ALPHA</v>
          </cell>
          <cell r="I130" t="str">
            <v>BETA</v>
          </cell>
          <cell r="J130" t="str">
            <v>RTM</v>
          </cell>
          <cell r="N130" t="str">
            <v>Animation Projection</v>
          </cell>
          <cell r="O130">
            <v>36178</v>
          </cell>
          <cell r="P130">
            <v>36278</v>
          </cell>
          <cell r="Q130">
            <v>300</v>
          </cell>
          <cell r="R130">
            <v>15</v>
          </cell>
          <cell r="S130">
            <v>100</v>
          </cell>
          <cell r="T130"/>
          <cell r="U130"/>
          <cell r="V130">
            <v>0</v>
          </cell>
        </row>
        <row r="131">
          <cell r="A131">
            <v>10</v>
          </cell>
          <cell r="B131">
            <v>84</v>
          </cell>
          <cell r="C131">
            <v>10</v>
          </cell>
          <cell r="D131">
            <v>100</v>
          </cell>
          <cell r="E131">
            <v>3000</v>
          </cell>
          <cell r="F131">
            <v>10</v>
          </cell>
          <cell r="G131">
            <v>84</v>
          </cell>
          <cell r="H131">
            <v>21</v>
          </cell>
          <cell r="I131">
            <v>29</v>
          </cell>
          <cell r="J131">
            <v>29</v>
          </cell>
          <cell r="K131">
            <v>29</v>
          </cell>
          <cell r="N131" t="str">
            <v>Ink &amp; Paint Projection</v>
          </cell>
          <cell r="O131">
            <v>36208</v>
          </cell>
          <cell r="P131">
            <v>36292</v>
          </cell>
          <cell r="Q131">
            <v>300</v>
          </cell>
          <cell r="R131">
            <v>12</v>
          </cell>
          <cell r="S131">
            <v>84</v>
          </cell>
          <cell r="T131"/>
          <cell r="U131"/>
          <cell r="V131"/>
        </row>
        <row r="132">
          <cell r="B132">
            <v>14</v>
          </cell>
          <cell r="C132" t="e">
            <v>#REF!</v>
          </cell>
          <cell r="D132" t="e">
            <v>#REF!</v>
          </cell>
          <cell r="E132" t="e">
            <v>#REF!</v>
          </cell>
          <cell r="F132" t="e">
            <v>#REF!</v>
          </cell>
          <cell r="G132" t="e">
            <v>#REF!</v>
          </cell>
          <cell r="O132" t="str">
            <v>PROJECTED RTM</v>
          </cell>
          <cell r="Q132">
            <v>36371</v>
          </cell>
          <cell r="R132">
            <v>147</v>
          </cell>
          <cell r="S132">
            <v>70</v>
          </cell>
        </row>
        <row r="133">
          <cell r="O133" t="str">
            <v>PROJECTED STREET</v>
          </cell>
          <cell r="Q133">
            <v>36401</v>
          </cell>
        </row>
        <row r="134">
          <cell r="O134" t="str">
            <v>+ or - Scheduled Date</v>
          </cell>
          <cell r="Q134">
            <v>0</v>
          </cell>
        </row>
        <row r="136">
          <cell r="N136" t="str">
            <v>DI PROJECT</v>
          </cell>
          <cell r="Q136">
            <v>3000</v>
          </cell>
          <cell r="R136" t="str">
            <v>WK Count</v>
          </cell>
          <cell r="S136" t="str">
            <v>Total Days</v>
          </cell>
        </row>
        <row r="137">
          <cell r="A137" t="str">
            <v>CALCULATION TABLE TO DRIVE GANTT CHART</v>
          </cell>
          <cell r="O137" t="str">
            <v>START</v>
          </cell>
          <cell r="P137" t="str">
            <v>END</v>
          </cell>
        </row>
        <row r="138">
          <cell r="A138" t="str">
            <v>PHASE 1</v>
          </cell>
          <cell r="C138" t="str">
            <v>PHASE 2</v>
          </cell>
          <cell r="F138" t="str">
            <v>PHASE 3</v>
          </cell>
          <cell r="L138" t="str">
            <v>RELEASE</v>
          </cell>
          <cell r="N138" t="str">
            <v>Prep Projection</v>
          </cell>
          <cell r="O138">
            <v>36234</v>
          </cell>
          <cell r="P138">
            <v>36318</v>
          </cell>
          <cell r="Q138">
            <v>300</v>
          </cell>
          <cell r="R138">
            <v>12</v>
          </cell>
          <cell r="S138">
            <v>84</v>
          </cell>
          <cell r="T138"/>
          <cell r="U138"/>
          <cell r="V138"/>
        </row>
        <row r="139">
          <cell r="A139" t="str">
            <v>Wks</v>
          </cell>
          <cell r="B139" t="str">
            <v>Days</v>
          </cell>
          <cell r="C139" t="str">
            <v>Wks</v>
          </cell>
          <cell r="D139" t="str">
            <v>Days</v>
          </cell>
          <cell r="E139" t="str">
            <v>UNITS</v>
          </cell>
          <cell r="F139" t="str">
            <v>Wks</v>
          </cell>
          <cell r="G139" t="str">
            <v>Days</v>
          </cell>
          <cell r="H139" t="str">
            <v>ALPHA</v>
          </cell>
          <cell r="I139" t="str">
            <v>BETA</v>
          </cell>
          <cell r="J139" t="str">
            <v>RTM</v>
          </cell>
          <cell r="N139" t="str">
            <v>Animation Projection</v>
          </cell>
          <cell r="O139">
            <v>36248</v>
          </cell>
          <cell r="P139">
            <v>36348</v>
          </cell>
          <cell r="Q139">
            <v>300</v>
          </cell>
          <cell r="R139">
            <v>15</v>
          </cell>
          <cell r="S139">
            <v>100</v>
          </cell>
          <cell r="T139"/>
          <cell r="U139"/>
          <cell r="V139"/>
        </row>
        <row r="140">
          <cell r="A140">
            <v>10</v>
          </cell>
          <cell r="B140">
            <v>84</v>
          </cell>
          <cell r="C140">
            <v>10</v>
          </cell>
          <cell r="D140">
            <v>100</v>
          </cell>
          <cell r="E140">
            <v>3000</v>
          </cell>
          <cell r="F140">
            <v>10</v>
          </cell>
          <cell r="G140">
            <v>84</v>
          </cell>
          <cell r="H140">
            <v>21</v>
          </cell>
          <cell r="I140">
            <v>29</v>
          </cell>
          <cell r="J140">
            <v>29</v>
          </cell>
          <cell r="K140">
            <v>29</v>
          </cell>
          <cell r="N140" t="str">
            <v>Ink &amp; Paint Projection</v>
          </cell>
          <cell r="O140">
            <v>36278</v>
          </cell>
          <cell r="P140">
            <v>36362</v>
          </cell>
          <cell r="Q140">
            <v>300</v>
          </cell>
          <cell r="R140">
            <v>12</v>
          </cell>
          <cell r="S140">
            <v>84</v>
          </cell>
          <cell r="T140"/>
          <cell r="U140"/>
          <cell r="V140"/>
        </row>
        <row r="141">
          <cell r="B141">
            <v>14</v>
          </cell>
          <cell r="C141" t="e">
            <v>#REF!</v>
          </cell>
          <cell r="D141" t="e">
            <v>#REF!</v>
          </cell>
          <cell r="E141" t="e">
            <v>#REF!</v>
          </cell>
          <cell r="F141" t="e">
            <v>#REF!</v>
          </cell>
          <cell r="G141" t="e">
            <v>#REF!</v>
          </cell>
          <cell r="O141" t="str">
            <v>PROJECTED RTM</v>
          </cell>
          <cell r="Q141">
            <v>36441</v>
          </cell>
          <cell r="R141">
            <v>147</v>
          </cell>
          <cell r="S141">
            <v>70</v>
          </cell>
        </row>
        <row r="142">
          <cell r="O142" t="str">
            <v>PROJECTED STREET</v>
          </cell>
          <cell r="Q142">
            <v>36471</v>
          </cell>
        </row>
        <row r="143">
          <cell r="O143" t="str">
            <v>+ or - Scheduled Date</v>
          </cell>
          <cell r="Q143">
            <v>0</v>
          </cell>
        </row>
        <row r="146">
          <cell r="N146" t="str">
            <v>DI PROJECT</v>
          </cell>
          <cell r="Q146">
            <v>3000</v>
          </cell>
          <cell r="R146" t="str">
            <v>WK Count</v>
          </cell>
          <cell r="S146" t="str">
            <v>Total Days</v>
          </cell>
        </row>
        <row r="147">
          <cell r="A147" t="str">
            <v>CALCULATION TABLE TO DRIVE GANTT CHART</v>
          </cell>
          <cell r="O147" t="str">
            <v>START</v>
          </cell>
          <cell r="P147" t="str">
            <v>END</v>
          </cell>
        </row>
        <row r="148">
          <cell r="A148" t="str">
            <v>PHASE 1</v>
          </cell>
          <cell r="C148" t="str">
            <v>PHASE 2</v>
          </cell>
          <cell r="F148" t="str">
            <v>PHASE 3</v>
          </cell>
          <cell r="L148" t="str">
            <v>RELEASE</v>
          </cell>
          <cell r="N148" t="str">
            <v>Prep Projection</v>
          </cell>
          <cell r="O148">
            <v>36318</v>
          </cell>
          <cell r="P148">
            <v>36402</v>
          </cell>
          <cell r="Q148">
            <v>300</v>
          </cell>
          <cell r="R148">
            <v>12</v>
          </cell>
          <cell r="S148">
            <v>84</v>
          </cell>
          <cell r="T148"/>
          <cell r="U148"/>
          <cell r="V148"/>
        </row>
        <row r="149">
          <cell r="A149" t="str">
            <v>Wks</v>
          </cell>
          <cell r="B149" t="str">
            <v>Days</v>
          </cell>
          <cell r="C149" t="str">
            <v>Wks</v>
          </cell>
          <cell r="D149" t="str">
            <v>Days</v>
          </cell>
          <cell r="E149" t="str">
            <v>UNITS</v>
          </cell>
          <cell r="F149" t="str">
            <v>Wks</v>
          </cell>
          <cell r="G149" t="str">
            <v>Days</v>
          </cell>
          <cell r="H149" t="str">
            <v>ALPHA</v>
          </cell>
          <cell r="I149" t="str">
            <v>BETA</v>
          </cell>
          <cell r="J149" t="str">
            <v>RTM</v>
          </cell>
          <cell r="N149" t="str">
            <v>Animation Projection</v>
          </cell>
          <cell r="O149">
            <v>36332</v>
          </cell>
          <cell r="P149">
            <v>36432</v>
          </cell>
          <cell r="Q149">
            <v>300</v>
          </cell>
          <cell r="R149">
            <v>15</v>
          </cell>
          <cell r="S149">
            <v>100</v>
          </cell>
          <cell r="T149"/>
          <cell r="U149"/>
          <cell r="V149"/>
        </row>
        <row r="150">
          <cell r="A150">
            <v>10</v>
          </cell>
          <cell r="B150">
            <v>84</v>
          </cell>
          <cell r="C150">
            <v>10</v>
          </cell>
          <cell r="D150">
            <v>100</v>
          </cell>
          <cell r="E150">
            <v>3000</v>
          </cell>
          <cell r="F150">
            <v>10</v>
          </cell>
          <cell r="G150">
            <v>84</v>
          </cell>
          <cell r="H150">
            <v>21</v>
          </cell>
          <cell r="I150">
            <v>29</v>
          </cell>
          <cell r="J150">
            <v>29</v>
          </cell>
          <cell r="K150">
            <v>29</v>
          </cell>
          <cell r="N150" t="str">
            <v>Ink &amp; Paint Projection</v>
          </cell>
          <cell r="O150">
            <v>36362</v>
          </cell>
          <cell r="P150">
            <v>36446</v>
          </cell>
          <cell r="Q150">
            <v>300</v>
          </cell>
          <cell r="R150">
            <v>12</v>
          </cell>
          <cell r="S150">
            <v>84</v>
          </cell>
          <cell r="T150"/>
          <cell r="U150"/>
          <cell r="V150"/>
        </row>
        <row r="151">
          <cell r="B151">
            <v>14</v>
          </cell>
          <cell r="C151" t="e">
            <v>#REF!</v>
          </cell>
          <cell r="D151" t="e">
            <v>#REF!</v>
          </cell>
          <cell r="E151" t="e">
            <v>#REF!</v>
          </cell>
          <cell r="F151" t="e">
            <v>#REF!</v>
          </cell>
          <cell r="G151" t="e">
            <v>#REF!</v>
          </cell>
          <cell r="O151" t="str">
            <v>PROJECTED RTM</v>
          </cell>
          <cell r="Q151">
            <v>36525</v>
          </cell>
          <cell r="R151">
            <v>147</v>
          </cell>
          <cell r="S151">
            <v>70</v>
          </cell>
        </row>
        <row r="152">
          <cell r="O152" t="str">
            <v>PROJECTED STREET</v>
          </cell>
          <cell r="Q152">
            <v>36555</v>
          </cell>
        </row>
        <row r="153">
          <cell r="O153" t="str">
            <v>+ or - Scheduled Date</v>
          </cell>
          <cell r="Q153">
            <v>0</v>
          </cell>
        </row>
        <row r="156">
          <cell r="N156" t="str">
            <v>DI PROJECT</v>
          </cell>
          <cell r="Q156">
            <v>3000</v>
          </cell>
          <cell r="R156" t="str">
            <v>WK Count</v>
          </cell>
          <cell r="S156" t="str">
            <v>Total Days</v>
          </cell>
        </row>
        <row r="157">
          <cell r="A157" t="str">
            <v>CALCULATION TABLE TO DRIVE GANTT CHART</v>
          </cell>
          <cell r="O157" t="str">
            <v>START</v>
          </cell>
          <cell r="P157" t="str">
            <v>END</v>
          </cell>
        </row>
        <row r="158">
          <cell r="A158" t="str">
            <v>PHASE 1</v>
          </cell>
          <cell r="C158" t="str">
            <v>PHASE 2</v>
          </cell>
          <cell r="F158" t="str">
            <v>PHASE 3</v>
          </cell>
          <cell r="L158" t="str">
            <v>RELEASE</v>
          </cell>
          <cell r="N158" t="str">
            <v>Prep Projection</v>
          </cell>
          <cell r="O158">
            <v>36402</v>
          </cell>
          <cell r="P158">
            <v>36486</v>
          </cell>
          <cell r="Q158">
            <v>300</v>
          </cell>
          <cell r="R158">
            <v>12</v>
          </cell>
          <cell r="S158">
            <v>84</v>
          </cell>
          <cell r="T158"/>
          <cell r="U158"/>
          <cell r="V158"/>
        </row>
        <row r="159">
          <cell r="A159" t="str">
            <v>Wks</v>
          </cell>
          <cell r="B159" t="str">
            <v>Days</v>
          </cell>
          <cell r="C159" t="str">
            <v>Wks</v>
          </cell>
          <cell r="D159" t="str">
            <v>Days</v>
          </cell>
          <cell r="E159" t="str">
            <v>UNITS</v>
          </cell>
          <cell r="F159" t="str">
            <v>Wks</v>
          </cell>
          <cell r="G159" t="str">
            <v>Days</v>
          </cell>
          <cell r="H159" t="str">
            <v>ALPHA</v>
          </cell>
          <cell r="I159" t="str">
            <v>BETA</v>
          </cell>
          <cell r="J159" t="str">
            <v>RTM</v>
          </cell>
          <cell r="N159" t="str">
            <v>Animation Projection</v>
          </cell>
          <cell r="O159">
            <v>36416</v>
          </cell>
          <cell r="P159">
            <v>36516</v>
          </cell>
          <cell r="Q159">
            <v>300</v>
          </cell>
          <cell r="R159">
            <v>15</v>
          </cell>
          <cell r="S159">
            <v>100</v>
          </cell>
          <cell r="T159"/>
          <cell r="U159"/>
          <cell r="V159"/>
        </row>
        <row r="160">
          <cell r="A160">
            <v>10</v>
          </cell>
          <cell r="B160">
            <v>84</v>
          </cell>
          <cell r="C160">
            <v>10</v>
          </cell>
          <cell r="D160">
            <v>100</v>
          </cell>
          <cell r="E160">
            <v>3000</v>
          </cell>
          <cell r="F160">
            <v>10</v>
          </cell>
          <cell r="G160">
            <v>84</v>
          </cell>
          <cell r="H160">
            <v>21</v>
          </cell>
          <cell r="I160">
            <v>29</v>
          </cell>
          <cell r="J160">
            <v>29</v>
          </cell>
          <cell r="K160">
            <v>29</v>
          </cell>
          <cell r="N160" t="str">
            <v>Ink &amp; Paint Projection</v>
          </cell>
          <cell r="O160">
            <v>36446</v>
          </cell>
          <cell r="P160">
            <v>36530</v>
          </cell>
          <cell r="Q160">
            <v>300</v>
          </cell>
          <cell r="R160">
            <v>12</v>
          </cell>
          <cell r="S160">
            <v>84</v>
          </cell>
          <cell r="T160"/>
          <cell r="U160"/>
          <cell r="V160"/>
        </row>
        <row r="161">
          <cell r="B161">
            <v>14</v>
          </cell>
          <cell r="C161" t="e">
            <v>#REF!</v>
          </cell>
          <cell r="D161" t="e">
            <v>#REF!</v>
          </cell>
          <cell r="E161" t="e">
            <v>#REF!</v>
          </cell>
          <cell r="F161" t="e">
            <v>#REF!</v>
          </cell>
          <cell r="G161" t="e">
            <v>#REF!</v>
          </cell>
          <cell r="O161" t="str">
            <v>PROJECTED RTM</v>
          </cell>
          <cell r="Q161">
            <v>36609</v>
          </cell>
          <cell r="R161">
            <v>147</v>
          </cell>
          <cell r="S161">
            <v>70</v>
          </cell>
        </row>
        <row r="162">
          <cell r="O162" t="str">
            <v>PROJECTED STREET</v>
          </cell>
          <cell r="Q162">
            <v>36639</v>
          </cell>
        </row>
        <row r="163">
          <cell r="O163" t="str">
            <v>+ or - Scheduled Date</v>
          </cell>
          <cell r="Q163">
            <v>0</v>
          </cell>
        </row>
        <row r="165">
          <cell r="N165" t="str">
            <v>FORCAST</v>
          </cell>
          <cell r="Q165" t="str">
            <v>DATE</v>
          </cell>
          <cell r="T165">
            <v>36164</v>
          </cell>
          <cell r="U165">
            <v>36171</v>
          </cell>
          <cell r="V165">
            <v>36178</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jleach@riversideca.gov" TargetMode="External"/><Relationship Id="rId13" Type="http://schemas.openxmlformats.org/officeDocument/2006/relationships/printerSettings" Target="../printerSettings/printerSettings6.bin"/><Relationship Id="rId3" Type="http://schemas.openxmlformats.org/officeDocument/2006/relationships/printerSettings" Target="../printerSettings/printerSettings4.bin"/><Relationship Id="rId7" Type="http://schemas.openxmlformats.org/officeDocument/2006/relationships/hyperlink" Target="mailto:jleach@riversideca.gov" TargetMode="External"/><Relationship Id="rId12" Type="http://schemas.openxmlformats.org/officeDocument/2006/relationships/hyperlink" Target="mailto:slesch@riversideca.gov" TargetMode="Externa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hyperlink" Target="mailto:jleach@riversideca.gov" TargetMode="External"/><Relationship Id="rId11" Type="http://schemas.openxmlformats.org/officeDocument/2006/relationships/hyperlink" Target="mailto:slesch@riversideca.gov" TargetMode="External"/><Relationship Id="rId5" Type="http://schemas.openxmlformats.org/officeDocument/2006/relationships/hyperlink" Target="mailto:jleach@riversideca.gov" TargetMode="External"/><Relationship Id="rId10" Type="http://schemas.openxmlformats.org/officeDocument/2006/relationships/hyperlink" Target="mailto:slesch@riversideca.gov" TargetMode="External"/><Relationship Id="rId4" Type="http://schemas.openxmlformats.org/officeDocument/2006/relationships/printerSettings" Target="../printerSettings/printerSettings5.bin"/><Relationship Id="rId9" Type="http://schemas.openxmlformats.org/officeDocument/2006/relationships/hyperlink" Target="mailto:slesch@riversideca.gov" TargetMode="External"/><Relationship Id="rId1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17"/>
  <sheetViews>
    <sheetView view="pageBreakPreview" zoomScale="85" zoomScaleNormal="100" zoomScaleSheetLayoutView="85" workbookViewId="0"/>
  </sheetViews>
  <sheetFormatPr defaultRowHeight="15"/>
  <cols>
    <col min="1" max="1" width="98" style="271" customWidth="1"/>
    <col min="2" max="2" width="14.59765625" style="271" customWidth="1"/>
    <col min="3" max="4" width="9" style="271"/>
    <col min="5" max="5" width="11.59765625" style="271" customWidth="1"/>
    <col min="6" max="6" width="9" style="271"/>
    <col min="7" max="7" width="14.09765625" style="271" bestFit="1" customWidth="1"/>
    <col min="8" max="8" width="15.3984375" style="271" bestFit="1" customWidth="1"/>
    <col min="9" max="256" width="9" style="271"/>
    <col min="257" max="257" width="93.69921875" style="271" bestFit="1" customWidth="1"/>
    <col min="258" max="512" width="9" style="271"/>
    <col min="513" max="513" width="93.69921875" style="271" bestFit="1" customWidth="1"/>
    <col min="514" max="768" width="9" style="271"/>
    <col min="769" max="769" width="93.69921875" style="271" bestFit="1" customWidth="1"/>
    <col min="770" max="1024" width="9" style="271"/>
    <col min="1025" max="1025" width="93.69921875" style="271" bestFit="1" customWidth="1"/>
    <col min="1026" max="1280" width="9" style="271"/>
    <col min="1281" max="1281" width="93.69921875" style="271" bestFit="1" customWidth="1"/>
    <col min="1282" max="1536" width="9" style="271"/>
    <col min="1537" max="1537" width="93.69921875" style="271" bestFit="1" customWidth="1"/>
    <col min="1538" max="1792" width="9" style="271"/>
    <col min="1793" max="1793" width="93.69921875" style="271" bestFit="1" customWidth="1"/>
    <col min="1794" max="2048" width="9" style="271"/>
    <col min="2049" max="2049" width="93.69921875" style="271" bestFit="1" customWidth="1"/>
    <col min="2050" max="2304" width="9" style="271"/>
    <col min="2305" max="2305" width="93.69921875" style="271" bestFit="1" customWidth="1"/>
    <col min="2306" max="2560" width="9" style="271"/>
    <col min="2561" max="2561" width="93.69921875" style="271" bestFit="1" customWidth="1"/>
    <col min="2562" max="2816" width="9" style="271"/>
    <col min="2817" max="2817" width="93.69921875" style="271" bestFit="1" customWidth="1"/>
    <col min="2818" max="3072" width="9" style="271"/>
    <col min="3073" max="3073" width="93.69921875" style="271" bestFit="1" customWidth="1"/>
    <col min="3074" max="3328" width="9" style="271"/>
    <col min="3329" max="3329" width="93.69921875" style="271" bestFit="1" customWidth="1"/>
    <col min="3330" max="3584" width="9" style="271"/>
    <col min="3585" max="3585" width="93.69921875" style="271" bestFit="1" customWidth="1"/>
    <col min="3586" max="3840" width="9" style="271"/>
    <col min="3841" max="3841" width="93.69921875" style="271" bestFit="1" customWidth="1"/>
    <col min="3842" max="4096" width="9" style="271"/>
    <col min="4097" max="4097" width="93.69921875" style="271" bestFit="1" customWidth="1"/>
    <col min="4098" max="4352" width="9" style="271"/>
    <col min="4353" max="4353" width="93.69921875" style="271" bestFit="1" customWidth="1"/>
    <col min="4354" max="4608" width="9" style="271"/>
    <col min="4609" max="4609" width="93.69921875" style="271" bestFit="1" customWidth="1"/>
    <col min="4610" max="4864" width="9" style="271"/>
    <col min="4865" max="4865" width="93.69921875" style="271" bestFit="1" customWidth="1"/>
    <col min="4866" max="5120" width="9" style="271"/>
    <col min="5121" max="5121" width="93.69921875" style="271" bestFit="1" customWidth="1"/>
    <col min="5122" max="5376" width="9" style="271"/>
    <col min="5377" max="5377" width="93.69921875" style="271" bestFit="1" customWidth="1"/>
    <col min="5378" max="5632" width="9" style="271"/>
    <col min="5633" max="5633" width="93.69921875" style="271" bestFit="1" customWidth="1"/>
    <col min="5634" max="5888" width="9" style="271"/>
    <col min="5889" max="5889" width="93.69921875" style="271" bestFit="1" customWidth="1"/>
    <col min="5890" max="6144" width="9" style="271"/>
    <col min="6145" max="6145" width="93.69921875" style="271" bestFit="1" customWidth="1"/>
    <col min="6146" max="6400" width="9" style="271"/>
    <col min="6401" max="6401" width="93.69921875" style="271" bestFit="1" customWidth="1"/>
    <col min="6402" max="6656" width="9" style="271"/>
    <col min="6657" max="6657" width="93.69921875" style="271" bestFit="1" customWidth="1"/>
    <col min="6658" max="6912" width="9" style="271"/>
    <col min="6913" max="6913" width="93.69921875" style="271" bestFit="1" customWidth="1"/>
    <col min="6914" max="7168" width="9" style="271"/>
    <col min="7169" max="7169" width="93.69921875" style="271" bestFit="1" customWidth="1"/>
    <col min="7170" max="7424" width="9" style="271"/>
    <col min="7425" max="7425" width="93.69921875" style="271" bestFit="1" customWidth="1"/>
    <col min="7426" max="7680" width="9" style="271"/>
    <col min="7681" max="7681" width="93.69921875" style="271" bestFit="1" customWidth="1"/>
    <col min="7682" max="7936" width="9" style="271"/>
    <col min="7937" max="7937" width="93.69921875" style="271" bestFit="1" customWidth="1"/>
    <col min="7938" max="8192" width="9" style="271"/>
    <col min="8193" max="8193" width="93.69921875" style="271" bestFit="1" customWidth="1"/>
    <col min="8194" max="8448" width="9" style="271"/>
    <col min="8449" max="8449" width="93.69921875" style="271" bestFit="1" customWidth="1"/>
    <col min="8450" max="8704" width="9" style="271"/>
    <col min="8705" max="8705" width="93.69921875" style="271" bestFit="1" customWidth="1"/>
    <col min="8706" max="8960" width="9" style="271"/>
    <col min="8961" max="8961" width="93.69921875" style="271" bestFit="1" customWidth="1"/>
    <col min="8962" max="9216" width="9" style="271"/>
    <col min="9217" max="9217" width="93.69921875" style="271" bestFit="1" customWidth="1"/>
    <col min="9218" max="9472" width="9" style="271"/>
    <col min="9473" max="9473" width="93.69921875" style="271" bestFit="1" customWidth="1"/>
    <col min="9474" max="9728" width="9" style="271"/>
    <col min="9729" max="9729" width="93.69921875" style="271" bestFit="1" customWidth="1"/>
    <col min="9730" max="9984" width="9" style="271"/>
    <col min="9985" max="9985" width="93.69921875" style="271" bestFit="1" customWidth="1"/>
    <col min="9986" max="10240" width="9" style="271"/>
    <col min="10241" max="10241" width="93.69921875" style="271" bestFit="1" customWidth="1"/>
    <col min="10242" max="10496" width="9" style="271"/>
    <col min="10497" max="10497" width="93.69921875" style="271" bestFit="1" customWidth="1"/>
    <col min="10498" max="10752" width="9" style="271"/>
    <col min="10753" max="10753" width="93.69921875" style="271" bestFit="1" customWidth="1"/>
    <col min="10754" max="11008" width="9" style="271"/>
    <col min="11009" max="11009" width="93.69921875" style="271" bestFit="1" customWidth="1"/>
    <col min="11010" max="11264" width="9" style="271"/>
    <col min="11265" max="11265" width="93.69921875" style="271" bestFit="1" customWidth="1"/>
    <col min="11266" max="11520" width="9" style="271"/>
    <col min="11521" max="11521" width="93.69921875" style="271" bestFit="1" customWidth="1"/>
    <col min="11522" max="11776" width="9" style="271"/>
    <col min="11777" max="11777" width="93.69921875" style="271" bestFit="1" customWidth="1"/>
    <col min="11778" max="12032" width="9" style="271"/>
    <col min="12033" max="12033" width="93.69921875" style="271" bestFit="1" customWidth="1"/>
    <col min="12034" max="12288" width="9" style="271"/>
    <col min="12289" max="12289" width="93.69921875" style="271" bestFit="1" customWidth="1"/>
    <col min="12290" max="12544" width="9" style="271"/>
    <col min="12545" max="12545" width="93.69921875" style="271" bestFit="1" customWidth="1"/>
    <col min="12546" max="12800" width="9" style="271"/>
    <col min="12801" max="12801" width="93.69921875" style="271" bestFit="1" customWidth="1"/>
    <col min="12802" max="13056" width="9" style="271"/>
    <col min="13057" max="13057" width="93.69921875" style="271" bestFit="1" customWidth="1"/>
    <col min="13058" max="13312" width="9" style="271"/>
    <col min="13313" max="13313" width="93.69921875" style="271" bestFit="1" customWidth="1"/>
    <col min="13314" max="13568" width="9" style="271"/>
    <col min="13569" max="13569" width="93.69921875" style="271" bestFit="1" customWidth="1"/>
    <col min="13570" max="13824" width="9" style="271"/>
    <col min="13825" max="13825" width="93.69921875" style="271" bestFit="1" customWidth="1"/>
    <col min="13826" max="14080" width="9" style="271"/>
    <col min="14081" max="14081" width="93.69921875" style="271" bestFit="1" customWidth="1"/>
    <col min="14082" max="14336" width="9" style="271"/>
    <col min="14337" max="14337" width="93.69921875" style="271" bestFit="1" customWidth="1"/>
    <col min="14338" max="14592" width="9" style="271"/>
    <col min="14593" max="14593" width="93.69921875" style="271" bestFit="1" customWidth="1"/>
    <col min="14594" max="14848" width="9" style="271"/>
    <col min="14849" max="14849" width="93.69921875" style="271" bestFit="1" customWidth="1"/>
    <col min="14850" max="15104" width="9" style="271"/>
    <col min="15105" max="15105" width="93.69921875" style="271" bestFit="1" customWidth="1"/>
    <col min="15106" max="15360" width="9" style="271"/>
    <col min="15361" max="15361" width="93.69921875" style="271" bestFit="1" customWidth="1"/>
    <col min="15362" max="15616" width="9" style="271"/>
    <col min="15617" max="15617" width="93.69921875" style="271" bestFit="1" customWidth="1"/>
    <col min="15618" max="15872" width="9" style="271"/>
    <col min="15873" max="15873" width="93.69921875" style="271" bestFit="1" customWidth="1"/>
    <col min="15874" max="16128" width="9" style="271"/>
    <col min="16129" max="16129" width="93.69921875" style="271" bestFit="1" customWidth="1"/>
    <col min="16130" max="16384" width="9" style="271"/>
  </cols>
  <sheetData>
    <row r="1" spans="1:1" ht="87" customHeight="1">
      <c r="A1" s="270" t="s">
        <v>315</v>
      </c>
    </row>
    <row r="2" spans="1:1" ht="29.25" customHeight="1">
      <c r="A2" s="272"/>
    </row>
    <row r="3" spans="1:1" ht="10.5" customHeight="1"/>
    <row r="4" spans="1:1" ht="11.25" customHeight="1"/>
    <row r="8" spans="1:1">
      <c r="A8" s="273"/>
    </row>
    <row r="11" spans="1:1" ht="30.75" customHeight="1"/>
    <row r="12" spans="1:1" ht="19.5" customHeight="1">
      <c r="A12" s="294" t="s">
        <v>155</v>
      </c>
    </row>
    <row r="13" spans="1:1" ht="58.5" customHeight="1">
      <c r="A13" s="274" t="s">
        <v>254</v>
      </c>
    </row>
    <row r="14" spans="1:1" ht="45.6">
      <c r="A14" s="275" t="s">
        <v>175</v>
      </c>
    </row>
    <row r="15" spans="1:1" ht="51" customHeight="1">
      <c r="A15" s="274" t="s">
        <v>255</v>
      </c>
    </row>
    <row r="16" spans="1:1" ht="65.25" customHeight="1">
      <c r="A16" s="275" t="s">
        <v>263</v>
      </c>
    </row>
    <row r="17" spans="1:1" ht="45" customHeight="1">
      <c r="A17" s="275" t="s">
        <v>256</v>
      </c>
    </row>
  </sheetData>
  <printOptions horizontalCentered="1"/>
  <pageMargins left="0.75" right="0.75" top="1" bottom="1" header="0.5" footer="0.5"/>
  <pageSetup paperSize="1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pageSetUpPr fitToPage="1"/>
  </sheetPr>
  <dimension ref="A1:F35"/>
  <sheetViews>
    <sheetView tabSelected="1" view="pageBreakPreview" zoomScale="110" zoomScaleNormal="100" zoomScaleSheetLayoutView="110" workbookViewId="0">
      <pane xSplit="1" ySplit="8" topLeftCell="B9" activePane="bottomRight" state="frozen"/>
      <selection pane="topRight" activeCell="B1" sqref="B1"/>
      <selection pane="bottomLeft" activeCell="A8" sqref="A8"/>
      <selection pane="bottomRight"/>
    </sheetView>
  </sheetViews>
  <sheetFormatPr defaultColWidth="9" defaultRowHeight="13.2"/>
  <cols>
    <col min="1" max="1" width="36.59765625" style="15" customWidth="1"/>
    <col min="2" max="6" width="23.59765625" style="15" customWidth="1"/>
    <col min="7" max="16384" width="9" style="15"/>
  </cols>
  <sheetData>
    <row r="1" spans="1:6" ht="15.6">
      <c r="A1" s="129" t="s">
        <v>22</v>
      </c>
      <c r="B1" s="130"/>
      <c r="C1" s="130"/>
      <c r="D1" s="130"/>
      <c r="E1" s="130"/>
      <c r="F1" s="130"/>
    </row>
    <row r="2" spans="1:6" ht="15.6">
      <c r="A2" s="129" t="s">
        <v>23</v>
      </c>
      <c r="B2" s="131"/>
      <c r="C2" s="130"/>
      <c r="D2" s="130"/>
      <c r="E2" s="130"/>
      <c r="F2" s="130"/>
    </row>
    <row r="3" spans="1:6" ht="15.6">
      <c r="A3" s="132" t="s">
        <v>257</v>
      </c>
      <c r="B3" s="131"/>
      <c r="C3" s="130"/>
      <c r="D3" s="130"/>
      <c r="E3" s="130"/>
      <c r="F3" s="130"/>
    </row>
    <row r="4" spans="1:6" ht="15.6">
      <c r="A4" s="133" t="s">
        <v>156</v>
      </c>
      <c r="B4" s="131"/>
      <c r="C4" s="130"/>
      <c r="D4" s="130"/>
      <c r="E4" s="130"/>
      <c r="F4" s="130"/>
    </row>
    <row r="5" spans="1:6" ht="13.8">
      <c r="A5" s="290" t="s">
        <v>179</v>
      </c>
      <c r="B5" s="131"/>
      <c r="C5" s="130"/>
      <c r="D5" s="130"/>
      <c r="E5" s="130"/>
      <c r="F5" s="130"/>
    </row>
    <row r="6" spans="1:6" ht="13.8">
      <c r="A6" s="134"/>
      <c r="B6" s="131"/>
      <c r="C6" s="130"/>
      <c r="D6" s="130"/>
      <c r="E6" s="130"/>
      <c r="F6" s="130"/>
    </row>
    <row r="7" spans="1:6" ht="13.8">
      <c r="A7" s="131" t="s">
        <v>157</v>
      </c>
      <c r="B7" s="135" t="s">
        <v>430</v>
      </c>
      <c r="C7" s="130"/>
      <c r="D7" s="130"/>
      <c r="E7" s="130"/>
      <c r="F7" s="130"/>
    </row>
    <row r="8" spans="1:6" ht="13.8">
      <c r="A8" s="131" t="s">
        <v>13</v>
      </c>
      <c r="B8" s="145" t="s">
        <v>439</v>
      </c>
      <c r="C8" s="130"/>
      <c r="D8" s="130"/>
      <c r="E8" s="130"/>
      <c r="F8" s="130"/>
    </row>
    <row r="9" spans="1:6" ht="27.6">
      <c r="A9" s="146" t="s">
        <v>172</v>
      </c>
      <c r="B9" s="135" t="s">
        <v>429</v>
      </c>
      <c r="C9" s="130"/>
      <c r="D9" s="130"/>
      <c r="E9" s="130"/>
      <c r="F9" s="130"/>
    </row>
    <row r="10" spans="1:6" ht="13.8">
      <c r="A10" s="131"/>
      <c r="B10" s="134"/>
      <c r="C10" s="130"/>
      <c r="D10" s="130"/>
      <c r="E10" s="130"/>
      <c r="F10" s="130"/>
    </row>
    <row r="11" spans="1:6" ht="13.8">
      <c r="A11" s="136"/>
      <c r="B11" s="136"/>
      <c r="C11" s="130"/>
      <c r="D11" s="130"/>
      <c r="E11" s="130"/>
      <c r="F11" s="130"/>
    </row>
    <row r="12" spans="1:6" s="19" customFormat="1" ht="13.8">
      <c r="A12" s="131" t="s">
        <v>259</v>
      </c>
      <c r="B12" s="137" t="s">
        <v>171</v>
      </c>
      <c r="C12" s="138" t="s">
        <v>48</v>
      </c>
      <c r="D12" s="138" t="s">
        <v>49</v>
      </c>
      <c r="E12" s="138" t="s">
        <v>50</v>
      </c>
      <c r="F12" s="139" t="s">
        <v>12</v>
      </c>
    </row>
    <row r="13" spans="1:6" ht="13.8">
      <c r="A13" s="134" t="s">
        <v>5</v>
      </c>
      <c r="B13" s="135" t="s">
        <v>432</v>
      </c>
      <c r="C13" s="135" t="s">
        <v>432</v>
      </c>
      <c r="D13" s="135" t="s">
        <v>432</v>
      </c>
      <c r="E13" s="135" t="s">
        <v>432</v>
      </c>
      <c r="F13" s="135" t="s">
        <v>433</v>
      </c>
    </row>
    <row r="14" spans="1:6" ht="27.6">
      <c r="A14" s="134" t="s">
        <v>4</v>
      </c>
      <c r="B14" s="135" t="s">
        <v>434</v>
      </c>
      <c r="C14" s="135" t="s">
        <v>434</v>
      </c>
      <c r="D14" s="135" t="s">
        <v>434</v>
      </c>
      <c r="E14" s="135" t="s">
        <v>434</v>
      </c>
      <c r="F14" s="135" t="s">
        <v>433</v>
      </c>
    </row>
    <row r="15" spans="1:6" ht="13.8">
      <c r="A15" s="134" t="s">
        <v>19</v>
      </c>
      <c r="B15" s="384" t="s">
        <v>435</v>
      </c>
      <c r="C15" s="384" t="s">
        <v>435</v>
      </c>
      <c r="D15" s="384" t="s">
        <v>435</v>
      </c>
      <c r="E15" s="384" t="s">
        <v>435</v>
      </c>
      <c r="F15" s="135" t="s">
        <v>433</v>
      </c>
    </row>
    <row r="16" spans="1:6" ht="13.8">
      <c r="A16" s="134" t="s">
        <v>6</v>
      </c>
      <c r="B16" s="135" t="s">
        <v>436</v>
      </c>
      <c r="C16" s="135" t="s">
        <v>436</v>
      </c>
      <c r="D16" s="135" t="s">
        <v>436</v>
      </c>
      <c r="E16" s="135" t="s">
        <v>436</v>
      </c>
      <c r="F16" s="135" t="s">
        <v>433</v>
      </c>
    </row>
    <row r="17" spans="1:6" ht="13.8">
      <c r="A17" s="134" t="s">
        <v>7</v>
      </c>
      <c r="B17" s="135" t="s">
        <v>437</v>
      </c>
      <c r="C17" s="135" t="s">
        <v>437</v>
      </c>
      <c r="D17" s="135" t="s">
        <v>437</v>
      </c>
      <c r="E17" s="135" t="s">
        <v>437</v>
      </c>
      <c r="F17" s="135" t="s">
        <v>433</v>
      </c>
    </row>
    <row r="18" spans="1:6" ht="13.8">
      <c r="A18" s="134" t="s">
        <v>8</v>
      </c>
      <c r="B18" s="135"/>
      <c r="C18" s="135"/>
      <c r="D18" s="135"/>
      <c r="E18" s="135"/>
      <c r="F18" s="135" t="s">
        <v>433</v>
      </c>
    </row>
    <row r="19" spans="1:6" ht="13.8">
      <c r="A19" s="134" t="s">
        <v>9</v>
      </c>
      <c r="B19" s="135" t="s">
        <v>438</v>
      </c>
      <c r="C19" s="135" t="s">
        <v>438</v>
      </c>
      <c r="D19" s="135" t="s">
        <v>438</v>
      </c>
      <c r="E19" s="135" t="s">
        <v>438</v>
      </c>
      <c r="F19" s="135" t="s">
        <v>433</v>
      </c>
    </row>
    <row r="20" spans="1:6" ht="13.8">
      <c r="A20" s="134" t="s">
        <v>10</v>
      </c>
      <c r="B20" s="135" t="s">
        <v>16</v>
      </c>
      <c r="C20" s="135" t="s">
        <v>16</v>
      </c>
      <c r="D20" s="135" t="s">
        <v>16</v>
      </c>
      <c r="E20" s="135" t="s">
        <v>16</v>
      </c>
      <c r="F20" s="135" t="s">
        <v>433</v>
      </c>
    </row>
    <row r="21" spans="1:6" ht="13.8">
      <c r="A21" s="134" t="s">
        <v>11</v>
      </c>
      <c r="B21" s="135">
        <v>92501</v>
      </c>
      <c r="C21" s="135">
        <v>92501</v>
      </c>
      <c r="D21" s="135">
        <v>92501</v>
      </c>
      <c r="E21" s="135">
        <v>92501</v>
      </c>
      <c r="F21" s="135" t="s">
        <v>433</v>
      </c>
    </row>
    <row r="22" spans="1:6" ht="13.8">
      <c r="A22" s="134" t="s">
        <v>14</v>
      </c>
      <c r="B22" s="140">
        <v>43452</v>
      </c>
      <c r="C22" s="140">
        <v>43452</v>
      </c>
      <c r="D22" s="140">
        <v>43452</v>
      </c>
      <c r="E22" s="140">
        <v>43452</v>
      </c>
      <c r="F22" s="135" t="s">
        <v>433</v>
      </c>
    </row>
    <row r="23" spans="1:6" ht="13.8">
      <c r="A23" s="134" t="s">
        <v>173</v>
      </c>
      <c r="B23" s="140"/>
      <c r="C23" s="140"/>
      <c r="D23" s="140"/>
      <c r="E23" s="140"/>
      <c r="F23" s="135" t="s">
        <v>433</v>
      </c>
    </row>
    <row r="24" spans="1:6" ht="13.8">
      <c r="A24" s="134"/>
      <c r="B24" s="141"/>
      <c r="C24" s="141"/>
      <c r="D24" s="141"/>
      <c r="E24" s="141"/>
      <c r="F24" s="141"/>
    </row>
    <row r="25" spans="1:6" ht="27.6">
      <c r="A25" s="131" t="s">
        <v>258</v>
      </c>
      <c r="B25" s="134"/>
      <c r="C25" s="134"/>
      <c r="D25" s="134"/>
      <c r="E25" s="134"/>
      <c r="F25" s="134"/>
    </row>
    <row r="26" spans="1:6" ht="13.8">
      <c r="A26" s="134" t="s">
        <v>5</v>
      </c>
      <c r="B26" s="135" t="s">
        <v>439</v>
      </c>
      <c r="C26" s="135" t="s">
        <v>439</v>
      </c>
      <c r="D26" s="135" t="s">
        <v>439</v>
      </c>
      <c r="E26" s="135" t="s">
        <v>439</v>
      </c>
      <c r="F26" s="135" t="s">
        <v>433</v>
      </c>
    </row>
    <row r="27" spans="1:6" ht="41.4">
      <c r="A27" s="134" t="s">
        <v>4</v>
      </c>
      <c r="B27" s="135" t="s">
        <v>441</v>
      </c>
      <c r="C27" s="135" t="s">
        <v>441</v>
      </c>
      <c r="D27" s="135" t="s">
        <v>441</v>
      </c>
      <c r="E27" s="135" t="s">
        <v>441</v>
      </c>
      <c r="F27" s="135" t="s">
        <v>433</v>
      </c>
    </row>
    <row r="28" spans="1:6" ht="13.8">
      <c r="A28" s="134" t="s">
        <v>19</v>
      </c>
      <c r="B28" s="384" t="s">
        <v>440</v>
      </c>
      <c r="C28" s="384" t="s">
        <v>440</v>
      </c>
      <c r="D28" s="384" t="s">
        <v>440</v>
      </c>
      <c r="E28" s="384" t="s">
        <v>440</v>
      </c>
      <c r="F28" s="135" t="s">
        <v>433</v>
      </c>
    </row>
    <row r="29" spans="1:6" ht="13.8">
      <c r="A29" s="134" t="s">
        <v>6</v>
      </c>
      <c r="B29" s="135" t="s">
        <v>442</v>
      </c>
      <c r="C29" s="135" t="s">
        <v>442</v>
      </c>
      <c r="D29" s="135" t="s">
        <v>442</v>
      </c>
      <c r="E29" s="135" t="s">
        <v>442</v>
      </c>
      <c r="F29" s="135" t="s">
        <v>433</v>
      </c>
    </row>
    <row r="30" spans="1:6" ht="13.8">
      <c r="A30" s="134" t="s">
        <v>7</v>
      </c>
      <c r="B30" s="135" t="s">
        <v>437</v>
      </c>
      <c r="C30" s="135" t="s">
        <v>437</v>
      </c>
      <c r="D30" s="135" t="s">
        <v>437</v>
      </c>
      <c r="E30" s="135" t="s">
        <v>437</v>
      </c>
      <c r="F30" s="135" t="s">
        <v>433</v>
      </c>
    </row>
    <row r="31" spans="1:6" ht="13.8">
      <c r="A31" s="134" t="s">
        <v>8</v>
      </c>
      <c r="B31" s="135"/>
      <c r="C31" s="135"/>
      <c r="D31" s="135"/>
      <c r="E31" s="135"/>
      <c r="F31" s="135" t="s">
        <v>433</v>
      </c>
    </row>
    <row r="32" spans="1:6" ht="13.8">
      <c r="A32" s="134" t="s">
        <v>9</v>
      </c>
      <c r="B32" s="135" t="s">
        <v>438</v>
      </c>
      <c r="C32" s="135" t="s">
        <v>438</v>
      </c>
      <c r="D32" s="135" t="s">
        <v>438</v>
      </c>
      <c r="E32" s="135" t="s">
        <v>438</v>
      </c>
      <c r="F32" s="135" t="s">
        <v>433</v>
      </c>
    </row>
    <row r="33" spans="1:6" ht="13.8">
      <c r="A33" s="134" t="s">
        <v>10</v>
      </c>
      <c r="B33" s="135" t="s">
        <v>16</v>
      </c>
      <c r="C33" s="135" t="s">
        <v>16</v>
      </c>
      <c r="D33" s="135" t="s">
        <v>16</v>
      </c>
      <c r="E33" s="135" t="s">
        <v>16</v>
      </c>
      <c r="F33" s="135" t="s">
        <v>433</v>
      </c>
    </row>
    <row r="34" spans="1:6" ht="13.8">
      <c r="A34" s="134" t="s">
        <v>11</v>
      </c>
      <c r="B34" s="135">
        <v>92501</v>
      </c>
      <c r="C34" s="135">
        <v>92501</v>
      </c>
      <c r="D34" s="135">
        <v>92501</v>
      </c>
      <c r="E34" s="135">
        <v>92501</v>
      </c>
      <c r="F34" s="135" t="s">
        <v>433</v>
      </c>
    </row>
    <row r="35" spans="1:6">
      <c r="A35" s="18"/>
      <c r="B35" s="18"/>
    </row>
  </sheetData>
  <customSheetViews>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1"/>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2"/>
    </customSheetView>
    <customSheetView guid="{9660D43C-356B-4BBC-ADDE-819E1A7545B6}">
      <pane xSplit="1" ySplit="7" topLeftCell="B8" activePane="bottomRight" state="frozen"/>
      <selection pane="bottomRight" activeCell="C27" sqref="C27"/>
      <pageMargins left="0.7" right="0.7" top="0.75" bottom="0.75" header="0.3" footer="0.3"/>
      <pageSetup pageOrder="overThenDown" orientation="landscape" r:id="rId3"/>
    </customSheetView>
    <customSheetView guid="{8273F839-864F-40CA-9F07-FCB68AAC5FAE}">
      <pane xSplit="1" ySplit="7" topLeftCell="B8" activePane="bottomRight" state="frozen"/>
      <selection pane="bottomRight" activeCell="C36" sqref="C36"/>
      <pageMargins left="0.7" right="0.7" top="0.75" bottom="0.75" header="0.3" footer="0.3"/>
      <pageSetup pageOrder="overThenDown" orientation="landscape" r:id="rId4"/>
    </customSheetView>
  </customSheetViews>
  <hyperlinks>
    <hyperlink ref="B15" r:id="rId5"/>
    <hyperlink ref="C15" r:id="rId6"/>
    <hyperlink ref="D15" r:id="rId7"/>
    <hyperlink ref="E15" r:id="rId8"/>
    <hyperlink ref="B28" r:id="rId9"/>
    <hyperlink ref="C28" r:id="rId10"/>
    <hyperlink ref="D28" r:id="rId11"/>
    <hyperlink ref="E28" r:id="rId12"/>
  </hyperlinks>
  <pageMargins left="0.25" right="0.25" top="0.75" bottom="0.75" header="0.3" footer="0.3"/>
  <pageSetup paperSize="17" pageOrder="overThenDown" orientation="landscape" r:id="rId1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2"/>
    <pageSetUpPr fitToPage="1"/>
  </sheetPr>
  <dimension ref="A1:R145"/>
  <sheetViews>
    <sheetView showGridLines="0" view="pageBreakPreview" zoomScaleNormal="100" zoomScaleSheetLayoutView="100" workbookViewId="0"/>
  </sheetViews>
  <sheetFormatPr defaultColWidth="9" defaultRowHeight="15.6"/>
  <cols>
    <col min="1" max="1" width="9" style="1"/>
    <col min="2" max="2" width="64.69921875" style="10" customWidth="1"/>
    <col min="3" max="3" width="16.8984375" style="20" customWidth="1"/>
    <col min="4" max="4" width="15.09765625" style="20" customWidth="1"/>
    <col min="5" max="6" width="9.69921875" style="128" customWidth="1"/>
    <col min="7" max="14" width="9.69921875" style="5" customWidth="1"/>
    <col min="15" max="15" width="9.19921875" style="5" customWidth="1"/>
    <col min="16" max="18" width="9.19921875" style="1" customWidth="1"/>
    <col min="19" max="25" width="7.09765625" style="1" customWidth="1"/>
    <col min="26" max="26" width="14.69921875" style="1" bestFit="1" customWidth="1"/>
    <col min="27" max="131" width="7.09765625" style="1" customWidth="1"/>
    <col min="132" max="16384" width="9" style="1"/>
  </cols>
  <sheetData>
    <row r="1" spans="1:18" s="2" customFormat="1">
      <c r="B1" s="21" t="s">
        <v>22</v>
      </c>
      <c r="C1" s="21"/>
      <c r="D1" s="12"/>
      <c r="E1" s="12"/>
      <c r="F1" s="12"/>
      <c r="G1" s="4"/>
      <c r="H1" s="4"/>
      <c r="I1" s="4"/>
      <c r="J1" s="4"/>
      <c r="K1" s="4"/>
      <c r="L1" s="4"/>
      <c r="M1" s="4"/>
      <c r="N1" s="4"/>
    </row>
    <row r="2" spans="1:18" s="2" customFormat="1">
      <c r="B2" s="21" t="s">
        <v>23</v>
      </c>
      <c r="C2" s="21"/>
      <c r="D2" s="12"/>
      <c r="E2" s="12"/>
      <c r="F2" s="12"/>
      <c r="G2" s="4"/>
      <c r="H2" s="4"/>
      <c r="I2" s="4"/>
      <c r="J2" s="4"/>
      <c r="K2" s="4"/>
      <c r="L2" s="4"/>
      <c r="M2" s="4"/>
      <c r="N2" s="4"/>
    </row>
    <row r="3" spans="1:18" s="3" customFormat="1">
      <c r="B3" s="132" t="s">
        <v>257</v>
      </c>
      <c r="C3" s="22"/>
      <c r="D3" s="17"/>
      <c r="E3" s="17"/>
      <c r="F3" s="17"/>
    </row>
    <row r="4" spans="1:18" s="3" customFormat="1">
      <c r="B4" s="26" t="s">
        <v>178</v>
      </c>
      <c r="C4" s="22"/>
      <c r="D4" s="16"/>
      <c r="E4" s="16"/>
      <c r="F4" s="16"/>
    </row>
    <row r="5" spans="1:18" s="3" customFormat="1">
      <c r="B5" s="290" t="s">
        <v>180</v>
      </c>
      <c r="C5" s="22"/>
      <c r="D5" s="16"/>
      <c r="E5" s="16"/>
      <c r="F5" s="16"/>
    </row>
    <row r="6" spans="1:18" s="3" customFormat="1">
      <c r="B6" s="147"/>
      <c r="C6" s="147"/>
      <c r="D6" s="16"/>
      <c r="E6" s="16"/>
      <c r="F6" s="16"/>
    </row>
    <row r="7" spans="1:18" s="3" customFormat="1" ht="15.75" customHeight="1">
      <c r="B7" s="27" t="s">
        <v>431</v>
      </c>
      <c r="C7" s="12"/>
      <c r="D7" s="12"/>
      <c r="E7" s="12"/>
      <c r="F7" s="12"/>
      <c r="G7" s="11"/>
      <c r="I7" s="8"/>
      <c r="J7" s="6"/>
      <c r="K7" s="6"/>
      <c r="L7" s="6"/>
      <c r="M7" s="6"/>
      <c r="N7" s="6"/>
      <c r="O7" s="6"/>
    </row>
    <row r="8" spans="1:18" s="3" customFormat="1">
      <c r="B8" s="21"/>
      <c r="C8" s="13"/>
      <c r="D8" s="21"/>
      <c r="E8" s="21"/>
      <c r="F8" s="21"/>
      <c r="G8" s="55"/>
      <c r="H8" s="56" t="s">
        <v>3</v>
      </c>
      <c r="I8" s="249"/>
      <c r="J8" s="250"/>
      <c r="K8" s="57"/>
      <c r="L8" s="57"/>
      <c r="M8" s="63"/>
      <c r="N8" s="63"/>
      <c r="O8" s="58"/>
      <c r="P8" s="59"/>
      <c r="Q8" s="59"/>
      <c r="R8" s="59"/>
    </row>
    <row r="9" spans="1:18" s="3" customFormat="1">
      <c r="B9" s="13"/>
      <c r="C9" s="13"/>
      <c r="D9" s="21"/>
      <c r="E9" s="21"/>
      <c r="F9" s="127" t="s">
        <v>46</v>
      </c>
      <c r="H9" s="62" t="s">
        <v>26</v>
      </c>
      <c r="I9" s="61"/>
      <c r="K9" s="63"/>
      <c r="L9" s="63"/>
      <c r="M9" s="63"/>
      <c r="N9" s="63"/>
      <c r="O9" s="58"/>
      <c r="P9" s="59"/>
      <c r="Q9" s="59"/>
      <c r="R9" s="59"/>
    </row>
    <row r="10" spans="1:18" s="7" customFormat="1" ht="18">
      <c r="B10" s="295" t="s">
        <v>47</v>
      </c>
      <c r="C10" s="23"/>
      <c r="D10" s="23"/>
      <c r="E10" s="64">
        <v>2017</v>
      </c>
      <c r="F10" s="64">
        <v>2018</v>
      </c>
      <c r="G10" s="64">
        <v>2019</v>
      </c>
      <c r="H10" s="64" t="s">
        <v>2</v>
      </c>
      <c r="I10" s="64" t="s">
        <v>17</v>
      </c>
      <c r="J10" s="64" t="s">
        <v>18</v>
      </c>
      <c r="K10" s="64" t="s">
        <v>20</v>
      </c>
      <c r="L10" s="64" t="s">
        <v>21</v>
      </c>
      <c r="M10" s="64" t="s">
        <v>24</v>
      </c>
      <c r="N10" s="64" t="s">
        <v>25</v>
      </c>
      <c r="O10" s="64" t="s">
        <v>27</v>
      </c>
      <c r="P10" s="64" t="s">
        <v>28</v>
      </c>
      <c r="Q10" s="64" t="s">
        <v>29</v>
      </c>
      <c r="R10" s="64" t="s">
        <v>30</v>
      </c>
    </row>
    <row r="11" spans="1:18">
      <c r="A11" s="75">
        <v>1</v>
      </c>
      <c r="B11" s="21" t="s">
        <v>99</v>
      </c>
      <c r="C11" s="21"/>
      <c r="D11" s="65"/>
      <c r="E11" s="175">
        <v>557.72</v>
      </c>
      <c r="F11" s="175">
        <v>543.51</v>
      </c>
      <c r="G11" s="108">
        <v>593.41700000000003</v>
      </c>
      <c r="H11" s="109">
        <v>595.6</v>
      </c>
      <c r="I11" s="109">
        <v>597.90700000000004</v>
      </c>
      <c r="J11" s="109">
        <v>600.34199999999998</v>
      </c>
      <c r="K11" s="109">
        <v>602.90899999999999</v>
      </c>
      <c r="L11" s="109">
        <v>605.61300000000006</v>
      </c>
      <c r="M11" s="109">
        <v>608.46</v>
      </c>
      <c r="N11" s="109">
        <v>611.45399999999995</v>
      </c>
      <c r="O11" s="109">
        <v>614.59900000000005</v>
      </c>
      <c r="P11" s="109">
        <v>617.90300000000002</v>
      </c>
      <c r="Q11" s="109">
        <v>621.37</v>
      </c>
      <c r="R11" s="109">
        <v>625.00699999999995</v>
      </c>
    </row>
    <row r="12" spans="1:18">
      <c r="A12" s="22">
        <v>2</v>
      </c>
      <c r="B12" s="21" t="s">
        <v>31</v>
      </c>
      <c r="C12" s="21"/>
      <c r="D12" s="65"/>
      <c r="E12" s="175">
        <v>23.514810000000001</v>
      </c>
      <c r="F12" s="175">
        <v>27.405329999999999</v>
      </c>
      <c r="G12" s="108">
        <v>29.741330000000001</v>
      </c>
      <c r="H12" s="109">
        <v>31.745329999999999</v>
      </c>
      <c r="I12" s="109">
        <v>33.74933</v>
      </c>
      <c r="J12" s="109">
        <v>35.753329999999998</v>
      </c>
      <c r="K12" s="109">
        <v>37.757330000000003</v>
      </c>
      <c r="L12" s="109">
        <v>39.761330000000001</v>
      </c>
      <c r="M12" s="109">
        <v>41.765329999999999</v>
      </c>
      <c r="N12" s="109">
        <v>43.769329999999997</v>
      </c>
      <c r="O12" s="109">
        <v>45.773330000000001</v>
      </c>
      <c r="P12" s="109">
        <v>47.777329999999999</v>
      </c>
      <c r="Q12" s="109">
        <v>49.781329999999997</v>
      </c>
      <c r="R12" s="109">
        <v>51.785330000000002</v>
      </c>
    </row>
    <row r="13" spans="1:18">
      <c r="A13" s="22" t="s">
        <v>103</v>
      </c>
      <c r="B13" s="21" t="s">
        <v>32</v>
      </c>
      <c r="C13" s="21"/>
      <c r="D13" s="65"/>
      <c r="E13" s="175">
        <v>9.1472610900000006</v>
      </c>
      <c r="F13" s="175">
        <v>10.66067337</v>
      </c>
      <c r="G13" s="108">
        <v>11.56937737</v>
      </c>
      <c r="H13" s="109">
        <v>12.348933369999999</v>
      </c>
      <c r="I13" s="109">
        <v>13.12848937</v>
      </c>
      <c r="J13" s="109">
        <v>13.90804537</v>
      </c>
      <c r="K13" s="109">
        <v>14.687601369999999</v>
      </c>
      <c r="L13" s="109">
        <v>15.467157370000001</v>
      </c>
      <c r="M13" s="109">
        <v>16.246713369999998</v>
      </c>
      <c r="N13" s="109">
        <v>17.026269370000001</v>
      </c>
      <c r="O13" s="109">
        <v>17.805825370000001</v>
      </c>
      <c r="P13" s="109">
        <v>18.58538137</v>
      </c>
      <c r="Q13" s="109">
        <v>19.36493737</v>
      </c>
      <c r="R13" s="109">
        <v>20.144493369999999</v>
      </c>
    </row>
    <row r="14" spans="1:18">
      <c r="A14" s="22">
        <v>3</v>
      </c>
      <c r="B14" s="21" t="s">
        <v>260</v>
      </c>
      <c r="C14" s="21"/>
      <c r="D14" s="65"/>
      <c r="E14" s="175">
        <v>1</v>
      </c>
      <c r="F14" s="175">
        <v>1</v>
      </c>
      <c r="G14" s="108">
        <v>2</v>
      </c>
      <c r="H14" s="109">
        <v>3</v>
      </c>
      <c r="I14" s="109">
        <v>3</v>
      </c>
      <c r="J14" s="109">
        <v>3</v>
      </c>
      <c r="K14" s="109">
        <v>3</v>
      </c>
      <c r="L14" s="109">
        <v>3</v>
      </c>
      <c r="M14" s="109">
        <v>3</v>
      </c>
      <c r="N14" s="109">
        <v>3</v>
      </c>
      <c r="O14" s="109">
        <v>3</v>
      </c>
      <c r="P14" s="109">
        <v>3</v>
      </c>
      <c r="Q14" s="109">
        <v>3</v>
      </c>
      <c r="R14" s="109">
        <v>3</v>
      </c>
    </row>
    <row r="15" spans="1:18">
      <c r="A15" s="75">
        <v>4</v>
      </c>
      <c r="B15" s="21" t="s">
        <v>262</v>
      </c>
      <c r="C15" s="21"/>
      <c r="D15" s="65"/>
      <c r="E15" s="175">
        <v>0</v>
      </c>
      <c r="F15" s="175">
        <v>0</v>
      </c>
      <c r="G15" s="108">
        <v>0</v>
      </c>
      <c r="H15" s="108">
        <v>0</v>
      </c>
      <c r="I15" s="108">
        <v>0</v>
      </c>
      <c r="J15" s="108">
        <v>0</v>
      </c>
      <c r="K15" s="108">
        <v>0</v>
      </c>
      <c r="L15" s="108">
        <v>0</v>
      </c>
      <c r="M15" s="108">
        <v>0</v>
      </c>
      <c r="N15" s="108">
        <v>0</v>
      </c>
      <c r="O15" s="108">
        <v>0</v>
      </c>
      <c r="P15" s="108">
        <v>0</v>
      </c>
      <c r="Q15" s="108">
        <v>0</v>
      </c>
      <c r="R15" s="108">
        <v>0</v>
      </c>
    </row>
    <row r="16" spans="1:18">
      <c r="A16" s="22">
        <v>5</v>
      </c>
      <c r="B16" s="21" t="s">
        <v>36</v>
      </c>
      <c r="C16" s="21"/>
      <c r="D16" s="65"/>
      <c r="E16" s="370"/>
      <c r="F16" s="370"/>
      <c r="G16" s="108">
        <v>0</v>
      </c>
      <c r="H16" s="109">
        <v>0</v>
      </c>
      <c r="I16" s="109">
        <v>0</v>
      </c>
      <c r="J16" s="109">
        <v>0</v>
      </c>
      <c r="K16" s="109">
        <v>0</v>
      </c>
      <c r="L16" s="109">
        <v>0</v>
      </c>
      <c r="M16" s="109">
        <v>0</v>
      </c>
      <c r="N16" s="109">
        <v>0</v>
      </c>
      <c r="O16" s="110">
        <v>0</v>
      </c>
      <c r="P16" s="110">
        <v>0</v>
      </c>
      <c r="Q16" s="110">
        <v>0</v>
      </c>
      <c r="R16" s="110">
        <v>0</v>
      </c>
    </row>
    <row r="17" spans="1:18">
      <c r="A17" s="22">
        <v>6</v>
      </c>
      <c r="B17" s="21" t="s">
        <v>37</v>
      </c>
      <c r="C17" s="21"/>
      <c r="D17" s="65"/>
      <c r="E17" s="175">
        <v>0</v>
      </c>
      <c r="F17" s="175">
        <v>0</v>
      </c>
      <c r="G17" s="108">
        <v>0</v>
      </c>
      <c r="H17" s="109">
        <v>0</v>
      </c>
      <c r="I17" s="109">
        <v>0</v>
      </c>
      <c r="J17" s="109">
        <v>0</v>
      </c>
      <c r="K17" s="109">
        <v>0</v>
      </c>
      <c r="L17" s="109">
        <v>0</v>
      </c>
      <c r="M17" s="109">
        <v>0</v>
      </c>
      <c r="N17" s="109">
        <v>0</v>
      </c>
      <c r="O17" s="110">
        <v>0</v>
      </c>
      <c r="P17" s="110">
        <v>0</v>
      </c>
      <c r="Q17" s="110">
        <v>0</v>
      </c>
      <c r="R17" s="110">
        <v>0</v>
      </c>
    </row>
    <row r="18" spans="1:18">
      <c r="A18" s="22">
        <v>7</v>
      </c>
      <c r="B18" s="27" t="s">
        <v>362</v>
      </c>
      <c r="C18" s="24"/>
      <c r="D18" s="68"/>
      <c r="E18" s="369">
        <f>E11</f>
        <v>557.72</v>
      </c>
      <c r="F18" s="369">
        <f>F11</f>
        <v>543.51</v>
      </c>
      <c r="G18" s="69">
        <f>G11-G16-G17</f>
        <v>593.41700000000003</v>
      </c>
      <c r="H18" s="69">
        <f>H11-H16-H17</f>
        <v>595.6</v>
      </c>
      <c r="I18" s="69">
        <f t="shared" ref="I18:N18" si="0">I11-I16-I17</f>
        <v>597.90700000000004</v>
      </c>
      <c r="J18" s="69">
        <f t="shared" si="0"/>
        <v>600.34199999999998</v>
      </c>
      <c r="K18" s="69">
        <f t="shared" si="0"/>
        <v>602.90899999999999</v>
      </c>
      <c r="L18" s="69">
        <f t="shared" si="0"/>
        <v>605.61300000000006</v>
      </c>
      <c r="M18" s="69">
        <f t="shared" si="0"/>
        <v>608.46</v>
      </c>
      <c r="N18" s="69">
        <f t="shared" si="0"/>
        <v>611.45399999999995</v>
      </c>
      <c r="O18" s="69">
        <f t="shared" ref="O18" si="1">O11-O16-O17</f>
        <v>614.59900000000005</v>
      </c>
      <c r="P18" s="69">
        <f t="shared" ref="P18" si="2">P11-P16-P17</f>
        <v>617.90300000000002</v>
      </c>
      <c r="Q18" s="69">
        <f t="shared" ref="Q18" si="3">Q11-Q16-Q17</f>
        <v>621.37</v>
      </c>
      <c r="R18" s="69">
        <f t="shared" ref="R18" si="4">R11-R16-R17</f>
        <v>625.00699999999995</v>
      </c>
    </row>
    <row r="19" spans="1:18">
      <c r="A19" s="22">
        <v>8</v>
      </c>
      <c r="B19" s="21" t="s">
        <v>33</v>
      </c>
      <c r="C19" s="21"/>
      <c r="D19" s="65"/>
      <c r="E19" s="175">
        <f>0.15*E11</f>
        <v>83.658000000000001</v>
      </c>
      <c r="F19" s="175">
        <f>0.15*F11</f>
        <v>81.526499999999999</v>
      </c>
      <c r="G19" s="108">
        <f>0.15*G18</f>
        <v>89.012550000000005</v>
      </c>
      <c r="H19" s="109">
        <f t="shared" ref="H19:R19" si="5">0.15*H18</f>
        <v>89.34</v>
      </c>
      <c r="I19" s="109">
        <f t="shared" si="5"/>
        <v>89.686050000000009</v>
      </c>
      <c r="J19" s="109">
        <f t="shared" si="5"/>
        <v>90.051299999999998</v>
      </c>
      <c r="K19" s="109">
        <f t="shared" si="5"/>
        <v>90.43634999999999</v>
      </c>
      <c r="L19" s="109">
        <f t="shared" si="5"/>
        <v>90.841950000000011</v>
      </c>
      <c r="M19" s="109">
        <f t="shared" si="5"/>
        <v>91.269000000000005</v>
      </c>
      <c r="N19" s="109">
        <f t="shared" si="5"/>
        <v>91.718099999999993</v>
      </c>
      <c r="O19" s="109">
        <f t="shared" si="5"/>
        <v>92.189850000000007</v>
      </c>
      <c r="P19" s="109">
        <f t="shared" si="5"/>
        <v>92.685450000000003</v>
      </c>
      <c r="Q19" s="109">
        <f t="shared" si="5"/>
        <v>93.205500000000001</v>
      </c>
      <c r="R19" s="109">
        <f t="shared" si="5"/>
        <v>93.751049999999992</v>
      </c>
    </row>
    <row r="20" spans="1:18">
      <c r="A20" s="22">
        <v>9</v>
      </c>
      <c r="B20" s="21" t="s">
        <v>0</v>
      </c>
      <c r="C20" s="21"/>
      <c r="D20" s="65"/>
      <c r="E20" s="176">
        <v>0</v>
      </c>
      <c r="F20" s="176">
        <v>0</v>
      </c>
      <c r="G20" s="111">
        <v>0</v>
      </c>
      <c r="H20" s="112">
        <v>0</v>
      </c>
      <c r="I20" s="112">
        <v>0</v>
      </c>
      <c r="J20" s="112">
        <v>0</v>
      </c>
      <c r="K20" s="112">
        <v>0</v>
      </c>
      <c r="L20" s="112">
        <v>0</v>
      </c>
      <c r="M20" s="112">
        <v>0</v>
      </c>
      <c r="N20" s="112">
        <v>0</v>
      </c>
      <c r="O20" s="110">
        <v>0</v>
      </c>
      <c r="P20" s="110">
        <v>0</v>
      </c>
      <c r="Q20" s="110">
        <v>0</v>
      </c>
      <c r="R20" s="110">
        <v>0</v>
      </c>
    </row>
    <row r="21" spans="1:18">
      <c r="A21" s="22">
        <v>10</v>
      </c>
      <c r="B21" s="27" t="s">
        <v>161</v>
      </c>
      <c r="C21" s="25"/>
      <c r="D21" s="68"/>
      <c r="E21" s="70">
        <f>E18+E19+E20</f>
        <v>641.37800000000004</v>
      </c>
      <c r="F21" s="70">
        <f>F18+F19+F20</f>
        <v>625.03649999999993</v>
      </c>
      <c r="G21" s="70">
        <f>G18+G19+G20</f>
        <v>682.42955000000006</v>
      </c>
      <c r="H21" s="70">
        <f t="shared" ref="H21:R21" si="6">H18+H19+H20</f>
        <v>684.94</v>
      </c>
      <c r="I21" s="70">
        <f t="shared" si="6"/>
        <v>687.59305000000006</v>
      </c>
      <c r="J21" s="70">
        <f t="shared" si="6"/>
        <v>690.39329999999995</v>
      </c>
      <c r="K21" s="70">
        <f t="shared" si="6"/>
        <v>693.34534999999994</v>
      </c>
      <c r="L21" s="70">
        <f t="shared" si="6"/>
        <v>696.45495000000005</v>
      </c>
      <c r="M21" s="70">
        <f t="shared" si="6"/>
        <v>699.72900000000004</v>
      </c>
      <c r="N21" s="70">
        <f t="shared" si="6"/>
        <v>703.1721</v>
      </c>
      <c r="O21" s="70">
        <f t="shared" si="6"/>
        <v>706.78885000000002</v>
      </c>
      <c r="P21" s="70">
        <f t="shared" si="6"/>
        <v>710.58844999999997</v>
      </c>
      <c r="Q21" s="70">
        <f t="shared" si="6"/>
        <v>714.57550000000003</v>
      </c>
      <c r="R21" s="70">
        <f t="shared" si="6"/>
        <v>718.75804999999991</v>
      </c>
    </row>
    <row r="22" spans="1:18">
      <c r="A22" s="28"/>
      <c r="B22" s="29"/>
      <c r="C22" s="31"/>
      <c r="D22" s="71"/>
      <c r="E22" s="71"/>
      <c r="F22" s="71"/>
      <c r="G22" s="72"/>
      <c r="H22" s="72"/>
      <c r="I22" s="72"/>
      <c r="J22" s="72"/>
      <c r="K22" s="72"/>
      <c r="L22" s="72"/>
      <c r="M22" s="72"/>
      <c r="N22" s="72"/>
      <c r="O22" s="73"/>
      <c r="P22" s="73"/>
      <c r="Q22" s="73"/>
      <c r="R22" s="74"/>
    </row>
    <row r="23" spans="1:18" ht="15.75" customHeight="1">
      <c r="B23" s="295" t="s">
        <v>100</v>
      </c>
      <c r="C23" s="30"/>
      <c r="D23" s="75"/>
      <c r="E23" s="75"/>
      <c r="F23" s="75"/>
      <c r="G23" s="76"/>
      <c r="H23" s="76"/>
      <c r="I23" s="76"/>
      <c r="J23" s="76"/>
      <c r="K23" s="76"/>
      <c r="L23" s="76"/>
      <c r="M23" s="76"/>
      <c r="N23" s="76"/>
      <c r="O23" s="76"/>
      <c r="P23" s="76"/>
      <c r="Q23" s="76"/>
      <c r="R23" s="76"/>
    </row>
    <row r="24" spans="1:18">
      <c r="A24" s="93"/>
      <c r="B24" s="27" t="s">
        <v>266</v>
      </c>
      <c r="C24" s="32"/>
      <c r="D24" s="356" t="s">
        <v>353</v>
      </c>
      <c r="E24" s="357"/>
      <c r="F24" s="357"/>
      <c r="G24" s="358"/>
      <c r="H24" s="78"/>
      <c r="I24" s="78"/>
      <c r="J24" s="78"/>
      <c r="K24" s="78"/>
      <c r="L24" s="78"/>
      <c r="M24" s="78"/>
      <c r="N24" s="78"/>
      <c r="O24" s="79"/>
      <c r="P24" s="79"/>
      <c r="Q24" s="79"/>
      <c r="R24" s="79"/>
    </row>
    <row r="25" spans="1:18">
      <c r="A25" s="93"/>
      <c r="B25" s="34" t="s">
        <v>42</v>
      </c>
      <c r="C25" s="12"/>
      <c r="D25" s="80" t="s">
        <v>316</v>
      </c>
      <c r="E25" s="64">
        <v>2017</v>
      </c>
      <c r="F25" s="64">
        <v>2018</v>
      </c>
      <c r="G25" s="64">
        <v>2019</v>
      </c>
      <c r="H25" s="64" t="s">
        <v>2</v>
      </c>
      <c r="I25" s="64" t="s">
        <v>17</v>
      </c>
      <c r="J25" s="64" t="s">
        <v>18</v>
      </c>
      <c r="K25" s="64" t="s">
        <v>20</v>
      </c>
      <c r="L25" s="64" t="s">
        <v>21</v>
      </c>
      <c r="M25" s="64" t="s">
        <v>24</v>
      </c>
      <c r="N25" s="64" t="s">
        <v>25</v>
      </c>
      <c r="O25" s="64" t="s">
        <v>27</v>
      </c>
      <c r="P25" s="64" t="s">
        <v>28</v>
      </c>
      <c r="Q25" s="64" t="s">
        <v>29</v>
      </c>
      <c r="R25" s="64" t="s">
        <v>30</v>
      </c>
    </row>
    <row r="26" spans="1:18">
      <c r="A26" s="142" t="s">
        <v>51</v>
      </c>
      <c r="B26" s="14" t="s">
        <v>375</v>
      </c>
      <c r="C26" s="38"/>
      <c r="D26" s="337" t="s">
        <v>318</v>
      </c>
      <c r="E26" s="177">
        <v>193.85</v>
      </c>
      <c r="F26" s="177">
        <v>193.85</v>
      </c>
      <c r="G26" s="109">
        <v>193.85</v>
      </c>
      <c r="H26" s="109">
        <v>193.85</v>
      </c>
      <c r="I26" s="109">
        <v>193.85</v>
      </c>
      <c r="J26" s="109">
        <v>193.85</v>
      </c>
      <c r="K26" s="109">
        <v>193.85</v>
      </c>
      <c r="L26" s="109">
        <v>193.85</v>
      </c>
      <c r="M26" s="109">
        <v>193.85</v>
      </c>
      <c r="N26" s="109">
        <v>193.85</v>
      </c>
      <c r="O26" s="109">
        <v>193.85</v>
      </c>
      <c r="P26" s="109">
        <v>193.85</v>
      </c>
      <c r="Q26" s="109">
        <v>193.85</v>
      </c>
      <c r="R26" s="109">
        <v>193.85</v>
      </c>
    </row>
    <row r="27" spans="1:18" s="277" customFormat="1">
      <c r="A27" s="287" t="s">
        <v>52</v>
      </c>
      <c r="B27" s="14" t="s">
        <v>376</v>
      </c>
      <c r="C27" s="38"/>
      <c r="D27" s="81" t="s">
        <v>318</v>
      </c>
      <c r="E27" s="177">
        <v>28</v>
      </c>
      <c r="F27" s="177">
        <v>28</v>
      </c>
      <c r="G27" s="109">
        <v>28</v>
      </c>
      <c r="H27" s="109">
        <v>28</v>
      </c>
      <c r="I27" s="109">
        <v>28</v>
      </c>
      <c r="J27" s="109">
        <v>28</v>
      </c>
      <c r="K27" s="109">
        <v>28</v>
      </c>
      <c r="L27" s="109">
        <v>28</v>
      </c>
      <c r="M27" s="109">
        <v>28</v>
      </c>
      <c r="N27" s="109">
        <v>28</v>
      </c>
      <c r="O27" s="110">
        <v>28</v>
      </c>
      <c r="P27" s="110">
        <v>28</v>
      </c>
      <c r="Q27" s="110">
        <v>28</v>
      </c>
      <c r="R27" s="110">
        <v>28</v>
      </c>
    </row>
    <row r="28" spans="1:18" s="277" customFormat="1">
      <c r="A28" s="287" t="s">
        <v>53</v>
      </c>
      <c r="B28" s="14" t="s">
        <v>377</v>
      </c>
      <c r="C28" s="38"/>
      <c r="D28" s="81" t="s">
        <v>318</v>
      </c>
      <c r="E28" s="177">
        <v>36</v>
      </c>
      <c r="F28" s="177">
        <v>36</v>
      </c>
      <c r="G28" s="109">
        <v>36</v>
      </c>
      <c r="H28" s="109">
        <v>36</v>
      </c>
      <c r="I28" s="109">
        <v>36</v>
      </c>
      <c r="J28" s="109">
        <v>36</v>
      </c>
      <c r="K28" s="109">
        <v>36</v>
      </c>
      <c r="L28" s="109">
        <v>36</v>
      </c>
      <c r="M28" s="109">
        <v>36</v>
      </c>
      <c r="N28" s="109">
        <v>36</v>
      </c>
      <c r="O28" s="109">
        <v>36</v>
      </c>
      <c r="P28" s="110">
        <v>0</v>
      </c>
      <c r="Q28" s="110">
        <v>0</v>
      </c>
      <c r="R28" s="110">
        <v>0</v>
      </c>
    </row>
    <row r="29" spans="1:18" s="277" customFormat="1">
      <c r="A29" s="287" t="s">
        <v>54</v>
      </c>
      <c r="B29" s="14"/>
      <c r="C29" s="38"/>
      <c r="D29" s="81"/>
      <c r="E29" s="177"/>
      <c r="F29" s="177"/>
      <c r="G29" s="109"/>
      <c r="H29" s="109"/>
      <c r="I29" s="109"/>
      <c r="J29" s="109"/>
      <c r="K29" s="109"/>
      <c r="L29" s="109"/>
      <c r="M29" s="109"/>
      <c r="N29" s="109"/>
      <c r="O29" s="110"/>
      <c r="P29" s="110"/>
      <c r="Q29" s="110"/>
      <c r="R29" s="110"/>
    </row>
    <row r="30" spans="1:18">
      <c r="A30" s="287" t="s">
        <v>55</v>
      </c>
      <c r="B30" s="36"/>
      <c r="C30" s="37"/>
      <c r="D30" s="81"/>
      <c r="E30" s="177"/>
      <c r="F30" s="177"/>
      <c r="G30" s="109"/>
      <c r="H30" s="109"/>
      <c r="I30" s="109"/>
      <c r="J30" s="109"/>
      <c r="K30" s="109"/>
      <c r="L30" s="109"/>
      <c r="M30" s="109"/>
      <c r="N30" s="109"/>
      <c r="O30" s="110"/>
      <c r="P30" s="110"/>
      <c r="Q30" s="110"/>
      <c r="R30" s="110"/>
    </row>
    <row r="31" spans="1:18">
      <c r="A31" s="287" t="s">
        <v>56</v>
      </c>
      <c r="B31" s="14"/>
      <c r="C31" s="38"/>
      <c r="D31" s="81"/>
      <c r="E31" s="177"/>
      <c r="F31" s="177"/>
      <c r="G31" s="109"/>
      <c r="H31" s="109"/>
      <c r="I31" s="109"/>
      <c r="J31" s="109"/>
      <c r="K31" s="109"/>
      <c r="L31" s="109"/>
      <c r="M31" s="109"/>
      <c r="N31" s="109"/>
      <c r="O31" s="110"/>
      <c r="P31" s="110"/>
      <c r="Q31" s="110"/>
      <c r="R31" s="110"/>
    </row>
    <row r="32" spans="1:18">
      <c r="A32" s="287" t="s">
        <v>57</v>
      </c>
      <c r="B32" s="39"/>
      <c r="C32" s="41"/>
      <c r="D32" s="81"/>
      <c r="E32" s="183"/>
      <c r="F32" s="183"/>
      <c r="G32" s="114"/>
      <c r="H32" s="114"/>
      <c r="I32" s="114"/>
      <c r="J32" s="114"/>
      <c r="K32" s="114"/>
      <c r="L32" s="114"/>
      <c r="M32" s="114"/>
      <c r="N32" s="114"/>
      <c r="O32" s="115"/>
      <c r="P32" s="115"/>
      <c r="Q32" s="115"/>
      <c r="R32" s="115"/>
    </row>
    <row r="33" spans="1:18">
      <c r="A33" s="142"/>
      <c r="B33" s="43"/>
      <c r="C33" s="12"/>
      <c r="D33" s="21"/>
      <c r="E33" s="96"/>
      <c r="F33" s="97"/>
      <c r="G33" s="97"/>
      <c r="H33" s="97"/>
      <c r="I33" s="97"/>
      <c r="J33" s="97"/>
      <c r="K33" s="97"/>
      <c r="L33" s="97"/>
      <c r="M33" s="97"/>
      <c r="N33" s="97"/>
      <c r="O33" s="98"/>
      <c r="P33" s="98"/>
      <c r="Q33" s="98"/>
      <c r="R33" s="99"/>
    </row>
    <row r="34" spans="1:18">
      <c r="A34" s="142"/>
      <c r="B34" s="27" t="s">
        <v>267</v>
      </c>
      <c r="C34" s="33"/>
      <c r="D34" s="27"/>
      <c r="E34" s="104"/>
      <c r="F34" s="105"/>
      <c r="G34" s="105"/>
      <c r="H34" s="105"/>
      <c r="I34" s="105"/>
      <c r="J34" s="105"/>
      <c r="K34" s="105"/>
      <c r="L34" s="105"/>
      <c r="M34" s="105"/>
      <c r="N34" s="105"/>
      <c r="O34" s="102"/>
      <c r="P34" s="102"/>
      <c r="Q34" s="102"/>
      <c r="R34" s="103"/>
    </row>
    <row r="35" spans="1:18">
      <c r="A35" s="142"/>
      <c r="B35" s="34" t="s">
        <v>35</v>
      </c>
      <c r="C35" s="12"/>
      <c r="D35" s="80" t="s">
        <v>316</v>
      </c>
      <c r="E35" s="284">
        <v>2017</v>
      </c>
      <c r="F35" s="284">
        <v>2018</v>
      </c>
      <c r="G35" s="284">
        <v>2019</v>
      </c>
      <c r="H35" s="284" t="s">
        <v>2</v>
      </c>
      <c r="I35" s="284" t="s">
        <v>17</v>
      </c>
      <c r="J35" s="284" t="s">
        <v>18</v>
      </c>
      <c r="K35" s="284" t="s">
        <v>20</v>
      </c>
      <c r="L35" s="284" t="s">
        <v>21</v>
      </c>
      <c r="M35" s="284" t="s">
        <v>24</v>
      </c>
      <c r="N35" s="284" t="s">
        <v>25</v>
      </c>
      <c r="O35" s="284" t="s">
        <v>27</v>
      </c>
      <c r="P35" s="284" t="s">
        <v>28</v>
      </c>
      <c r="Q35" s="284" t="s">
        <v>29</v>
      </c>
      <c r="R35" s="284" t="s">
        <v>30</v>
      </c>
    </row>
    <row r="36" spans="1:18">
      <c r="A36" s="287" t="s">
        <v>58</v>
      </c>
      <c r="B36" s="14" t="s">
        <v>378</v>
      </c>
      <c r="C36" s="328"/>
      <c r="D36" s="327" t="s">
        <v>320</v>
      </c>
      <c r="E36" s="178">
        <v>136</v>
      </c>
      <c r="F36" s="178">
        <v>136</v>
      </c>
      <c r="G36" s="116">
        <v>136</v>
      </c>
      <c r="H36" s="116">
        <v>136</v>
      </c>
      <c r="I36" s="116">
        <v>136</v>
      </c>
      <c r="J36" s="116">
        <v>136</v>
      </c>
      <c r="K36" s="116">
        <v>136</v>
      </c>
      <c r="L36" s="116">
        <v>136</v>
      </c>
      <c r="M36" s="116">
        <v>0</v>
      </c>
      <c r="N36" s="116">
        <v>0</v>
      </c>
      <c r="O36" s="117">
        <v>0</v>
      </c>
      <c r="P36" s="117">
        <v>0</v>
      </c>
      <c r="Q36" s="117">
        <v>0</v>
      </c>
      <c r="R36" s="117">
        <v>0</v>
      </c>
    </row>
    <row r="37" spans="1:18">
      <c r="A37" s="287" t="s">
        <v>59</v>
      </c>
      <c r="B37" s="14" t="s">
        <v>379</v>
      </c>
      <c r="C37" s="328"/>
      <c r="D37" s="327" t="s">
        <v>318</v>
      </c>
      <c r="E37" s="177">
        <v>0</v>
      </c>
      <c r="F37" s="177">
        <v>0</v>
      </c>
      <c r="G37" s="109">
        <v>0</v>
      </c>
      <c r="H37" s="109">
        <v>0</v>
      </c>
      <c r="I37" s="109">
        <v>0</v>
      </c>
      <c r="J37" s="109">
        <v>0</v>
      </c>
      <c r="K37" s="109">
        <v>0</v>
      </c>
      <c r="L37" s="109">
        <v>0</v>
      </c>
      <c r="M37" s="109">
        <v>63.98</v>
      </c>
      <c r="N37" s="109">
        <v>63.98</v>
      </c>
      <c r="O37" s="110">
        <v>0</v>
      </c>
      <c r="P37" s="110">
        <v>0</v>
      </c>
      <c r="Q37" s="110">
        <v>0</v>
      </c>
      <c r="R37" s="110">
        <v>0</v>
      </c>
    </row>
    <row r="38" spans="1:18">
      <c r="A38" s="287" t="s">
        <v>185</v>
      </c>
      <c r="B38" s="14" t="s">
        <v>402</v>
      </c>
      <c r="C38" s="328"/>
      <c r="D38" s="327" t="s">
        <v>322</v>
      </c>
      <c r="E38" s="177">
        <v>12</v>
      </c>
      <c r="F38" s="177">
        <v>12</v>
      </c>
      <c r="G38" s="109">
        <v>12</v>
      </c>
      <c r="H38" s="109">
        <v>12</v>
      </c>
      <c r="I38" s="109">
        <v>12</v>
      </c>
      <c r="J38" s="109">
        <v>12</v>
      </c>
      <c r="K38" s="109">
        <v>12</v>
      </c>
      <c r="L38" s="109">
        <v>12</v>
      </c>
      <c r="M38" s="109">
        <v>12</v>
      </c>
      <c r="N38" s="109">
        <v>12</v>
      </c>
      <c r="O38" s="110">
        <v>12</v>
      </c>
      <c r="P38" s="110">
        <v>12</v>
      </c>
      <c r="Q38" s="110">
        <v>12</v>
      </c>
      <c r="R38" s="110">
        <v>12</v>
      </c>
    </row>
    <row r="39" spans="1:18" ht="31.2">
      <c r="A39" s="287" t="s">
        <v>186</v>
      </c>
      <c r="B39" s="14" t="s">
        <v>380</v>
      </c>
      <c r="C39" s="328"/>
      <c r="D39" s="327" t="s">
        <v>321</v>
      </c>
      <c r="E39" s="177">
        <v>15</v>
      </c>
      <c r="F39" s="177">
        <v>14</v>
      </c>
      <c r="G39" s="109">
        <v>24</v>
      </c>
      <c r="H39" s="109">
        <v>24</v>
      </c>
      <c r="I39" s="109">
        <v>24</v>
      </c>
      <c r="J39" s="109">
        <v>24</v>
      </c>
      <c r="K39" s="109">
        <v>24</v>
      </c>
      <c r="L39" s="109">
        <v>24</v>
      </c>
      <c r="M39" s="109">
        <v>24</v>
      </c>
      <c r="N39" s="109">
        <v>24</v>
      </c>
      <c r="O39" s="109">
        <v>24</v>
      </c>
      <c r="P39" s="109">
        <v>24</v>
      </c>
      <c r="Q39" s="109">
        <v>24</v>
      </c>
      <c r="R39" s="109">
        <v>24</v>
      </c>
    </row>
    <row r="40" spans="1:18">
      <c r="A40" s="287" t="s">
        <v>187</v>
      </c>
      <c r="B40" s="14"/>
      <c r="C40" s="328"/>
      <c r="D40" s="327"/>
      <c r="E40" s="177"/>
      <c r="F40" s="177"/>
      <c r="G40" s="109"/>
      <c r="H40" s="109"/>
      <c r="I40" s="109"/>
      <c r="J40" s="109"/>
      <c r="K40" s="109"/>
      <c r="L40" s="109"/>
      <c r="M40" s="109"/>
      <c r="N40" s="109"/>
      <c r="O40" s="110"/>
      <c r="P40" s="110"/>
      <c r="Q40" s="110"/>
      <c r="R40" s="110"/>
    </row>
    <row r="41" spans="1:18" s="277" customFormat="1">
      <c r="A41" s="287" t="s">
        <v>188</v>
      </c>
      <c r="B41" s="14"/>
      <c r="C41" s="328"/>
      <c r="D41" s="327"/>
      <c r="E41" s="325"/>
      <c r="F41" s="325"/>
      <c r="G41" s="291"/>
      <c r="H41" s="291"/>
      <c r="I41" s="291"/>
      <c r="J41" s="291"/>
      <c r="K41" s="291"/>
      <c r="L41" s="291"/>
      <c r="M41" s="291"/>
      <c r="N41" s="291"/>
      <c r="O41" s="292"/>
      <c r="P41" s="292"/>
      <c r="Q41" s="292"/>
      <c r="R41" s="260"/>
    </row>
    <row r="42" spans="1:18" s="277" customFormat="1">
      <c r="A42" s="287" t="s">
        <v>189</v>
      </c>
      <c r="B42" s="14"/>
      <c r="C42" s="328"/>
      <c r="D42" s="327"/>
      <c r="E42" s="325"/>
      <c r="F42" s="325"/>
      <c r="G42" s="291"/>
      <c r="H42" s="291"/>
      <c r="I42" s="291"/>
      <c r="J42" s="291"/>
      <c r="K42" s="291"/>
      <c r="L42" s="291"/>
      <c r="M42" s="291"/>
      <c r="N42" s="291"/>
      <c r="O42" s="292"/>
      <c r="P42" s="292"/>
      <c r="Q42" s="292"/>
      <c r="R42" s="260"/>
    </row>
    <row r="43" spans="1:18">
      <c r="A43" s="142"/>
      <c r="B43" s="191"/>
      <c r="C43" s="192"/>
      <c r="D43" s="193"/>
      <c r="E43" s="193"/>
      <c r="F43" s="193"/>
      <c r="G43" s="194"/>
      <c r="H43" s="194"/>
      <c r="I43" s="194"/>
      <c r="J43" s="194"/>
      <c r="K43" s="194"/>
      <c r="L43" s="194"/>
      <c r="M43" s="194"/>
      <c r="N43" s="194"/>
      <c r="O43" s="195"/>
      <c r="P43" s="195"/>
      <c r="Q43" s="195"/>
      <c r="R43" s="196"/>
    </row>
    <row r="44" spans="1:18" ht="31.2">
      <c r="A44" s="142">
        <v>11</v>
      </c>
      <c r="B44" s="52" t="s">
        <v>162</v>
      </c>
      <c r="C44" s="162"/>
      <c r="D44" s="84"/>
      <c r="E44" s="366">
        <f>SUM(E26:E32,E36:E42)</f>
        <v>420.85</v>
      </c>
      <c r="F44" s="366">
        <f t="shared" ref="F44:R44" si="7">SUM(F26:F32,F36:F42)</f>
        <v>419.85</v>
      </c>
      <c r="G44" s="70">
        <f t="shared" si="7"/>
        <v>429.85</v>
      </c>
      <c r="H44" s="70">
        <f t="shared" si="7"/>
        <v>429.85</v>
      </c>
      <c r="I44" s="70">
        <f t="shared" si="7"/>
        <v>429.85</v>
      </c>
      <c r="J44" s="70">
        <f t="shared" si="7"/>
        <v>429.85</v>
      </c>
      <c r="K44" s="70">
        <f t="shared" si="7"/>
        <v>429.85</v>
      </c>
      <c r="L44" s="70">
        <f t="shared" si="7"/>
        <v>429.85</v>
      </c>
      <c r="M44" s="70">
        <f t="shared" si="7"/>
        <v>357.83000000000004</v>
      </c>
      <c r="N44" s="70">
        <f t="shared" si="7"/>
        <v>357.83000000000004</v>
      </c>
      <c r="O44" s="70">
        <f t="shared" si="7"/>
        <v>293.85000000000002</v>
      </c>
      <c r="P44" s="70">
        <f t="shared" si="7"/>
        <v>257.85000000000002</v>
      </c>
      <c r="Q44" s="70">
        <f t="shared" si="7"/>
        <v>257.85000000000002</v>
      </c>
      <c r="R44" s="70">
        <f t="shared" si="7"/>
        <v>257.85000000000002</v>
      </c>
    </row>
    <row r="45" spans="1:18">
      <c r="A45" s="93"/>
      <c r="B45" s="33"/>
      <c r="C45" s="33"/>
      <c r="D45" s="27"/>
      <c r="E45" s="96"/>
      <c r="F45" s="97"/>
      <c r="G45" s="97"/>
      <c r="H45" s="97"/>
      <c r="I45" s="97"/>
      <c r="J45" s="97"/>
      <c r="K45" s="97"/>
      <c r="L45" s="97"/>
      <c r="M45" s="97"/>
      <c r="N45" s="97"/>
      <c r="O45" s="98"/>
      <c r="P45" s="98"/>
      <c r="Q45" s="98"/>
      <c r="R45" s="99"/>
    </row>
    <row r="46" spans="1:18">
      <c r="A46" s="93"/>
      <c r="B46" s="27" t="s">
        <v>272</v>
      </c>
      <c r="C46" s="33"/>
      <c r="D46" s="21"/>
      <c r="E46" s="100"/>
      <c r="F46" s="101"/>
      <c r="G46" s="101"/>
      <c r="H46" s="101"/>
      <c r="I46" s="101"/>
      <c r="J46" s="101"/>
      <c r="K46" s="101"/>
      <c r="L46" s="101"/>
      <c r="M46" s="101"/>
      <c r="N46" s="101"/>
      <c r="O46" s="102"/>
      <c r="P46" s="102"/>
      <c r="Q46" s="102"/>
      <c r="R46" s="103"/>
    </row>
    <row r="47" spans="1:18">
      <c r="A47" s="93"/>
      <c r="B47" s="21" t="s">
        <v>34</v>
      </c>
      <c r="C47" s="12"/>
      <c r="D47" s="80" t="s">
        <v>316</v>
      </c>
      <c r="E47" s="284">
        <v>2017</v>
      </c>
      <c r="F47" s="284">
        <v>2018</v>
      </c>
      <c r="G47" s="284">
        <v>2019</v>
      </c>
      <c r="H47" s="284" t="s">
        <v>2</v>
      </c>
      <c r="I47" s="284" t="s">
        <v>17</v>
      </c>
      <c r="J47" s="284" t="s">
        <v>18</v>
      </c>
      <c r="K47" s="284" t="s">
        <v>20</v>
      </c>
      <c r="L47" s="284" t="s">
        <v>21</v>
      </c>
      <c r="M47" s="284" t="s">
        <v>24</v>
      </c>
      <c r="N47" s="284" t="s">
        <v>25</v>
      </c>
      <c r="O47" s="284" t="s">
        <v>27</v>
      </c>
      <c r="P47" s="284" t="s">
        <v>28</v>
      </c>
      <c r="Q47" s="284" t="s">
        <v>29</v>
      </c>
      <c r="R47" s="284" t="s">
        <v>30</v>
      </c>
    </row>
    <row r="48" spans="1:18">
      <c r="A48" s="142" t="s">
        <v>138</v>
      </c>
      <c r="B48" s="14"/>
      <c r="C48" s="38"/>
      <c r="D48" s="81"/>
      <c r="E48" s="178"/>
      <c r="F48" s="178"/>
      <c r="G48" s="116"/>
      <c r="H48" s="116"/>
      <c r="I48" s="116"/>
      <c r="J48" s="116"/>
      <c r="K48" s="116"/>
      <c r="L48" s="116"/>
      <c r="M48" s="116"/>
      <c r="N48" s="118"/>
      <c r="O48" s="117"/>
      <c r="P48" s="117"/>
      <c r="Q48" s="117"/>
      <c r="R48" s="117"/>
    </row>
    <row r="49" spans="1:18">
      <c r="A49" s="142" t="s">
        <v>139</v>
      </c>
      <c r="B49" s="14"/>
      <c r="C49" s="38"/>
      <c r="D49" s="81"/>
      <c r="E49" s="268"/>
      <c r="F49" s="268"/>
      <c r="G49" s="109"/>
      <c r="H49" s="109"/>
      <c r="I49" s="109"/>
      <c r="J49" s="109"/>
      <c r="K49" s="109"/>
      <c r="L49" s="109"/>
      <c r="M49" s="109"/>
      <c r="N49" s="119"/>
      <c r="O49" s="110"/>
      <c r="P49" s="110"/>
      <c r="Q49" s="110"/>
      <c r="R49" s="110"/>
    </row>
    <row r="50" spans="1:18">
      <c r="A50" s="142" t="s">
        <v>140</v>
      </c>
      <c r="B50" s="14"/>
      <c r="C50" s="38"/>
      <c r="D50" s="81"/>
      <c r="E50" s="268"/>
      <c r="F50" s="268"/>
      <c r="G50" s="109"/>
      <c r="H50" s="109"/>
      <c r="I50" s="109"/>
      <c r="J50" s="109"/>
      <c r="K50" s="109"/>
      <c r="L50" s="109"/>
      <c r="M50" s="109"/>
      <c r="N50" s="119"/>
      <c r="O50" s="110"/>
      <c r="P50" s="110"/>
      <c r="Q50" s="110"/>
      <c r="R50" s="110"/>
    </row>
    <row r="51" spans="1:18">
      <c r="A51" s="142" t="s">
        <v>141</v>
      </c>
      <c r="B51" s="14"/>
      <c r="C51" s="38"/>
      <c r="D51" s="81"/>
      <c r="E51" s="268"/>
      <c r="F51" s="268"/>
      <c r="G51" s="109"/>
      <c r="H51" s="109"/>
      <c r="I51" s="109"/>
      <c r="J51" s="109"/>
      <c r="K51" s="109"/>
      <c r="L51" s="109"/>
      <c r="M51" s="109"/>
      <c r="N51" s="119"/>
      <c r="O51" s="110"/>
      <c r="P51" s="110"/>
      <c r="Q51" s="110"/>
      <c r="R51" s="110"/>
    </row>
    <row r="52" spans="1:18">
      <c r="A52" s="142" t="s">
        <v>142</v>
      </c>
      <c r="B52" s="14"/>
      <c r="C52" s="38"/>
      <c r="D52" s="81"/>
      <c r="E52" s="268"/>
      <c r="F52" s="268"/>
      <c r="G52" s="109"/>
      <c r="H52" s="109"/>
      <c r="I52" s="109"/>
      <c r="J52" s="109"/>
      <c r="K52" s="109"/>
      <c r="L52" s="109"/>
      <c r="M52" s="109"/>
      <c r="N52" s="119"/>
      <c r="O52" s="110"/>
      <c r="P52" s="110"/>
      <c r="Q52" s="110"/>
      <c r="R52" s="110"/>
    </row>
    <row r="53" spans="1:18">
      <c r="A53" s="142" t="s">
        <v>143</v>
      </c>
      <c r="B53" s="14"/>
      <c r="C53" s="38"/>
      <c r="D53" s="81"/>
      <c r="E53" s="268"/>
      <c r="F53" s="268"/>
      <c r="G53" s="109"/>
      <c r="H53" s="109"/>
      <c r="I53" s="109"/>
      <c r="J53" s="109"/>
      <c r="K53" s="109"/>
      <c r="L53" s="109"/>
      <c r="M53" s="109"/>
      <c r="N53" s="119"/>
      <c r="O53" s="110"/>
      <c r="P53" s="110"/>
      <c r="Q53" s="110"/>
      <c r="R53" s="110"/>
    </row>
    <row r="54" spans="1:18">
      <c r="A54" s="142" t="s">
        <v>144</v>
      </c>
      <c r="B54" s="14"/>
      <c r="C54" s="38"/>
      <c r="D54" s="81"/>
      <c r="E54" s="268"/>
      <c r="F54" s="268"/>
      <c r="G54" s="109"/>
      <c r="H54" s="109"/>
      <c r="I54" s="109"/>
      <c r="J54" s="109"/>
      <c r="K54" s="109"/>
      <c r="L54" s="109"/>
      <c r="M54" s="109"/>
      <c r="N54" s="119"/>
      <c r="O54" s="110"/>
      <c r="P54" s="110"/>
      <c r="Q54" s="110"/>
      <c r="R54" s="110"/>
    </row>
    <row r="55" spans="1:18">
      <c r="A55" s="142" t="s">
        <v>145</v>
      </c>
      <c r="B55" s="14"/>
      <c r="C55" s="38"/>
      <c r="D55" s="81"/>
      <c r="E55" s="269"/>
      <c r="F55" s="269"/>
      <c r="G55" s="114"/>
      <c r="H55" s="114"/>
      <c r="I55" s="114"/>
      <c r="J55" s="114"/>
      <c r="K55" s="114"/>
      <c r="L55" s="114"/>
      <c r="M55" s="114"/>
      <c r="N55" s="114"/>
      <c r="O55" s="115"/>
      <c r="P55" s="115"/>
      <c r="Q55" s="115"/>
      <c r="R55" s="115"/>
    </row>
    <row r="56" spans="1:18" s="277" customFormat="1">
      <c r="A56" s="287" t="s">
        <v>146</v>
      </c>
      <c r="B56" s="14"/>
      <c r="C56" s="38"/>
      <c r="D56" s="327"/>
      <c r="E56" s="326"/>
      <c r="F56" s="326"/>
      <c r="G56" s="329"/>
      <c r="H56" s="329"/>
      <c r="I56" s="329"/>
      <c r="J56" s="329"/>
      <c r="K56" s="329"/>
      <c r="L56" s="329"/>
      <c r="M56" s="329"/>
      <c r="N56" s="329"/>
      <c r="O56" s="330"/>
      <c r="P56" s="330"/>
      <c r="Q56" s="330"/>
      <c r="R56" s="330"/>
    </row>
    <row r="57" spans="1:18" s="277" customFormat="1">
      <c r="A57" s="287" t="s">
        <v>158</v>
      </c>
      <c r="B57" s="14"/>
      <c r="C57" s="38"/>
      <c r="D57" s="327"/>
      <c r="E57" s="326"/>
      <c r="F57" s="326"/>
      <c r="G57" s="329"/>
      <c r="H57" s="329"/>
      <c r="I57" s="329"/>
      <c r="J57" s="329"/>
      <c r="K57" s="329"/>
      <c r="L57" s="329"/>
      <c r="M57" s="329"/>
      <c r="N57" s="329"/>
      <c r="O57" s="330"/>
      <c r="P57" s="330"/>
      <c r="Q57" s="330"/>
      <c r="R57" s="330"/>
    </row>
    <row r="58" spans="1:18" s="277" customFormat="1">
      <c r="A58" s="287" t="s">
        <v>159</v>
      </c>
      <c r="B58" s="14"/>
      <c r="C58" s="38"/>
      <c r="D58" s="327"/>
      <c r="E58" s="326"/>
      <c r="F58" s="326"/>
      <c r="G58" s="329"/>
      <c r="H58" s="329"/>
      <c r="I58" s="329"/>
      <c r="J58" s="329"/>
      <c r="K58" s="329"/>
      <c r="L58" s="329"/>
      <c r="M58" s="329"/>
      <c r="N58" s="329"/>
      <c r="O58" s="330"/>
      <c r="P58" s="330"/>
      <c r="Q58" s="330"/>
      <c r="R58" s="330"/>
    </row>
    <row r="59" spans="1:18" s="277" customFormat="1">
      <c r="A59" s="287" t="s">
        <v>160</v>
      </c>
      <c r="B59" s="14"/>
      <c r="C59" s="38"/>
      <c r="D59" s="327"/>
      <c r="E59" s="326"/>
      <c r="F59" s="326"/>
      <c r="G59" s="329"/>
      <c r="H59" s="329"/>
      <c r="I59" s="329"/>
      <c r="J59" s="329"/>
      <c r="K59" s="329"/>
      <c r="L59" s="329"/>
      <c r="M59" s="329"/>
      <c r="N59" s="329"/>
      <c r="O59" s="330"/>
      <c r="P59" s="330"/>
      <c r="Q59" s="330"/>
      <c r="R59" s="330"/>
    </row>
    <row r="60" spans="1:18" s="277" customFormat="1">
      <c r="A60" s="287" t="s">
        <v>190</v>
      </c>
      <c r="B60" s="14"/>
      <c r="C60" s="38"/>
      <c r="D60" s="327"/>
      <c r="E60" s="326"/>
      <c r="F60" s="326"/>
      <c r="G60" s="329"/>
      <c r="H60" s="329"/>
      <c r="I60" s="329"/>
      <c r="J60" s="329"/>
      <c r="K60" s="329"/>
      <c r="L60" s="329"/>
      <c r="M60" s="329"/>
      <c r="N60" s="329"/>
      <c r="O60" s="330"/>
      <c r="P60" s="330"/>
      <c r="Q60" s="330"/>
      <c r="R60" s="330"/>
    </row>
    <row r="61" spans="1:18" s="277" customFormat="1">
      <c r="A61" s="287" t="s">
        <v>191</v>
      </c>
      <c r="B61" s="14"/>
      <c r="C61" s="38"/>
      <c r="D61" s="327"/>
      <c r="E61" s="326"/>
      <c r="F61" s="326"/>
      <c r="G61" s="329"/>
      <c r="H61" s="329"/>
      <c r="I61" s="329"/>
      <c r="J61" s="329"/>
      <c r="K61" s="329"/>
      <c r="L61" s="329"/>
      <c r="M61" s="329"/>
      <c r="N61" s="329"/>
      <c r="O61" s="330"/>
      <c r="P61" s="330"/>
      <c r="Q61" s="330"/>
      <c r="R61" s="330"/>
    </row>
    <row r="62" spans="1:18">
      <c r="A62" s="142"/>
      <c r="B62" s="12"/>
      <c r="C62" s="12"/>
      <c r="D62" s="21"/>
      <c r="E62" s="96"/>
      <c r="F62" s="97"/>
      <c r="G62" s="97"/>
      <c r="H62" s="97"/>
      <c r="I62" s="97"/>
      <c r="J62" s="97"/>
      <c r="K62" s="97"/>
      <c r="L62" s="97"/>
      <c r="M62" s="97"/>
      <c r="N62" s="97"/>
      <c r="O62" s="98"/>
      <c r="P62" s="98"/>
      <c r="Q62" s="98"/>
      <c r="R62" s="99"/>
    </row>
    <row r="63" spans="1:18" s="277" customFormat="1">
      <c r="A63" s="287"/>
      <c r="B63" s="280"/>
      <c r="C63" s="280"/>
      <c r="D63" s="281"/>
      <c r="E63" s="100"/>
      <c r="F63" s="101"/>
      <c r="G63" s="101"/>
      <c r="H63" s="101"/>
      <c r="I63" s="101"/>
      <c r="J63" s="101"/>
      <c r="K63" s="101"/>
      <c r="L63" s="101"/>
      <c r="M63" s="101"/>
      <c r="N63" s="101"/>
      <c r="O63" s="102"/>
      <c r="P63" s="102"/>
      <c r="Q63" s="102"/>
      <c r="R63" s="103"/>
    </row>
    <row r="64" spans="1:18" s="277" customFormat="1">
      <c r="A64" s="287"/>
      <c r="B64" s="280"/>
      <c r="C64" s="280"/>
      <c r="D64" s="281"/>
      <c r="E64" s="100"/>
      <c r="F64" s="101"/>
      <c r="G64" s="101"/>
      <c r="H64" s="101"/>
      <c r="I64" s="101"/>
      <c r="J64" s="101"/>
      <c r="K64" s="101"/>
      <c r="L64" s="101"/>
      <c r="M64" s="101"/>
      <c r="N64" s="101"/>
      <c r="O64" s="102"/>
      <c r="P64" s="102"/>
      <c r="Q64" s="102"/>
      <c r="R64" s="103"/>
    </row>
    <row r="65" spans="1:18">
      <c r="A65" s="142"/>
      <c r="B65" s="27" t="s">
        <v>273</v>
      </c>
      <c r="C65" s="12"/>
      <c r="D65" s="27"/>
      <c r="E65" s="100"/>
      <c r="F65" s="101"/>
      <c r="G65" s="101"/>
      <c r="H65" s="101"/>
      <c r="I65" s="101"/>
      <c r="J65" s="101"/>
      <c r="K65" s="101"/>
      <c r="L65" s="101"/>
      <c r="M65" s="101"/>
      <c r="N65" s="101"/>
      <c r="O65" s="102"/>
      <c r="P65" s="102"/>
      <c r="Q65" s="102"/>
      <c r="R65" s="103"/>
    </row>
    <row r="66" spans="1:18">
      <c r="A66" s="142"/>
      <c r="B66" s="21" t="s">
        <v>35</v>
      </c>
      <c r="C66" s="12"/>
      <c r="D66" s="80" t="s">
        <v>316</v>
      </c>
      <c r="E66" s="284">
        <v>2017</v>
      </c>
      <c r="F66" s="284">
        <v>2018</v>
      </c>
      <c r="G66" s="284">
        <v>2019</v>
      </c>
      <c r="H66" s="284" t="s">
        <v>2</v>
      </c>
      <c r="I66" s="284" t="s">
        <v>17</v>
      </c>
      <c r="J66" s="284" t="s">
        <v>18</v>
      </c>
      <c r="K66" s="284" t="s">
        <v>20</v>
      </c>
      <c r="L66" s="284" t="s">
        <v>21</v>
      </c>
      <c r="M66" s="284" t="s">
        <v>24</v>
      </c>
      <c r="N66" s="284" t="s">
        <v>25</v>
      </c>
      <c r="O66" s="284" t="s">
        <v>27</v>
      </c>
      <c r="P66" s="284" t="s">
        <v>28</v>
      </c>
      <c r="Q66" s="284" t="s">
        <v>29</v>
      </c>
      <c r="R66" s="284" t="s">
        <v>30</v>
      </c>
    </row>
    <row r="67" spans="1:18">
      <c r="A67" s="142" t="s">
        <v>192</v>
      </c>
      <c r="B67" s="44" t="s">
        <v>381</v>
      </c>
      <c r="C67" s="40"/>
      <c r="D67" s="334" t="s">
        <v>332</v>
      </c>
      <c r="E67" s="177">
        <v>46</v>
      </c>
      <c r="F67" s="177">
        <v>46</v>
      </c>
      <c r="G67" s="109">
        <v>46</v>
      </c>
      <c r="H67" s="109">
        <v>0</v>
      </c>
      <c r="I67" s="329">
        <v>0</v>
      </c>
      <c r="J67" s="329">
        <v>0</v>
      </c>
      <c r="K67" s="329">
        <v>0</v>
      </c>
      <c r="L67" s="329">
        <v>0</v>
      </c>
      <c r="M67" s="329">
        <v>0</v>
      </c>
      <c r="N67" s="329">
        <v>0</v>
      </c>
      <c r="O67" s="329">
        <v>0</v>
      </c>
      <c r="P67" s="329">
        <v>0</v>
      </c>
      <c r="Q67" s="329">
        <v>0</v>
      </c>
      <c r="R67" s="329">
        <v>0</v>
      </c>
    </row>
    <row r="68" spans="1:18" s="277" customFormat="1">
      <c r="A68" s="287" t="s">
        <v>193</v>
      </c>
      <c r="B68" s="44" t="s">
        <v>401</v>
      </c>
      <c r="C68" s="328"/>
      <c r="D68" s="334" t="s">
        <v>332</v>
      </c>
      <c r="E68" s="177">
        <v>0</v>
      </c>
      <c r="F68" s="177">
        <v>0</v>
      </c>
      <c r="G68" s="329">
        <v>0</v>
      </c>
      <c r="H68" s="329">
        <v>0</v>
      </c>
      <c r="I68" s="329">
        <v>0</v>
      </c>
      <c r="J68" s="329">
        <v>0</v>
      </c>
      <c r="K68" s="329">
        <v>0</v>
      </c>
      <c r="L68" s="329">
        <v>0</v>
      </c>
      <c r="M68" s="329">
        <v>0</v>
      </c>
      <c r="N68" s="329">
        <v>0</v>
      </c>
      <c r="O68" s="329">
        <v>0</v>
      </c>
      <c r="P68" s="329">
        <v>0</v>
      </c>
      <c r="Q68" s="329">
        <v>0</v>
      </c>
      <c r="R68" s="329">
        <v>0</v>
      </c>
    </row>
    <row r="69" spans="1:18">
      <c r="A69" s="143" t="s">
        <v>194</v>
      </c>
      <c r="B69" s="44" t="s">
        <v>382</v>
      </c>
      <c r="C69" s="40"/>
      <c r="D69" s="334" t="s">
        <v>332</v>
      </c>
      <c r="E69" s="177">
        <v>20</v>
      </c>
      <c r="F69" s="177">
        <v>20</v>
      </c>
      <c r="G69" s="109">
        <v>40</v>
      </c>
      <c r="H69" s="109">
        <v>86</v>
      </c>
      <c r="I69" s="109">
        <v>86</v>
      </c>
      <c r="J69" s="109">
        <v>86</v>
      </c>
      <c r="K69" s="109">
        <v>86</v>
      </c>
      <c r="L69" s="109">
        <v>86</v>
      </c>
      <c r="M69" s="109">
        <v>86</v>
      </c>
      <c r="N69" s="109">
        <v>86</v>
      </c>
      <c r="O69" s="109">
        <v>86</v>
      </c>
      <c r="P69" s="109">
        <v>86</v>
      </c>
      <c r="Q69" s="109">
        <v>86</v>
      </c>
      <c r="R69" s="109">
        <v>86</v>
      </c>
    </row>
    <row r="70" spans="1:18" s="277" customFormat="1">
      <c r="A70" s="287" t="s">
        <v>195</v>
      </c>
      <c r="B70" s="44" t="s">
        <v>383</v>
      </c>
      <c r="C70" s="328"/>
      <c r="D70" s="334" t="s">
        <v>333</v>
      </c>
      <c r="E70" s="177">
        <v>0.16</v>
      </c>
      <c r="F70" s="177">
        <v>0.35</v>
      </c>
      <c r="G70" s="329">
        <v>0</v>
      </c>
      <c r="H70" s="329">
        <v>0</v>
      </c>
      <c r="I70" s="329">
        <v>0</v>
      </c>
      <c r="J70" s="329">
        <v>0</v>
      </c>
      <c r="K70" s="329">
        <v>0</v>
      </c>
      <c r="L70" s="329">
        <v>0</v>
      </c>
      <c r="M70" s="329">
        <v>0</v>
      </c>
      <c r="N70" s="329">
        <v>0</v>
      </c>
      <c r="O70" s="329">
        <v>0</v>
      </c>
      <c r="P70" s="329">
        <v>0</v>
      </c>
      <c r="Q70" s="329">
        <v>0</v>
      </c>
      <c r="R70" s="329">
        <v>0</v>
      </c>
    </row>
    <row r="71" spans="1:18" s="277" customFormat="1">
      <c r="A71" s="143" t="s">
        <v>343</v>
      </c>
      <c r="B71" s="44" t="s">
        <v>390</v>
      </c>
      <c r="C71" s="328"/>
      <c r="D71" s="334" t="s">
        <v>333</v>
      </c>
      <c r="E71" s="177">
        <v>0</v>
      </c>
      <c r="F71" s="177">
        <v>0</v>
      </c>
      <c r="G71" s="329">
        <v>0</v>
      </c>
      <c r="H71" s="329">
        <v>0</v>
      </c>
      <c r="I71" s="329">
        <v>0</v>
      </c>
      <c r="J71" s="329">
        <v>0</v>
      </c>
      <c r="K71" s="329">
        <v>0</v>
      </c>
      <c r="L71" s="329">
        <v>0</v>
      </c>
      <c r="M71" s="329">
        <v>0</v>
      </c>
      <c r="N71" s="329">
        <v>0</v>
      </c>
      <c r="O71" s="329">
        <v>0</v>
      </c>
      <c r="P71" s="329">
        <v>0</v>
      </c>
      <c r="Q71" s="329">
        <v>0</v>
      </c>
      <c r="R71" s="329">
        <v>0</v>
      </c>
    </row>
    <row r="72" spans="1:18">
      <c r="A72" s="143" t="s">
        <v>344</v>
      </c>
      <c r="B72" s="44" t="s">
        <v>445</v>
      </c>
      <c r="C72" s="40"/>
      <c r="D72" s="334" t="s">
        <v>330</v>
      </c>
      <c r="E72" s="177">
        <v>0</v>
      </c>
      <c r="F72" s="177">
        <v>0</v>
      </c>
      <c r="G72" s="109">
        <v>0</v>
      </c>
      <c r="H72" s="109">
        <v>0</v>
      </c>
      <c r="I72" s="109">
        <v>0</v>
      </c>
      <c r="J72" s="109">
        <v>0</v>
      </c>
      <c r="K72" s="109">
        <v>0</v>
      </c>
      <c r="L72" s="109">
        <v>0</v>
      </c>
      <c r="M72" s="109">
        <v>0</v>
      </c>
      <c r="N72" s="109">
        <v>0</v>
      </c>
      <c r="O72" s="109">
        <v>0</v>
      </c>
      <c r="P72" s="109">
        <v>0</v>
      </c>
      <c r="Q72" s="109">
        <v>0</v>
      </c>
      <c r="R72" s="109">
        <v>0</v>
      </c>
    </row>
    <row r="73" spans="1:18" s="277" customFormat="1">
      <c r="A73" s="287" t="s">
        <v>384</v>
      </c>
      <c r="B73" s="46" t="s">
        <v>397</v>
      </c>
      <c r="C73" s="374"/>
      <c r="D73" s="334" t="s">
        <v>330</v>
      </c>
      <c r="E73" s="177">
        <v>8.0399999999999991</v>
      </c>
      <c r="F73" s="177">
        <v>4.0999999999999996</v>
      </c>
      <c r="G73" s="114">
        <v>4.0999999999999996</v>
      </c>
      <c r="H73" s="114">
        <v>4.0999999999999996</v>
      </c>
      <c r="I73" s="329">
        <v>4.0999999999999996</v>
      </c>
      <c r="J73" s="329">
        <v>4.0999999999999996</v>
      </c>
      <c r="K73" s="329">
        <v>4.0999999999999996</v>
      </c>
      <c r="L73" s="329">
        <v>4.0999999999999996</v>
      </c>
      <c r="M73" s="329">
        <v>4.0999999999999996</v>
      </c>
      <c r="N73" s="329">
        <v>4.0999999999999996</v>
      </c>
      <c r="O73" s="329">
        <v>4.0999999999999996</v>
      </c>
      <c r="P73" s="329">
        <v>4.0999999999999996</v>
      </c>
      <c r="Q73" s="329">
        <v>4.0999999999999996</v>
      </c>
      <c r="R73" s="329">
        <v>4.0999999999999996</v>
      </c>
    </row>
    <row r="74" spans="1:18" s="277" customFormat="1">
      <c r="A74" s="287" t="s">
        <v>385</v>
      </c>
      <c r="B74" s="46" t="s">
        <v>404</v>
      </c>
      <c r="C74" s="374"/>
      <c r="D74" s="334" t="s">
        <v>330</v>
      </c>
      <c r="E74" s="177">
        <v>8.0399999999999991</v>
      </c>
      <c r="F74" s="177">
        <v>4.0999999999999996</v>
      </c>
      <c r="G74" s="114">
        <v>4.0999999999999996</v>
      </c>
      <c r="H74" s="114">
        <v>4.0999999999999996</v>
      </c>
      <c r="I74" s="329">
        <v>4.0999999999999996</v>
      </c>
      <c r="J74" s="329">
        <v>4.0999999999999996</v>
      </c>
      <c r="K74" s="329">
        <v>4.0999999999999996</v>
      </c>
      <c r="L74" s="329">
        <v>4.0999999999999996</v>
      </c>
      <c r="M74" s="329">
        <v>4.0999999999999996</v>
      </c>
      <c r="N74" s="329">
        <v>4.0999999999999996</v>
      </c>
      <c r="O74" s="329">
        <v>4.0999999999999996</v>
      </c>
      <c r="P74" s="329">
        <v>4.0999999999999996</v>
      </c>
      <c r="Q74" s="329">
        <v>4.0999999999999996</v>
      </c>
      <c r="R74" s="329">
        <v>4.0999999999999996</v>
      </c>
    </row>
    <row r="75" spans="1:18" s="277" customFormat="1">
      <c r="A75" s="287" t="s">
        <v>386</v>
      </c>
      <c r="B75" s="46" t="s">
        <v>391</v>
      </c>
      <c r="C75" s="374"/>
      <c r="D75" s="334" t="s">
        <v>330</v>
      </c>
      <c r="E75" s="177">
        <v>11.25</v>
      </c>
      <c r="F75" s="177">
        <v>5.74</v>
      </c>
      <c r="G75" s="114">
        <v>5.74</v>
      </c>
      <c r="H75" s="114">
        <v>5.74</v>
      </c>
      <c r="I75" s="109">
        <v>5.74</v>
      </c>
      <c r="J75" s="109">
        <v>5.74</v>
      </c>
      <c r="K75" s="109">
        <v>5.74</v>
      </c>
      <c r="L75" s="109">
        <v>5.74</v>
      </c>
      <c r="M75" s="109">
        <v>5.74</v>
      </c>
      <c r="N75" s="109">
        <v>5.74</v>
      </c>
      <c r="O75" s="109">
        <v>5.74</v>
      </c>
      <c r="P75" s="109">
        <v>5.74</v>
      </c>
      <c r="Q75" s="109">
        <v>5.74</v>
      </c>
      <c r="R75" s="109">
        <v>5.74</v>
      </c>
    </row>
    <row r="76" spans="1:18" s="277" customFormat="1">
      <c r="A76" s="287" t="s">
        <v>387</v>
      </c>
      <c r="B76" s="46" t="s">
        <v>392</v>
      </c>
      <c r="C76" s="374"/>
      <c r="D76" s="334" t="s">
        <v>330</v>
      </c>
      <c r="E76" s="177">
        <v>9.7899999999999991</v>
      </c>
      <c r="F76" s="177">
        <v>4.57</v>
      </c>
      <c r="G76" s="114">
        <v>4.57</v>
      </c>
      <c r="H76" s="114">
        <v>4.57</v>
      </c>
      <c r="I76" s="329">
        <v>4.57</v>
      </c>
      <c r="J76" s="329">
        <v>4.57</v>
      </c>
      <c r="K76" s="329">
        <v>4.57</v>
      </c>
      <c r="L76" s="329">
        <v>4.57</v>
      </c>
      <c r="M76" s="329">
        <v>4.57</v>
      </c>
      <c r="N76" s="329">
        <v>4.57</v>
      </c>
      <c r="O76" s="329">
        <v>4.57</v>
      </c>
      <c r="P76" s="329">
        <v>4.57</v>
      </c>
      <c r="Q76" s="329">
        <v>4.57</v>
      </c>
      <c r="R76" s="329">
        <v>4.57</v>
      </c>
    </row>
    <row r="77" spans="1:18" s="277" customFormat="1">
      <c r="A77" s="287" t="s">
        <v>388</v>
      </c>
      <c r="B77" s="46" t="s">
        <v>393</v>
      </c>
      <c r="C77" s="374"/>
      <c r="D77" s="334" t="s">
        <v>333</v>
      </c>
      <c r="E77" s="177">
        <v>7.42</v>
      </c>
      <c r="F77" s="177">
        <v>10.33</v>
      </c>
      <c r="G77" s="114">
        <v>10.33</v>
      </c>
      <c r="H77" s="114">
        <v>10.33</v>
      </c>
      <c r="I77" s="329">
        <v>10.33</v>
      </c>
      <c r="J77" s="329">
        <v>10.33</v>
      </c>
      <c r="K77" s="329">
        <v>10.33</v>
      </c>
      <c r="L77" s="329">
        <v>10.33</v>
      </c>
      <c r="M77" s="329">
        <v>0</v>
      </c>
      <c r="N77" s="329">
        <v>0</v>
      </c>
      <c r="O77" s="329">
        <v>0</v>
      </c>
      <c r="P77" s="329">
        <v>0</v>
      </c>
      <c r="Q77" s="329">
        <v>0</v>
      </c>
      <c r="R77" s="329">
        <v>0</v>
      </c>
    </row>
    <row r="78" spans="1:18" s="277" customFormat="1">
      <c r="A78" s="287" t="s">
        <v>389</v>
      </c>
      <c r="B78" s="46" t="s">
        <v>394</v>
      </c>
      <c r="C78" s="374"/>
      <c r="D78" s="334" t="s">
        <v>330</v>
      </c>
      <c r="E78" s="177">
        <v>6.03</v>
      </c>
      <c r="F78" s="177">
        <v>3.08</v>
      </c>
      <c r="G78" s="114">
        <v>3.08</v>
      </c>
      <c r="H78" s="114">
        <v>3.08</v>
      </c>
      <c r="I78" s="109">
        <v>3.08</v>
      </c>
      <c r="J78" s="109">
        <v>3.08</v>
      </c>
      <c r="K78" s="109">
        <v>3.08</v>
      </c>
      <c r="L78" s="109">
        <v>3.08</v>
      </c>
      <c r="M78" s="109">
        <v>3.08</v>
      </c>
      <c r="N78" s="109">
        <v>3.08</v>
      </c>
      <c r="O78" s="109">
        <v>3.08</v>
      </c>
      <c r="P78" s="109">
        <v>3.08</v>
      </c>
      <c r="Q78" s="109">
        <v>3.08</v>
      </c>
      <c r="R78" s="109">
        <v>3.08</v>
      </c>
    </row>
    <row r="79" spans="1:18" s="277" customFormat="1">
      <c r="A79" s="287" t="s">
        <v>395</v>
      </c>
      <c r="B79" s="46" t="s">
        <v>403</v>
      </c>
      <c r="C79" s="374"/>
      <c r="D79" s="334" t="s">
        <v>330</v>
      </c>
      <c r="E79" s="177">
        <v>20.09</v>
      </c>
      <c r="F79" s="177">
        <v>10.25</v>
      </c>
      <c r="G79" s="114">
        <v>10.25</v>
      </c>
      <c r="H79" s="114">
        <v>10.25</v>
      </c>
      <c r="I79" s="329">
        <v>10.25</v>
      </c>
      <c r="J79" s="329">
        <v>10.25</v>
      </c>
      <c r="K79" s="329">
        <v>10.25</v>
      </c>
      <c r="L79" s="329">
        <v>10.25</v>
      </c>
      <c r="M79" s="329">
        <v>10.25</v>
      </c>
      <c r="N79" s="329">
        <v>10.25</v>
      </c>
      <c r="O79" s="329">
        <v>10.25</v>
      </c>
      <c r="P79" s="329">
        <v>10.25</v>
      </c>
      <c r="Q79" s="329">
        <v>10.25</v>
      </c>
      <c r="R79" s="329">
        <v>10.25</v>
      </c>
    </row>
    <row r="80" spans="1:18" s="277" customFormat="1">
      <c r="A80" s="287" t="s">
        <v>396</v>
      </c>
      <c r="B80" s="46" t="s">
        <v>411</v>
      </c>
      <c r="C80" s="374"/>
      <c r="D80" s="334" t="s">
        <v>323</v>
      </c>
      <c r="E80" s="177">
        <v>0</v>
      </c>
      <c r="F80" s="177">
        <v>0</v>
      </c>
      <c r="G80" s="329">
        <v>0</v>
      </c>
      <c r="H80" s="329">
        <v>0</v>
      </c>
      <c r="I80" s="329">
        <v>0</v>
      </c>
      <c r="J80" s="329">
        <v>0</v>
      </c>
      <c r="K80" s="329">
        <v>0</v>
      </c>
      <c r="L80" s="329">
        <v>0</v>
      </c>
      <c r="M80" s="329">
        <v>0</v>
      </c>
      <c r="N80" s="329">
        <v>0</v>
      </c>
      <c r="O80" s="329">
        <v>0</v>
      </c>
      <c r="P80" s="329">
        <v>0</v>
      </c>
      <c r="Q80" s="329">
        <v>0</v>
      </c>
      <c r="R80" s="329">
        <v>0</v>
      </c>
    </row>
    <row r="81" spans="1:18">
      <c r="A81" s="142"/>
      <c r="B81" s="191"/>
      <c r="C81" s="192"/>
      <c r="D81" s="193"/>
      <c r="E81" s="193"/>
      <c r="F81" s="193"/>
      <c r="G81" s="194"/>
      <c r="H81" s="194"/>
      <c r="I81" s="194"/>
      <c r="J81" s="194"/>
      <c r="K81" s="194"/>
      <c r="L81" s="194"/>
      <c r="M81" s="194"/>
      <c r="N81" s="194"/>
      <c r="O81" s="195"/>
      <c r="P81" s="195"/>
      <c r="Q81" s="195"/>
      <c r="R81" s="196"/>
    </row>
    <row r="82" spans="1:18" ht="31.2">
      <c r="A82" s="142">
        <v>12</v>
      </c>
      <c r="B82" s="201" t="s">
        <v>354</v>
      </c>
      <c r="C82" s="202"/>
      <c r="D82" s="203"/>
      <c r="E82" s="367">
        <f>SUM(E48:E61,E67:E80)</f>
        <v>136.81999999999996</v>
      </c>
      <c r="F82" s="367">
        <f>SUM(F48:F61,F67:F80)</f>
        <v>108.51999999999998</v>
      </c>
      <c r="G82" s="204">
        <f>SUM(G48:G61,G67:G80)</f>
        <v>128.16999999999999</v>
      </c>
      <c r="H82" s="204">
        <f t="shared" ref="H82:R82" si="8">SUM(H48:H61,H67:H80)</f>
        <v>128.16999999999999</v>
      </c>
      <c r="I82" s="204">
        <f t="shared" si="8"/>
        <v>128.16999999999999</v>
      </c>
      <c r="J82" s="204">
        <f t="shared" si="8"/>
        <v>128.16999999999999</v>
      </c>
      <c r="K82" s="204">
        <f t="shared" si="8"/>
        <v>128.16999999999999</v>
      </c>
      <c r="L82" s="204">
        <f t="shared" si="8"/>
        <v>128.16999999999999</v>
      </c>
      <c r="M82" s="204">
        <f t="shared" si="8"/>
        <v>117.83999999999999</v>
      </c>
      <c r="N82" s="204">
        <f t="shared" si="8"/>
        <v>117.83999999999999</v>
      </c>
      <c r="O82" s="204">
        <f t="shared" si="8"/>
        <v>117.83999999999999</v>
      </c>
      <c r="P82" s="204">
        <f t="shared" si="8"/>
        <v>117.83999999999999</v>
      </c>
      <c r="Q82" s="204">
        <f t="shared" si="8"/>
        <v>117.83999999999999</v>
      </c>
      <c r="R82" s="204">
        <f t="shared" si="8"/>
        <v>117.83999999999999</v>
      </c>
    </row>
    <row r="83" spans="1:18" s="2" customFormat="1">
      <c r="A83" s="144"/>
      <c r="B83" s="173"/>
      <c r="C83" s="170"/>
      <c r="D83" s="169"/>
      <c r="E83" s="105"/>
      <c r="F83" s="105"/>
      <c r="G83" s="105"/>
      <c r="H83" s="105"/>
      <c r="I83" s="105"/>
      <c r="J83" s="105"/>
      <c r="K83" s="105"/>
      <c r="L83" s="105"/>
      <c r="M83" s="105"/>
      <c r="N83" s="105"/>
      <c r="O83" s="105"/>
      <c r="P83" s="105"/>
      <c r="Q83" s="105"/>
      <c r="R83" s="174"/>
    </row>
    <row r="84" spans="1:18" ht="15" customHeight="1">
      <c r="A84" s="142">
        <v>13</v>
      </c>
      <c r="B84" s="50" t="s">
        <v>163</v>
      </c>
      <c r="C84" s="51"/>
      <c r="D84" s="88"/>
      <c r="E84" s="289">
        <f t="shared" ref="E84:R84" si="9">E82+E44</f>
        <v>557.66999999999996</v>
      </c>
      <c r="F84" s="289">
        <f t="shared" si="9"/>
        <v>528.37</v>
      </c>
      <c r="G84" s="82">
        <f t="shared" si="9"/>
        <v>558.02</v>
      </c>
      <c r="H84" s="82">
        <f t="shared" si="9"/>
        <v>558.02</v>
      </c>
      <c r="I84" s="82">
        <f t="shared" si="9"/>
        <v>558.02</v>
      </c>
      <c r="J84" s="82">
        <f t="shared" si="9"/>
        <v>558.02</v>
      </c>
      <c r="K84" s="82">
        <f t="shared" si="9"/>
        <v>558.02</v>
      </c>
      <c r="L84" s="82">
        <f t="shared" si="9"/>
        <v>558.02</v>
      </c>
      <c r="M84" s="82">
        <f t="shared" si="9"/>
        <v>475.67</v>
      </c>
      <c r="N84" s="82">
        <f t="shared" si="9"/>
        <v>475.67</v>
      </c>
      <c r="O84" s="82">
        <f t="shared" si="9"/>
        <v>411.69</v>
      </c>
      <c r="P84" s="82">
        <f t="shared" si="9"/>
        <v>375.69</v>
      </c>
      <c r="Q84" s="82">
        <f t="shared" si="9"/>
        <v>375.69</v>
      </c>
      <c r="R84" s="82">
        <f t="shared" si="9"/>
        <v>375.69</v>
      </c>
    </row>
    <row r="85" spans="1:18" ht="15" customHeight="1">
      <c r="A85" s="142"/>
      <c r="B85" s="120"/>
      <c r="C85" s="121"/>
      <c r="D85" s="90"/>
      <c r="E85" s="90"/>
      <c r="F85" s="90"/>
      <c r="G85" s="78"/>
      <c r="H85" s="78"/>
      <c r="I85" s="78"/>
      <c r="J85" s="78"/>
      <c r="K85" s="78"/>
      <c r="L85" s="78"/>
      <c r="M85" s="78"/>
      <c r="N85" s="78"/>
      <c r="O85" s="78"/>
      <c r="P85" s="78"/>
      <c r="Q85" s="78"/>
      <c r="R85" s="78"/>
    </row>
    <row r="86" spans="1:18" s="48" customFormat="1" ht="15" customHeight="1">
      <c r="A86" s="143"/>
      <c r="B86" s="295" t="s">
        <v>38</v>
      </c>
      <c r="C86" s="45"/>
      <c r="D86" s="90"/>
      <c r="E86" s="90"/>
      <c r="F86" s="90"/>
      <c r="G86" s="91"/>
      <c r="H86" s="91"/>
      <c r="I86" s="91"/>
      <c r="J86" s="91"/>
      <c r="K86" s="91"/>
      <c r="L86" s="91"/>
      <c r="M86" s="91"/>
      <c r="N86" s="91"/>
      <c r="O86" s="79"/>
      <c r="P86" s="79"/>
      <c r="Q86" s="79"/>
      <c r="R86" s="79"/>
    </row>
    <row r="87" spans="1:18" ht="15" customHeight="1">
      <c r="A87" s="142"/>
      <c r="B87" s="27" t="s">
        <v>274</v>
      </c>
      <c r="C87" s="33"/>
      <c r="D87" s="90"/>
      <c r="E87" s="90"/>
      <c r="F87" s="90"/>
      <c r="G87" s="91"/>
      <c r="H87" s="91"/>
      <c r="I87" s="91"/>
      <c r="J87" s="91"/>
      <c r="K87" s="91"/>
      <c r="L87" s="91"/>
      <c r="M87" s="91"/>
      <c r="N87" s="91"/>
      <c r="O87" s="79"/>
      <c r="P87" s="79"/>
      <c r="Q87" s="79"/>
      <c r="R87" s="79"/>
    </row>
    <row r="88" spans="1:18">
      <c r="A88" s="142"/>
      <c r="B88" s="21" t="s">
        <v>39</v>
      </c>
      <c r="C88" s="32"/>
      <c r="D88" s="80" t="s">
        <v>316</v>
      </c>
      <c r="E88" s="284">
        <v>2017</v>
      </c>
      <c r="F88" s="284">
        <v>2018</v>
      </c>
      <c r="G88" s="64" t="s">
        <v>1</v>
      </c>
      <c r="H88" s="64" t="s">
        <v>2</v>
      </c>
      <c r="I88" s="64" t="s">
        <v>17</v>
      </c>
      <c r="J88" s="64" t="s">
        <v>18</v>
      </c>
      <c r="K88" s="64" t="s">
        <v>20</v>
      </c>
      <c r="L88" s="64" t="s">
        <v>21</v>
      </c>
      <c r="M88" s="64" t="s">
        <v>24</v>
      </c>
      <c r="N88" s="64" t="s">
        <v>25</v>
      </c>
      <c r="O88" s="64" t="s">
        <v>27</v>
      </c>
      <c r="P88" s="64" t="s">
        <v>28</v>
      </c>
      <c r="Q88" s="64" t="s">
        <v>29</v>
      </c>
      <c r="R88" s="64" t="s">
        <v>30</v>
      </c>
    </row>
    <row r="89" spans="1:18" s="2" customFormat="1" ht="31.2">
      <c r="A89" s="144" t="s">
        <v>69</v>
      </c>
      <c r="B89" s="122" t="s">
        <v>413</v>
      </c>
      <c r="C89" s="123"/>
      <c r="D89" s="95" t="s">
        <v>327</v>
      </c>
      <c r="E89" s="177">
        <v>0</v>
      </c>
      <c r="F89" s="177">
        <v>0</v>
      </c>
      <c r="G89" s="109">
        <v>0</v>
      </c>
      <c r="H89" s="109">
        <v>0</v>
      </c>
      <c r="I89" s="109">
        <v>0</v>
      </c>
      <c r="J89" s="109">
        <v>0</v>
      </c>
      <c r="K89" s="109">
        <v>0</v>
      </c>
      <c r="L89" s="109">
        <v>0</v>
      </c>
      <c r="M89" s="109">
        <v>0</v>
      </c>
      <c r="N89" s="119">
        <v>0</v>
      </c>
      <c r="O89" s="109">
        <v>0</v>
      </c>
      <c r="P89" s="109">
        <v>0</v>
      </c>
      <c r="Q89" s="109">
        <v>0</v>
      </c>
      <c r="R89" s="109">
        <v>0</v>
      </c>
    </row>
    <row r="90" spans="1:18" s="2" customFormat="1">
      <c r="A90" s="144" t="s">
        <v>70</v>
      </c>
      <c r="B90" s="53"/>
      <c r="C90" s="47"/>
      <c r="D90" s="95"/>
      <c r="E90" s="177"/>
      <c r="F90" s="177"/>
      <c r="G90" s="109"/>
      <c r="H90" s="109"/>
      <c r="I90" s="109"/>
      <c r="J90" s="109"/>
      <c r="K90" s="109"/>
      <c r="L90" s="109"/>
      <c r="M90" s="109"/>
      <c r="N90" s="119"/>
      <c r="O90" s="110"/>
      <c r="P90" s="110"/>
      <c r="Q90" s="110"/>
      <c r="R90" s="110"/>
    </row>
    <row r="91" spans="1:18" s="2" customFormat="1">
      <c r="A91" s="144" t="s">
        <v>71</v>
      </c>
      <c r="B91" s="53"/>
      <c r="C91" s="47"/>
      <c r="D91" s="95"/>
      <c r="E91" s="177"/>
      <c r="F91" s="177"/>
      <c r="G91" s="109"/>
      <c r="H91" s="109"/>
      <c r="I91" s="109"/>
      <c r="J91" s="109"/>
      <c r="K91" s="109"/>
      <c r="L91" s="109"/>
      <c r="M91" s="109"/>
      <c r="N91" s="109"/>
      <c r="O91" s="110"/>
      <c r="P91" s="110"/>
      <c r="Q91" s="110"/>
      <c r="R91" s="110"/>
    </row>
    <row r="92" spans="1:18" s="2" customFormat="1">
      <c r="A92" s="144" t="s">
        <v>72</v>
      </c>
      <c r="B92" s="53"/>
      <c r="C92" s="47"/>
      <c r="D92" s="95"/>
      <c r="E92" s="177"/>
      <c r="F92" s="177"/>
      <c r="G92" s="109"/>
      <c r="H92" s="109"/>
      <c r="I92" s="109"/>
      <c r="J92" s="109"/>
      <c r="K92" s="109"/>
      <c r="L92" s="109"/>
      <c r="M92" s="109"/>
      <c r="N92" s="109"/>
      <c r="O92" s="110"/>
      <c r="P92" s="110"/>
      <c r="Q92" s="110"/>
      <c r="R92" s="110"/>
    </row>
    <row r="93" spans="1:18" s="2" customFormat="1">
      <c r="A93" s="142" t="s">
        <v>73</v>
      </c>
      <c r="B93" s="53"/>
      <c r="C93" s="47"/>
      <c r="D93" s="164"/>
      <c r="E93" s="177"/>
      <c r="F93" s="177"/>
      <c r="G93" s="114"/>
      <c r="H93" s="114"/>
      <c r="I93" s="114"/>
      <c r="J93" s="114"/>
      <c r="K93" s="114"/>
      <c r="L93" s="114"/>
      <c r="M93" s="114"/>
      <c r="N93" s="114"/>
      <c r="O93" s="115"/>
      <c r="P93" s="115"/>
      <c r="Q93" s="115"/>
      <c r="R93" s="115"/>
    </row>
    <row r="94" spans="1:18" s="2" customFormat="1">
      <c r="A94" s="288" t="s">
        <v>196</v>
      </c>
      <c r="B94" s="53"/>
      <c r="C94" s="47"/>
      <c r="D94" s="164"/>
      <c r="E94" s="177"/>
      <c r="F94" s="177"/>
      <c r="G94" s="114"/>
      <c r="H94" s="114"/>
      <c r="I94" s="114"/>
      <c r="J94" s="114"/>
      <c r="K94" s="114"/>
      <c r="L94" s="114"/>
      <c r="M94" s="114"/>
      <c r="N94" s="114"/>
      <c r="O94" s="115"/>
      <c r="P94" s="115"/>
      <c r="Q94" s="115"/>
      <c r="R94" s="115"/>
    </row>
    <row r="95" spans="1:18" s="2" customFormat="1">
      <c r="A95" s="288" t="s">
        <v>197</v>
      </c>
      <c r="B95" s="53"/>
      <c r="C95" s="47"/>
      <c r="D95" s="164"/>
      <c r="E95" s="177"/>
      <c r="F95" s="177"/>
      <c r="G95" s="114"/>
      <c r="H95" s="114"/>
      <c r="I95" s="114"/>
      <c r="J95" s="114"/>
      <c r="K95" s="114"/>
      <c r="L95" s="114"/>
      <c r="M95" s="114"/>
      <c r="N95" s="114"/>
      <c r="O95" s="115"/>
      <c r="P95" s="115"/>
      <c r="Q95" s="115"/>
      <c r="R95" s="115"/>
    </row>
    <row r="96" spans="1:18" s="2" customFormat="1">
      <c r="A96" s="288" t="s">
        <v>198</v>
      </c>
      <c r="B96" s="53"/>
      <c r="C96" s="47"/>
      <c r="D96" s="164"/>
      <c r="E96" s="177"/>
      <c r="F96" s="177"/>
      <c r="G96" s="114"/>
      <c r="H96" s="114"/>
      <c r="I96" s="114"/>
      <c r="J96" s="114"/>
      <c r="K96" s="114"/>
      <c r="L96" s="114"/>
      <c r="M96" s="114"/>
      <c r="N96" s="114"/>
      <c r="O96" s="115"/>
      <c r="P96" s="115"/>
      <c r="Q96" s="115"/>
      <c r="R96" s="115"/>
    </row>
    <row r="97" spans="1:18" s="2" customFormat="1">
      <c r="A97" s="288" t="s">
        <v>199</v>
      </c>
      <c r="B97" s="53"/>
      <c r="C97" s="47"/>
      <c r="D97" s="164"/>
      <c r="E97" s="177"/>
      <c r="F97" s="177"/>
      <c r="G97" s="114"/>
      <c r="H97" s="114"/>
      <c r="I97" s="114"/>
      <c r="J97" s="114"/>
      <c r="K97" s="114"/>
      <c r="L97" s="114"/>
      <c r="M97" s="114"/>
      <c r="N97" s="114"/>
      <c r="O97" s="115"/>
      <c r="P97" s="115"/>
      <c r="Q97" s="115"/>
      <c r="R97" s="115"/>
    </row>
    <row r="98" spans="1:18" s="2" customFormat="1">
      <c r="A98" s="288" t="s">
        <v>200</v>
      </c>
      <c r="B98" s="53"/>
      <c r="C98" s="47"/>
      <c r="D98" s="164"/>
      <c r="E98" s="177"/>
      <c r="F98" s="177"/>
      <c r="G98" s="114"/>
      <c r="H98" s="114"/>
      <c r="I98" s="114"/>
      <c r="J98" s="114"/>
      <c r="K98" s="114"/>
      <c r="L98" s="114"/>
      <c r="M98" s="114"/>
      <c r="N98" s="114"/>
      <c r="O98" s="115"/>
      <c r="P98" s="115"/>
      <c r="Q98" s="115"/>
      <c r="R98" s="115"/>
    </row>
    <row r="99" spans="1:18" s="2" customFormat="1">
      <c r="A99" s="288" t="s">
        <v>201</v>
      </c>
      <c r="B99" s="53"/>
      <c r="C99" s="47"/>
      <c r="D99" s="164"/>
      <c r="E99" s="177"/>
      <c r="F99" s="177"/>
      <c r="G99" s="114"/>
      <c r="H99" s="114"/>
      <c r="I99" s="114"/>
      <c r="J99" s="114"/>
      <c r="K99" s="114"/>
      <c r="L99" s="114"/>
      <c r="M99" s="114"/>
      <c r="N99" s="114"/>
      <c r="O99" s="115"/>
      <c r="P99" s="115"/>
      <c r="Q99" s="115"/>
      <c r="R99" s="115"/>
    </row>
    <row r="100" spans="1:18" s="2" customFormat="1">
      <c r="A100" s="288" t="s">
        <v>202</v>
      </c>
      <c r="B100" s="53"/>
      <c r="C100" s="47"/>
      <c r="D100" s="164"/>
      <c r="E100" s="177"/>
      <c r="F100" s="177"/>
      <c r="G100" s="114"/>
      <c r="H100" s="114"/>
      <c r="I100" s="114"/>
      <c r="J100" s="114"/>
      <c r="K100" s="114"/>
      <c r="L100" s="114"/>
      <c r="M100" s="114"/>
      <c r="N100" s="114"/>
      <c r="O100" s="115"/>
      <c r="P100" s="115"/>
      <c r="Q100" s="115"/>
      <c r="R100" s="115"/>
    </row>
    <row r="101" spans="1:18" s="2" customFormat="1">
      <c r="A101" s="288" t="s">
        <v>203</v>
      </c>
      <c r="B101" s="53"/>
      <c r="C101" s="47"/>
      <c r="D101" s="164"/>
      <c r="E101" s="177"/>
      <c r="F101" s="177"/>
      <c r="G101" s="114"/>
      <c r="H101" s="114"/>
      <c r="I101" s="114"/>
      <c r="J101" s="114"/>
      <c r="K101" s="114"/>
      <c r="L101" s="114"/>
      <c r="M101" s="114"/>
      <c r="N101" s="114"/>
      <c r="O101" s="115"/>
      <c r="P101" s="115"/>
      <c r="Q101" s="115"/>
      <c r="R101" s="115"/>
    </row>
    <row r="102" spans="1:18">
      <c r="A102" s="293" t="s">
        <v>204</v>
      </c>
      <c r="B102" s="14"/>
      <c r="C102" s="47"/>
      <c r="D102" s="164"/>
      <c r="E102" s="177"/>
      <c r="F102" s="177"/>
      <c r="G102" s="114"/>
      <c r="H102" s="114"/>
      <c r="I102" s="114"/>
      <c r="J102" s="114"/>
      <c r="K102" s="114"/>
      <c r="L102" s="114"/>
      <c r="M102" s="114"/>
      <c r="N102" s="114"/>
      <c r="O102" s="115"/>
      <c r="P102" s="115"/>
      <c r="Q102" s="115"/>
      <c r="R102" s="115"/>
    </row>
    <row r="103" spans="1:18" ht="31.2">
      <c r="A103" s="142">
        <v>14</v>
      </c>
      <c r="B103" s="52" t="s">
        <v>93</v>
      </c>
      <c r="C103" s="47"/>
      <c r="D103" s="163"/>
      <c r="E103" s="366">
        <f>SUM(E89:E102)</f>
        <v>0</v>
      </c>
      <c r="F103" s="366">
        <f>SUM(F89:F102)</f>
        <v>0</v>
      </c>
      <c r="G103" s="69">
        <f t="shared" ref="G103:R103" si="10">SUM(G89:G102)</f>
        <v>0</v>
      </c>
      <c r="H103" s="69">
        <f t="shared" si="10"/>
        <v>0</v>
      </c>
      <c r="I103" s="69">
        <f t="shared" si="10"/>
        <v>0</v>
      </c>
      <c r="J103" s="69">
        <f t="shared" si="10"/>
        <v>0</v>
      </c>
      <c r="K103" s="69">
        <f t="shared" si="10"/>
        <v>0</v>
      </c>
      <c r="L103" s="69">
        <f t="shared" si="10"/>
        <v>0</v>
      </c>
      <c r="M103" s="69">
        <f t="shared" si="10"/>
        <v>0</v>
      </c>
      <c r="N103" s="69">
        <f t="shared" si="10"/>
        <v>0</v>
      </c>
      <c r="O103" s="69">
        <f t="shared" si="10"/>
        <v>0</v>
      </c>
      <c r="P103" s="69">
        <f t="shared" si="10"/>
        <v>0</v>
      </c>
      <c r="Q103" s="69">
        <f t="shared" si="10"/>
        <v>0</v>
      </c>
      <c r="R103" s="69">
        <f t="shared" si="10"/>
        <v>0</v>
      </c>
    </row>
    <row r="104" spans="1:18">
      <c r="A104" s="142"/>
      <c r="B104" s="12"/>
      <c r="C104" s="32"/>
      <c r="D104" s="160"/>
      <c r="E104" s="248"/>
      <c r="F104" s="247"/>
      <c r="G104" s="166"/>
      <c r="H104" s="166"/>
      <c r="I104" s="166"/>
      <c r="J104" s="166"/>
      <c r="K104" s="166"/>
      <c r="L104" s="166"/>
      <c r="M104" s="166"/>
      <c r="N104" s="166"/>
      <c r="O104" s="167"/>
      <c r="P104" s="167"/>
      <c r="Q104" s="167"/>
      <c r="R104" s="168"/>
    </row>
    <row r="105" spans="1:18">
      <c r="A105" s="142"/>
      <c r="B105" s="27" t="s">
        <v>275</v>
      </c>
      <c r="C105" s="12"/>
      <c r="D105" s="21"/>
      <c r="E105" s="104"/>
      <c r="F105" s="105"/>
      <c r="G105" s="105"/>
      <c r="H105" s="105"/>
      <c r="I105" s="105"/>
      <c r="J105" s="105"/>
      <c r="K105" s="105"/>
      <c r="L105" s="105"/>
      <c r="M105" s="105"/>
      <c r="N105" s="105"/>
      <c r="O105" s="102"/>
      <c r="P105" s="102"/>
      <c r="Q105" s="102"/>
      <c r="R105" s="103"/>
    </row>
    <row r="106" spans="1:18">
      <c r="A106" s="142"/>
      <c r="B106" s="21" t="s">
        <v>39</v>
      </c>
      <c r="D106" s="80" t="s">
        <v>316</v>
      </c>
      <c r="E106" s="284">
        <v>2017</v>
      </c>
      <c r="F106" s="284">
        <v>2018</v>
      </c>
      <c r="G106" s="284">
        <v>2019</v>
      </c>
      <c r="H106" s="284" t="s">
        <v>2</v>
      </c>
      <c r="I106" s="284" t="s">
        <v>17</v>
      </c>
      <c r="J106" s="284" t="s">
        <v>18</v>
      </c>
      <c r="K106" s="284" t="s">
        <v>20</v>
      </c>
      <c r="L106" s="284" t="s">
        <v>21</v>
      </c>
      <c r="M106" s="284" t="s">
        <v>24</v>
      </c>
      <c r="N106" s="284" t="s">
        <v>25</v>
      </c>
      <c r="O106" s="284" t="s">
        <v>27</v>
      </c>
      <c r="P106" s="284" t="s">
        <v>28</v>
      </c>
      <c r="Q106" s="284" t="s">
        <v>29</v>
      </c>
      <c r="R106" s="284" t="s">
        <v>30</v>
      </c>
    </row>
    <row r="107" spans="1:18">
      <c r="A107" s="288" t="s">
        <v>150</v>
      </c>
      <c r="B107" s="53" t="s">
        <v>398</v>
      </c>
      <c r="C107" s="40"/>
      <c r="D107" s="327" t="s">
        <v>333</v>
      </c>
      <c r="E107" s="177">
        <v>0</v>
      </c>
      <c r="F107" s="177">
        <v>0</v>
      </c>
      <c r="G107" s="108">
        <v>0</v>
      </c>
      <c r="H107" s="109">
        <v>0</v>
      </c>
      <c r="I107" s="109">
        <v>0</v>
      </c>
      <c r="J107" s="109">
        <v>0</v>
      </c>
      <c r="K107" s="109">
        <v>0</v>
      </c>
      <c r="L107" s="109">
        <v>0</v>
      </c>
      <c r="M107" s="109">
        <v>10.33</v>
      </c>
      <c r="N107" s="109">
        <v>10.33</v>
      </c>
      <c r="O107" s="109">
        <v>10.33</v>
      </c>
      <c r="P107" s="109">
        <v>10.33</v>
      </c>
      <c r="Q107" s="109">
        <v>10.33</v>
      </c>
      <c r="R107" s="109">
        <v>10.33</v>
      </c>
    </row>
    <row r="108" spans="1:18">
      <c r="A108" s="288" t="s">
        <v>151</v>
      </c>
      <c r="B108" s="53" t="s">
        <v>399</v>
      </c>
      <c r="C108" s="40"/>
      <c r="D108" s="327" t="s">
        <v>330</v>
      </c>
      <c r="E108" s="177">
        <v>0</v>
      </c>
      <c r="F108" s="177">
        <v>0</v>
      </c>
      <c r="G108" s="109">
        <v>0</v>
      </c>
      <c r="H108" s="109">
        <v>0</v>
      </c>
      <c r="I108" s="109">
        <v>18.04</v>
      </c>
      <c r="J108" s="109">
        <v>18.04</v>
      </c>
      <c r="K108" s="109">
        <v>18.04</v>
      </c>
      <c r="L108" s="109">
        <v>18.04</v>
      </c>
      <c r="M108" s="109">
        <v>18.04</v>
      </c>
      <c r="N108" s="109">
        <v>18.04</v>
      </c>
      <c r="O108" s="109">
        <v>18.04</v>
      </c>
      <c r="P108" s="109">
        <v>18.04</v>
      </c>
      <c r="Q108" s="109">
        <v>18.04</v>
      </c>
      <c r="R108" s="109">
        <v>18.04</v>
      </c>
    </row>
    <row r="109" spans="1:18">
      <c r="A109" s="288" t="s">
        <v>152</v>
      </c>
      <c r="B109" s="53" t="s">
        <v>400</v>
      </c>
      <c r="C109" s="40"/>
      <c r="D109" s="327" t="s">
        <v>332</v>
      </c>
      <c r="E109" s="177">
        <v>0</v>
      </c>
      <c r="F109" s="177">
        <v>0</v>
      </c>
      <c r="G109" s="109">
        <v>0</v>
      </c>
      <c r="H109" s="109">
        <v>0</v>
      </c>
      <c r="I109" s="109">
        <v>0</v>
      </c>
      <c r="J109" s="109">
        <v>0</v>
      </c>
      <c r="K109" s="109">
        <v>0</v>
      </c>
      <c r="L109" s="109">
        <v>0</v>
      </c>
      <c r="M109" s="109">
        <v>0</v>
      </c>
      <c r="N109" s="109">
        <v>0</v>
      </c>
      <c r="O109" s="109">
        <v>40</v>
      </c>
      <c r="P109" s="109">
        <v>40</v>
      </c>
      <c r="Q109" s="109">
        <v>40</v>
      </c>
      <c r="R109" s="109">
        <v>40</v>
      </c>
    </row>
    <row r="110" spans="1:18">
      <c r="A110" s="288" t="s">
        <v>153</v>
      </c>
      <c r="B110" s="53"/>
      <c r="C110" s="40"/>
      <c r="D110" s="327"/>
      <c r="E110" s="177"/>
      <c r="F110" s="177"/>
      <c r="G110" s="109"/>
      <c r="H110" s="109"/>
      <c r="I110" s="109"/>
      <c r="J110" s="109"/>
      <c r="K110" s="109"/>
      <c r="L110" s="109"/>
      <c r="M110" s="109"/>
      <c r="N110" s="109"/>
      <c r="O110" s="110"/>
      <c r="P110" s="110"/>
      <c r="Q110" s="110"/>
      <c r="R110" s="110"/>
    </row>
    <row r="111" spans="1:18" s="277" customFormat="1">
      <c r="A111" s="287" t="s">
        <v>154</v>
      </c>
      <c r="B111" s="53"/>
      <c r="C111" s="282"/>
      <c r="D111" s="327"/>
      <c r="E111" s="177"/>
      <c r="F111" s="177"/>
      <c r="G111" s="109"/>
      <c r="H111" s="109"/>
      <c r="I111" s="109"/>
      <c r="J111" s="109"/>
      <c r="K111" s="109"/>
      <c r="L111" s="109"/>
      <c r="M111" s="109"/>
      <c r="N111" s="109"/>
      <c r="O111" s="110"/>
      <c r="P111" s="110"/>
      <c r="Q111" s="110"/>
      <c r="R111" s="110"/>
    </row>
    <row r="112" spans="1:18" s="277" customFormat="1">
      <c r="A112" s="288" t="s">
        <v>205</v>
      </c>
      <c r="B112" s="53"/>
      <c r="C112" s="282"/>
      <c r="D112" s="327"/>
      <c r="E112" s="177"/>
      <c r="F112" s="177"/>
      <c r="G112" s="109"/>
      <c r="H112" s="109"/>
      <c r="I112" s="109"/>
      <c r="J112" s="109"/>
      <c r="K112" s="109"/>
      <c r="L112" s="109"/>
      <c r="M112" s="109"/>
      <c r="N112" s="109"/>
      <c r="O112" s="110"/>
      <c r="P112" s="110"/>
      <c r="Q112" s="110"/>
      <c r="R112" s="110"/>
    </row>
    <row r="113" spans="1:18" s="277" customFormat="1">
      <c r="A113" s="288" t="s">
        <v>206</v>
      </c>
      <c r="B113" s="53"/>
      <c r="C113" s="282"/>
      <c r="D113" s="327"/>
      <c r="E113" s="177"/>
      <c r="F113" s="177"/>
      <c r="G113" s="109"/>
      <c r="H113" s="109"/>
      <c r="I113" s="109"/>
      <c r="J113" s="109"/>
      <c r="K113" s="109"/>
      <c r="L113" s="109"/>
      <c r="M113" s="109"/>
      <c r="N113" s="109"/>
      <c r="O113" s="110"/>
      <c r="P113" s="110"/>
      <c r="Q113" s="110"/>
      <c r="R113" s="110"/>
    </row>
    <row r="114" spans="1:18" s="277" customFormat="1">
      <c r="A114" s="288" t="s">
        <v>207</v>
      </c>
      <c r="B114" s="53"/>
      <c r="C114" s="282"/>
      <c r="D114" s="327"/>
      <c r="E114" s="177"/>
      <c r="F114" s="177"/>
      <c r="G114" s="109"/>
      <c r="H114" s="109"/>
      <c r="I114" s="109"/>
      <c r="J114" s="109"/>
      <c r="K114" s="109"/>
      <c r="L114" s="109"/>
      <c r="M114" s="109"/>
      <c r="N114" s="109"/>
      <c r="O114" s="110"/>
      <c r="P114" s="110"/>
      <c r="Q114" s="110"/>
      <c r="R114" s="110"/>
    </row>
    <row r="115" spans="1:18" s="277" customFormat="1">
      <c r="A115" s="288" t="s">
        <v>208</v>
      </c>
      <c r="B115" s="53"/>
      <c r="C115" s="282"/>
      <c r="D115" s="327"/>
      <c r="E115" s="177"/>
      <c r="F115" s="177"/>
      <c r="G115" s="109"/>
      <c r="H115" s="109"/>
      <c r="I115" s="109"/>
      <c r="J115" s="109"/>
      <c r="K115" s="109"/>
      <c r="L115" s="109"/>
      <c r="M115" s="109"/>
      <c r="N115" s="109"/>
      <c r="O115" s="110"/>
      <c r="P115" s="110"/>
      <c r="Q115" s="110"/>
      <c r="R115" s="110"/>
    </row>
    <row r="116" spans="1:18" s="277" customFormat="1">
      <c r="A116" s="288" t="s">
        <v>209</v>
      </c>
      <c r="B116" s="53"/>
      <c r="C116" s="282"/>
      <c r="D116" s="327"/>
      <c r="E116" s="177"/>
      <c r="F116" s="177"/>
      <c r="G116" s="109"/>
      <c r="H116" s="109"/>
      <c r="I116" s="109"/>
      <c r="J116" s="109"/>
      <c r="K116" s="109"/>
      <c r="L116" s="109"/>
      <c r="M116" s="109"/>
      <c r="N116" s="109"/>
      <c r="O116" s="110"/>
      <c r="P116" s="110"/>
      <c r="Q116" s="110"/>
      <c r="R116" s="110"/>
    </row>
    <row r="117" spans="1:18" s="277" customFormat="1">
      <c r="A117" s="288" t="s">
        <v>210</v>
      </c>
      <c r="B117" s="53"/>
      <c r="C117" s="282"/>
      <c r="D117" s="327"/>
      <c r="E117" s="177"/>
      <c r="F117" s="177"/>
      <c r="G117" s="109"/>
      <c r="H117" s="109"/>
      <c r="I117" s="109"/>
      <c r="J117" s="109"/>
      <c r="K117" s="109"/>
      <c r="L117" s="109"/>
      <c r="M117" s="109"/>
      <c r="N117" s="109"/>
      <c r="O117" s="110"/>
      <c r="P117" s="110"/>
      <c r="Q117" s="110"/>
      <c r="R117" s="110"/>
    </row>
    <row r="118" spans="1:18" s="277" customFormat="1">
      <c r="A118" s="288" t="s">
        <v>211</v>
      </c>
      <c r="B118" s="53"/>
      <c r="C118" s="282"/>
      <c r="D118" s="327"/>
      <c r="E118" s="177"/>
      <c r="F118" s="177"/>
      <c r="G118" s="109"/>
      <c r="H118" s="109"/>
      <c r="I118" s="109"/>
      <c r="J118" s="109"/>
      <c r="K118" s="109"/>
      <c r="L118" s="109"/>
      <c r="M118" s="109"/>
      <c r="N118" s="109"/>
      <c r="O118" s="110"/>
      <c r="P118" s="110"/>
      <c r="Q118" s="110"/>
      <c r="R118" s="110"/>
    </row>
    <row r="119" spans="1:18" s="277" customFormat="1">
      <c r="A119" s="288" t="s">
        <v>212</v>
      </c>
      <c r="B119" s="53"/>
      <c r="C119" s="282"/>
      <c r="D119" s="327"/>
      <c r="E119" s="177"/>
      <c r="F119" s="177"/>
      <c r="G119" s="109"/>
      <c r="H119" s="109"/>
      <c r="I119" s="109"/>
      <c r="J119" s="109"/>
      <c r="K119" s="109"/>
      <c r="L119" s="109"/>
      <c r="M119" s="109"/>
      <c r="N119" s="109"/>
      <c r="O119" s="110"/>
      <c r="P119" s="110"/>
      <c r="Q119" s="110"/>
      <c r="R119" s="110"/>
    </row>
    <row r="120" spans="1:18" s="277" customFormat="1">
      <c r="A120" s="293" t="s">
        <v>213</v>
      </c>
      <c r="B120" s="53"/>
      <c r="C120" s="282"/>
      <c r="D120" s="327"/>
      <c r="E120" s="177"/>
      <c r="F120" s="177"/>
      <c r="G120" s="109"/>
      <c r="H120" s="109"/>
      <c r="I120" s="109"/>
      <c r="J120" s="109"/>
      <c r="K120" s="109"/>
      <c r="L120" s="109"/>
      <c r="M120" s="109"/>
      <c r="N120" s="109"/>
      <c r="O120" s="110"/>
      <c r="P120" s="110"/>
      <c r="Q120" s="110"/>
      <c r="R120" s="110"/>
    </row>
    <row r="121" spans="1:18">
      <c r="A121" s="142">
        <v>15</v>
      </c>
      <c r="B121" s="49" t="s">
        <v>94</v>
      </c>
      <c r="C121" s="47"/>
      <c r="D121" s="339"/>
      <c r="E121" s="363">
        <f t="shared" ref="E121:R121" si="11">SUM(E107:E120)</f>
        <v>0</v>
      </c>
      <c r="F121" s="363">
        <f t="shared" si="11"/>
        <v>0</v>
      </c>
      <c r="G121" s="69">
        <f t="shared" si="11"/>
        <v>0</v>
      </c>
      <c r="H121" s="69">
        <f t="shared" si="11"/>
        <v>0</v>
      </c>
      <c r="I121" s="69">
        <f t="shared" si="11"/>
        <v>18.04</v>
      </c>
      <c r="J121" s="69">
        <f t="shared" si="11"/>
        <v>18.04</v>
      </c>
      <c r="K121" s="69">
        <f t="shared" si="11"/>
        <v>18.04</v>
      </c>
      <c r="L121" s="69">
        <f t="shared" si="11"/>
        <v>18.04</v>
      </c>
      <c r="M121" s="69">
        <f t="shared" si="11"/>
        <v>28.369999999999997</v>
      </c>
      <c r="N121" s="69">
        <f t="shared" si="11"/>
        <v>28.369999999999997</v>
      </c>
      <c r="O121" s="69">
        <f t="shared" si="11"/>
        <v>68.37</v>
      </c>
      <c r="P121" s="69">
        <f t="shared" si="11"/>
        <v>68.37</v>
      </c>
      <c r="Q121" s="69">
        <f t="shared" si="11"/>
        <v>68.37</v>
      </c>
      <c r="R121" s="69">
        <f t="shared" si="11"/>
        <v>68.37</v>
      </c>
    </row>
    <row r="122" spans="1:18">
      <c r="A122" s="142"/>
      <c r="B122" s="173"/>
      <c r="C122" s="171"/>
      <c r="D122" s="172"/>
      <c r="E122" s="105"/>
      <c r="F122" s="105"/>
      <c r="G122" s="105"/>
      <c r="H122" s="105"/>
      <c r="I122" s="105"/>
      <c r="J122" s="105"/>
      <c r="K122" s="105"/>
      <c r="L122" s="105"/>
      <c r="M122" s="105"/>
      <c r="N122" s="105"/>
      <c r="O122" s="105"/>
      <c r="P122" s="105"/>
      <c r="Q122" s="105"/>
      <c r="R122" s="174"/>
    </row>
    <row r="123" spans="1:18" ht="15" customHeight="1">
      <c r="A123" s="142">
        <v>16</v>
      </c>
      <c r="B123" s="50" t="s">
        <v>164</v>
      </c>
      <c r="C123" s="51"/>
      <c r="D123" s="88"/>
      <c r="E123" s="289">
        <f t="shared" ref="E123:R123" si="12">E121+E103</f>
        <v>0</v>
      </c>
      <c r="F123" s="289">
        <f t="shared" si="12"/>
        <v>0</v>
      </c>
      <c r="G123" s="82">
        <f t="shared" si="12"/>
        <v>0</v>
      </c>
      <c r="H123" s="82">
        <f t="shared" si="12"/>
        <v>0</v>
      </c>
      <c r="I123" s="82">
        <f t="shared" si="12"/>
        <v>18.04</v>
      </c>
      <c r="J123" s="82">
        <f t="shared" si="12"/>
        <v>18.04</v>
      </c>
      <c r="K123" s="82">
        <f t="shared" si="12"/>
        <v>18.04</v>
      </c>
      <c r="L123" s="82">
        <f t="shared" si="12"/>
        <v>18.04</v>
      </c>
      <c r="M123" s="82">
        <f t="shared" si="12"/>
        <v>28.369999999999997</v>
      </c>
      <c r="N123" s="82">
        <f t="shared" si="12"/>
        <v>28.369999999999997</v>
      </c>
      <c r="O123" s="82">
        <f t="shared" si="12"/>
        <v>68.37</v>
      </c>
      <c r="P123" s="82">
        <f t="shared" si="12"/>
        <v>68.37</v>
      </c>
      <c r="Q123" s="82">
        <f t="shared" si="12"/>
        <v>68.37</v>
      </c>
      <c r="R123" s="82">
        <f t="shared" si="12"/>
        <v>68.37</v>
      </c>
    </row>
    <row r="124" spans="1:18">
      <c r="A124" s="142"/>
      <c r="B124" s="27"/>
      <c r="C124" s="12"/>
      <c r="D124" s="21"/>
      <c r="E124" s="21"/>
      <c r="F124" s="21"/>
      <c r="G124" s="78"/>
      <c r="H124" s="78"/>
      <c r="I124" s="78"/>
      <c r="J124" s="78"/>
      <c r="K124" s="78"/>
      <c r="L124" s="78"/>
      <c r="M124" s="78"/>
      <c r="N124" s="78"/>
      <c r="O124" s="78"/>
      <c r="P124" s="78"/>
      <c r="Q124" s="78"/>
      <c r="R124" s="78"/>
    </row>
    <row r="125" spans="1:18" ht="18">
      <c r="A125" s="142"/>
      <c r="B125" s="297" t="s">
        <v>43</v>
      </c>
      <c r="C125" s="12"/>
      <c r="D125" s="21"/>
      <c r="E125" s="21"/>
      <c r="F125" s="21"/>
      <c r="G125" s="78"/>
      <c r="H125" s="78"/>
      <c r="I125" s="78"/>
      <c r="J125" s="78"/>
      <c r="K125" s="78"/>
      <c r="L125" s="78"/>
      <c r="M125" s="78"/>
      <c r="N125" s="78"/>
      <c r="O125" s="78"/>
      <c r="P125" s="78"/>
      <c r="Q125" s="78"/>
      <c r="R125" s="78"/>
    </row>
    <row r="126" spans="1:18">
      <c r="A126" s="142"/>
      <c r="B126" s="1"/>
      <c r="C126" s="12"/>
      <c r="D126" s="21"/>
      <c r="E126" s="64" t="s">
        <v>135</v>
      </c>
      <c r="F126" s="64" t="s">
        <v>80</v>
      </c>
      <c r="G126" s="64" t="s">
        <v>1</v>
      </c>
      <c r="H126" s="64" t="s">
        <v>2</v>
      </c>
      <c r="I126" s="64" t="s">
        <v>17</v>
      </c>
      <c r="J126" s="64" t="s">
        <v>18</v>
      </c>
      <c r="K126" s="64" t="s">
        <v>20</v>
      </c>
      <c r="L126" s="64" t="s">
        <v>21</v>
      </c>
      <c r="M126" s="64" t="s">
        <v>24</v>
      </c>
      <c r="N126" s="64" t="s">
        <v>25</v>
      </c>
      <c r="O126" s="64" t="s">
        <v>27</v>
      </c>
      <c r="P126" s="64" t="s">
        <v>28</v>
      </c>
      <c r="Q126" s="64" t="s">
        <v>29</v>
      </c>
      <c r="R126" s="64" t="s">
        <v>30</v>
      </c>
    </row>
    <row r="127" spans="1:18">
      <c r="A127" s="142">
        <v>17</v>
      </c>
      <c r="B127" s="52" t="s">
        <v>170</v>
      </c>
      <c r="C127" s="40"/>
      <c r="D127" s="92"/>
      <c r="E127" s="289">
        <f t="shared" ref="E127:R127" si="13">E21</f>
        <v>641.37800000000004</v>
      </c>
      <c r="F127" s="289">
        <f t="shared" si="13"/>
        <v>625.03649999999993</v>
      </c>
      <c r="G127" s="82">
        <f t="shared" si="13"/>
        <v>682.42955000000006</v>
      </c>
      <c r="H127" s="82">
        <f t="shared" si="13"/>
        <v>684.94</v>
      </c>
      <c r="I127" s="82">
        <f t="shared" si="13"/>
        <v>687.59305000000006</v>
      </c>
      <c r="J127" s="82">
        <f t="shared" si="13"/>
        <v>690.39329999999995</v>
      </c>
      <c r="K127" s="82">
        <f t="shared" si="13"/>
        <v>693.34534999999994</v>
      </c>
      <c r="L127" s="82">
        <f t="shared" si="13"/>
        <v>696.45495000000005</v>
      </c>
      <c r="M127" s="82">
        <f t="shared" si="13"/>
        <v>699.72900000000004</v>
      </c>
      <c r="N127" s="82">
        <f t="shared" si="13"/>
        <v>703.1721</v>
      </c>
      <c r="O127" s="82">
        <f t="shared" si="13"/>
        <v>706.78885000000002</v>
      </c>
      <c r="P127" s="82">
        <f t="shared" si="13"/>
        <v>710.58844999999997</v>
      </c>
      <c r="Q127" s="82">
        <f t="shared" si="13"/>
        <v>714.57550000000003</v>
      </c>
      <c r="R127" s="82">
        <f t="shared" si="13"/>
        <v>718.75804999999991</v>
      </c>
    </row>
    <row r="128" spans="1:18" ht="31.2">
      <c r="A128" s="142">
        <v>18</v>
      </c>
      <c r="B128" s="52" t="s">
        <v>166</v>
      </c>
      <c r="C128" s="40"/>
      <c r="D128" s="92"/>
      <c r="E128" s="289">
        <f t="shared" ref="E128:R128" si="14">E84</f>
        <v>557.66999999999996</v>
      </c>
      <c r="F128" s="289">
        <f t="shared" si="14"/>
        <v>528.37</v>
      </c>
      <c r="G128" s="82">
        <f t="shared" si="14"/>
        <v>558.02</v>
      </c>
      <c r="H128" s="82">
        <f t="shared" si="14"/>
        <v>558.02</v>
      </c>
      <c r="I128" s="82">
        <f t="shared" si="14"/>
        <v>558.02</v>
      </c>
      <c r="J128" s="82">
        <f t="shared" si="14"/>
        <v>558.02</v>
      </c>
      <c r="K128" s="82">
        <f t="shared" si="14"/>
        <v>558.02</v>
      </c>
      <c r="L128" s="82">
        <f t="shared" si="14"/>
        <v>558.02</v>
      </c>
      <c r="M128" s="82">
        <f t="shared" si="14"/>
        <v>475.67</v>
      </c>
      <c r="N128" s="82">
        <f t="shared" si="14"/>
        <v>475.67</v>
      </c>
      <c r="O128" s="82">
        <f t="shared" si="14"/>
        <v>411.69</v>
      </c>
      <c r="P128" s="82">
        <f t="shared" si="14"/>
        <v>375.69</v>
      </c>
      <c r="Q128" s="82">
        <f t="shared" si="14"/>
        <v>375.69</v>
      </c>
      <c r="R128" s="82">
        <f t="shared" si="14"/>
        <v>375.69</v>
      </c>
    </row>
    <row r="129" spans="1:18">
      <c r="A129" s="142">
        <v>19</v>
      </c>
      <c r="B129" s="54" t="s">
        <v>261</v>
      </c>
      <c r="C129" s="40"/>
      <c r="D129" s="92"/>
      <c r="E129" s="289">
        <f>E128-E127</f>
        <v>-83.708000000000084</v>
      </c>
      <c r="F129" s="289">
        <f>F128-F127</f>
        <v>-96.666499999999928</v>
      </c>
      <c r="G129" s="82">
        <f t="shared" ref="G129:R129" si="15">G128-G127</f>
        <v>-124.40955000000008</v>
      </c>
      <c r="H129" s="82">
        <f t="shared" si="15"/>
        <v>-126.92000000000007</v>
      </c>
      <c r="I129" s="82">
        <f t="shared" si="15"/>
        <v>-129.57305000000008</v>
      </c>
      <c r="J129" s="82">
        <f t="shared" si="15"/>
        <v>-132.37329999999997</v>
      </c>
      <c r="K129" s="82">
        <f t="shared" si="15"/>
        <v>-135.32534999999996</v>
      </c>
      <c r="L129" s="82">
        <f t="shared" si="15"/>
        <v>-138.43495000000007</v>
      </c>
      <c r="M129" s="82">
        <f t="shared" si="15"/>
        <v>-224.05900000000003</v>
      </c>
      <c r="N129" s="82">
        <f t="shared" si="15"/>
        <v>-227.50209999999998</v>
      </c>
      <c r="O129" s="82">
        <f t="shared" si="15"/>
        <v>-295.09885000000003</v>
      </c>
      <c r="P129" s="82">
        <f t="shared" si="15"/>
        <v>-334.89844999999997</v>
      </c>
      <c r="Q129" s="82">
        <f t="shared" si="15"/>
        <v>-338.88550000000004</v>
      </c>
      <c r="R129" s="82">
        <f t="shared" si="15"/>
        <v>-343.06804999999991</v>
      </c>
    </row>
    <row r="130" spans="1:18" ht="31.2">
      <c r="A130" s="142">
        <v>20</v>
      </c>
      <c r="B130" s="52" t="s">
        <v>165</v>
      </c>
      <c r="C130" s="40"/>
      <c r="D130" s="92"/>
      <c r="E130" s="289">
        <f t="shared" ref="E130:R130" si="16">E123</f>
        <v>0</v>
      </c>
      <c r="F130" s="289">
        <f t="shared" si="16"/>
        <v>0</v>
      </c>
      <c r="G130" s="82">
        <f t="shared" si="16"/>
        <v>0</v>
      </c>
      <c r="H130" s="82">
        <f t="shared" si="16"/>
        <v>0</v>
      </c>
      <c r="I130" s="82">
        <f t="shared" si="16"/>
        <v>18.04</v>
      </c>
      <c r="J130" s="82">
        <f t="shared" si="16"/>
        <v>18.04</v>
      </c>
      <c r="K130" s="82">
        <f t="shared" si="16"/>
        <v>18.04</v>
      </c>
      <c r="L130" s="82">
        <f t="shared" si="16"/>
        <v>18.04</v>
      </c>
      <c r="M130" s="82">
        <f t="shared" si="16"/>
        <v>28.369999999999997</v>
      </c>
      <c r="N130" s="82">
        <f t="shared" si="16"/>
        <v>28.369999999999997</v>
      </c>
      <c r="O130" s="82">
        <f t="shared" si="16"/>
        <v>68.37</v>
      </c>
      <c r="P130" s="82">
        <f t="shared" si="16"/>
        <v>68.37</v>
      </c>
      <c r="Q130" s="82">
        <f t="shared" si="16"/>
        <v>68.37</v>
      </c>
      <c r="R130" s="82">
        <f t="shared" si="16"/>
        <v>68.37</v>
      </c>
    </row>
    <row r="131" spans="1:18" s="2" customFormat="1" ht="35.25" customHeight="1">
      <c r="A131" s="142">
        <v>21</v>
      </c>
      <c r="B131" s="52" t="s">
        <v>279</v>
      </c>
      <c r="C131" s="40"/>
      <c r="D131" s="38"/>
      <c r="E131" s="289">
        <f>E130+E129</f>
        <v>-83.708000000000084</v>
      </c>
      <c r="F131" s="289">
        <f>F130+F129</f>
        <v>-96.666499999999928</v>
      </c>
      <c r="G131" s="82">
        <f t="shared" ref="G131:R131" si="17">G130+G129</f>
        <v>-124.40955000000008</v>
      </c>
      <c r="H131" s="82">
        <f t="shared" si="17"/>
        <v>-126.92000000000007</v>
      </c>
      <c r="I131" s="82">
        <f t="shared" si="17"/>
        <v>-111.53305000000009</v>
      </c>
      <c r="J131" s="82">
        <f t="shared" si="17"/>
        <v>-114.33329999999998</v>
      </c>
      <c r="K131" s="82">
        <f t="shared" si="17"/>
        <v>-117.28534999999997</v>
      </c>
      <c r="L131" s="82">
        <f t="shared" si="17"/>
        <v>-120.39495000000008</v>
      </c>
      <c r="M131" s="82">
        <f t="shared" si="17"/>
        <v>-195.68900000000002</v>
      </c>
      <c r="N131" s="82">
        <f t="shared" si="17"/>
        <v>-199.13209999999998</v>
      </c>
      <c r="O131" s="82">
        <f t="shared" si="17"/>
        <v>-226.72885000000002</v>
      </c>
      <c r="P131" s="82">
        <f t="shared" si="17"/>
        <v>-266.52844999999996</v>
      </c>
      <c r="Q131" s="82">
        <f t="shared" si="17"/>
        <v>-270.51550000000003</v>
      </c>
      <c r="R131" s="82">
        <f t="shared" si="17"/>
        <v>-274.69804999999991</v>
      </c>
    </row>
    <row r="134" spans="1:18">
      <c r="B134" s="10" t="s">
        <v>414</v>
      </c>
    </row>
    <row r="135" spans="1:18" ht="62.4">
      <c r="B135" s="10" t="s">
        <v>443</v>
      </c>
    </row>
    <row r="136" spans="1:18" s="277" customFormat="1">
      <c r="B136" s="279"/>
      <c r="C136" s="279"/>
      <c r="D136" s="279"/>
      <c r="E136" s="279"/>
      <c r="F136" s="279"/>
      <c r="G136" s="278"/>
      <c r="H136" s="278"/>
      <c r="I136" s="278"/>
      <c r="J136" s="278"/>
      <c r="K136" s="278"/>
      <c r="L136" s="278"/>
      <c r="M136" s="278"/>
      <c r="N136" s="278"/>
      <c r="O136" s="278"/>
    </row>
    <row r="137" spans="1:18" s="277" customFormat="1" ht="31.2">
      <c r="B137" s="279" t="s">
        <v>425</v>
      </c>
      <c r="C137" s="279"/>
      <c r="D137" s="279"/>
      <c r="E137" s="279"/>
      <c r="F137" s="279"/>
      <c r="G137" s="278"/>
      <c r="H137" s="278"/>
      <c r="I137" s="278"/>
      <c r="J137" s="278"/>
      <c r="K137" s="278"/>
      <c r="L137" s="278"/>
      <c r="M137" s="278"/>
      <c r="N137" s="278"/>
      <c r="O137" s="278"/>
    </row>
    <row r="138" spans="1:18" s="277" customFormat="1">
      <c r="B138" s="279"/>
      <c r="C138" s="279"/>
      <c r="D138" s="279"/>
      <c r="E138" s="279"/>
      <c r="F138" s="279"/>
      <c r="G138" s="278"/>
      <c r="H138" s="278"/>
      <c r="I138" s="278"/>
      <c r="J138" s="278"/>
      <c r="K138" s="278"/>
      <c r="L138" s="278"/>
      <c r="M138" s="278"/>
      <c r="N138" s="278"/>
      <c r="O138" s="278"/>
    </row>
    <row r="139" spans="1:18" s="277" customFormat="1">
      <c r="B139" s="279" t="s">
        <v>426</v>
      </c>
      <c r="C139" s="279"/>
      <c r="D139" s="279"/>
      <c r="E139" s="279"/>
      <c r="F139" s="279"/>
      <c r="G139" s="278"/>
      <c r="H139" s="278"/>
      <c r="I139" s="278"/>
      <c r="J139" s="278"/>
      <c r="K139" s="278"/>
      <c r="L139" s="278"/>
      <c r="M139" s="278"/>
      <c r="N139" s="278"/>
      <c r="O139" s="278"/>
    </row>
    <row r="140" spans="1:18" s="277" customFormat="1">
      <c r="B140" s="279"/>
      <c r="C140" s="279"/>
      <c r="D140" s="279"/>
      <c r="E140" s="279"/>
      <c r="F140" s="279"/>
      <c r="G140" s="278"/>
      <c r="H140" s="278"/>
      <c r="I140" s="278"/>
      <c r="J140" s="278"/>
      <c r="K140" s="278"/>
      <c r="L140" s="278"/>
      <c r="M140" s="278"/>
      <c r="N140" s="278"/>
      <c r="O140" s="278"/>
    </row>
    <row r="141" spans="1:18" s="277" customFormat="1" ht="31.2">
      <c r="B141" s="279" t="s">
        <v>424</v>
      </c>
      <c r="C141" s="279"/>
      <c r="D141" s="279"/>
      <c r="E141" s="279"/>
      <c r="F141" s="279"/>
      <c r="G141" s="278"/>
      <c r="H141" s="278"/>
      <c r="I141" s="278"/>
      <c r="J141" s="278"/>
      <c r="K141" s="278"/>
      <c r="L141" s="278"/>
      <c r="M141" s="278"/>
      <c r="N141" s="278"/>
      <c r="O141" s="278"/>
    </row>
    <row r="143" spans="1:18" ht="46.8">
      <c r="B143" s="10" t="s">
        <v>444</v>
      </c>
    </row>
    <row r="145" spans="2:2" ht="31.2">
      <c r="B145" s="10" t="s">
        <v>423</v>
      </c>
    </row>
  </sheetData>
  <dataConsolidate/>
  <customSheetViews>
    <customSheetView guid="{046A23F8-4D15-41E0-A67E-1D05CF2E9CA4}" scale="55" showPageBreaks="1" showGridLines="0" fitToPage="1">
      <selection activeCell="B138" sqref="B138"/>
      <pageMargins left="0.44" right="0.5" top="0.52" bottom="0.42" header="0.52" footer="0.4"/>
      <printOptions horizontalCentered="1"/>
      <pageSetup scale="70" fitToHeight="2" pageOrder="overThenDown" orientation="landscape" r:id="rId1"/>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2"/>
      <headerFooter alignWithMargins="0"/>
    </customSheetView>
    <customSheetView guid="{9660D43C-356B-4BBC-ADDE-819E1A7545B6}" showGridLines="0" fitToPage="1">
      <selection activeCell="B17" sqref="B17"/>
      <pageMargins left="0.44" right="0.5" top="0.52" bottom="0.42" header="0.52" footer="0.4"/>
      <printOptions horizontalCentered="1"/>
      <pageSetup scale="70" fitToHeight="2" pageOrder="overThenDown" orientation="landscape" r:id="rId3"/>
      <headerFooter alignWithMargins="0"/>
    </customSheetView>
    <customSheetView guid="{8273F839-864F-40CA-9F07-FCB68AAC5FAE}" showPageBreaks="1" showGridLines="0" fitToPage="1">
      <selection activeCell="C25" sqref="C25"/>
      <pageMargins left="0.44" right="0.5" top="0.52" bottom="0.42" header="0.52" footer="0.4"/>
      <printOptions horizontalCentered="1"/>
      <pageSetup scale="56" fitToHeight="2" pageOrder="overThenDown" orientation="landscape" r:id="rId4"/>
      <headerFooter alignWithMargins="0"/>
    </customSheetView>
  </customSheetViews>
  <phoneticPr fontId="4" type="noConversion"/>
  <printOptions horizontalCentered="1" verticalCentered="1"/>
  <pageMargins left="0.25" right="0.25" top="0.75" bottom="0.75" header="0.3" footer="0.3"/>
  <pageSetup paperSize="17" scale="44" pageOrder="overThenDown" orientation="portrait" r:id="rId5"/>
  <headerFooter alignWithMargins="0"/>
  <drawing r:id="rId6"/>
  <extLst>
    <ext xmlns:x14="http://schemas.microsoft.com/office/spreadsheetml/2009/9/main" uri="{CCE6A557-97BC-4b89-ADB6-D9C93CAAB3DF}">
      <x14:dataValidations xmlns:xm="http://schemas.microsoft.com/office/excel/2006/main" count="6">
        <x14:dataValidation type="list" allowBlank="1" showInputMessage="1">
          <x14:formula1>
            <xm:f>Lists!$B$2:$B$10</xm:f>
          </x14:formula1>
          <xm:sqref>D36:D42</xm:sqref>
        </x14:dataValidation>
        <x14:dataValidation type="list" allowBlank="1" showInputMessage="1">
          <x14:formula1>
            <xm:f>Lists!$C$2:$C$7</xm:f>
          </x14:formula1>
          <xm:sqref>D48:D61</xm:sqref>
        </x14:dataValidation>
        <x14:dataValidation type="list" allowBlank="1" showInputMessage="1">
          <x14:formula1>
            <xm:f>Lists!$E$2:$E$10</xm:f>
          </x14:formula1>
          <xm:sqref>D89:D102</xm:sqref>
        </x14:dataValidation>
        <x14:dataValidation type="list" allowBlank="1" showInputMessage="1">
          <x14:formula1>
            <xm:f>Lists!$F$2:$F$7</xm:f>
          </x14:formula1>
          <xm:sqref>D107:D120</xm:sqref>
        </x14:dataValidation>
        <x14:dataValidation type="list" allowBlank="1">
          <x14:formula1>
            <xm:f>Lists!$A$2:$A$9</xm:f>
          </x14:formula1>
          <xm:sqref>D26:D32</xm:sqref>
        </x14:dataValidation>
        <x14:dataValidation type="list" allowBlank="1" showInputMessage="1">
          <x14:formula1>
            <xm:f>Lists!$D$2:$D$7</xm:f>
          </x14:formula1>
          <xm:sqref>D67:D80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2"/>
    <pageSetUpPr fitToPage="1"/>
  </sheetPr>
  <dimension ref="A1:R162"/>
  <sheetViews>
    <sheetView showGridLines="0" view="pageBreakPreview" zoomScaleNormal="100" zoomScaleSheetLayoutView="100" workbookViewId="0"/>
  </sheetViews>
  <sheetFormatPr defaultColWidth="9" defaultRowHeight="15.6"/>
  <cols>
    <col min="1" max="1" width="9" style="151"/>
    <col min="2" max="2" width="80" style="35" customWidth="1"/>
    <col min="3" max="3" width="16.8984375" style="35" customWidth="1"/>
    <col min="4" max="4" width="15" style="35" customWidth="1"/>
    <col min="5" max="15" width="11.69921875" style="5" customWidth="1"/>
    <col min="16" max="18" width="11.69921875" style="1" customWidth="1"/>
    <col min="19" max="131" width="7.09765625" style="1" customWidth="1"/>
    <col min="132" max="16384" width="9" style="1"/>
  </cols>
  <sheetData>
    <row r="1" spans="1:18" s="2" customFormat="1">
      <c r="A1" s="148"/>
      <c r="B1" s="21" t="s">
        <v>22</v>
      </c>
      <c r="C1" s="21"/>
      <c r="D1" s="12"/>
      <c r="E1" s="4"/>
      <c r="F1" s="4"/>
      <c r="G1" s="4"/>
      <c r="H1" s="4"/>
      <c r="I1" s="4"/>
      <c r="J1" s="4"/>
      <c r="K1" s="4"/>
      <c r="L1" s="4"/>
      <c r="M1" s="4"/>
      <c r="N1" s="4"/>
    </row>
    <row r="2" spans="1:18" s="2" customFormat="1">
      <c r="A2" s="148"/>
      <c r="B2" s="21" t="s">
        <v>23</v>
      </c>
      <c r="C2" s="21"/>
      <c r="D2" s="12"/>
      <c r="E2" s="4"/>
      <c r="F2" s="4"/>
      <c r="G2" s="4"/>
      <c r="H2" s="4"/>
      <c r="I2" s="4"/>
      <c r="J2" s="4"/>
      <c r="K2" s="4"/>
      <c r="L2" s="4"/>
      <c r="M2" s="4"/>
      <c r="N2" s="4"/>
    </row>
    <row r="3" spans="1:18" s="3" customFormat="1">
      <c r="A3" s="148"/>
      <c r="B3" s="132" t="s">
        <v>257</v>
      </c>
      <c r="C3" s="22"/>
      <c r="D3" s="17"/>
    </row>
    <row r="4" spans="1:18" s="3" customFormat="1">
      <c r="A4" s="148"/>
      <c r="B4" s="26" t="s">
        <v>177</v>
      </c>
      <c r="C4" s="22"/>
      <c r="D4" s="16"/>
    </row>
    <row r="5" spans="1:18" s="3" customFormat="1">
      <c r="A5" s="148"/>
      <c r="B5" s="290" t="s">
        <v>181</v>
      </c>
      <c r="C5" s="22"/>
      <c r="D5" s="16"/>
      <c r="G5" s="379"/>
      <c r="H5" s="379"/>
      <c r="I5" s="379"/>
      <c r="J5" s="379"/>
      <c r="K5" s="379"/>
      <c r="L5" s="379"/>
      <c r="M5" s="379"/>
      <c r="N5" s="379"/>
      <c r="O5" s="379"/>
      <c r="P5" s="379"/>
      <c r="Q5" s="379"/>
      <c r="R5" s="379"/>
    </row>
    <row r="6" spans="1:18" s="3" customFormat="1">
      <c r="A6" s="148"/>
      <c r="B6" s="16"/>
      <c r="D6" s="16"/>
    </row>
    <row r="7" spans="1:18" s="3" customFormat="1" ht="15.75" customHeight="1">
      <c r="A7" s="148"/>
      <c r="B7" s="147" t="s">
        <v>431</v>
      </c>
      <c r="C7" s="12"/>
      <c r="D7" s="12"/>
      <c r="E7" s="127" t="s">
        <v>82</v>
      </c>
      <c r="F7" s="11"/>
      <c r="G7" s="11"/>
      <c r="I7" s="8"/>
      <c r="J7" s="6"/>
      <c r="K7" s="6"/>
      <c r="L7" s="6"/>
      <c r="M7" s="6"/>
      <c r="N7" s="6"/>
      <c r="O7" s="6"/>
    </row>
    <row r="8" spans="1:18" s="3" customFormat="1">
      <c r="A8" s="148"/>
      <c r="B8" s="21"/>
      <c r="C8" s="13"/>
      <c r="D8" s="21"/>
      <c r="E8" s="55"/>
      <c r="F8" s="55"/>
      <c r="G8" s="55"/>
      <c r="H8" s="55"/>
      <c r="I8" s="55"/>
      <c r="J8" s="56" t="s">
        <v>3</v>
      </c>
      <c r="K8" s="57"/>
      <c r="L8" s="57"/>
      <c r="M8" s="57"/>
      <c r="N8" s="57"/>
      <c r="O8" s="58"/>
      <c r="P8" s="59"/>
      <c r="Q8" s="59"/>
      <c r="R8" s="59"/>
    </row>
    <row r="9" spans="1:18" s="3" customFormat="1">
      <c r="A9" s="148"/>
      <c r="B9" s="13"/>
      <c r="C9" s="13"/>
      <c r="D9" s="21"/>
      <c r="E9" s="382" t="s">
        <v>284</v>
      </c>
      <c r="F9" s="383" t="s">
        <v>420</v>
      </c>
      <c r="G9" s="127"/>
      <c r="H9" s="61"/>
      <c r="I9" s="61"/>
      <c r="J9" s="62"/>
      <c r="K9" s="63"/>
      <c r="L9" s="63"/>
      <c r="M9" s="63"/>
      <c r="N9" s="63"/>
      <c r="O9" s="58"/>
      <c r="P9" s="59"/>
      <c r="Q9" s="59"/>
      <c r="R9" s="59"/>
    </row>
    <row r="10" spans="1:18" s="7" customFormat="1" ht="18">
      <c r="A10" s="149"/>
      <c r="B10" s="295" t="s">
        <v>45</v>
      </c>
      <c r="C10" s="23"/>
      <c r="D10" s="23"/>
      <c r="E10" s="64" t="s">
        <v>135</v>
      </c>
      <c r="F10" s="299" t="s">
        <v>80</v>
      </c>
      <c r="G10" s="187" t="s">
        <v>1</v>
      </c>
      <c r="H10" s="64" t="s">
        <v>2</v>
      </c>
      <c r="I10" s="64" t="s">
        <v>17</v>
      </c>
      <c r="J10" s="64" t="s">
        <v>18</v>
      </c>
      <c r="K10" s="64" t="s">
        <v>20</v>
      </c>
      <c r="L10" s="64" t="s">
        <v>21</v>
      </c>
      <c r="M10" s="64" t="s">
        <v>24</v>
      </c>
      <c r="N10" s="64" t="s">
        <v>25</v>
      </c>
      <c r="O10" s="64" t="s">
        <v>27</v>
      </c>
      <c r="P10" s="64" t="s">
        <v>28</v>
      </c>
      <c r="Q10" s="64" t="s">
        <v>29</v>
      </c>
      <c r="R10" s="64" t="s">
        <v>30</v>
      </c>
    </row>
    <row r="11" spans="1:18" ht="17.25" customHeight="1">
      <c r="A11" s="22">
        <v>1</v>
      </c>
      <c r="B11" s="21" t="s">
        <v>132</v>
      </c>
      <c r="C11" s="21"/>
      <c r="D11" s="65"/>
      <c r="E11" s="306">
        <v>2200690.0699999998</v>
      </c>
      <c r="F11" s="362">
        <v>2140019.072299548</v>
      </c>
      <c r="G11" s="108">
        <v>2162345</v>
      </c>
      <c r="H11" s="109">
        <v>2191665.9999990002</v>
      </c>
      <c r="I11" s="109">
        <v>2211546.000004</v>
      </c>
      <c r="J11" s="109">
        <v>2236928.0000009998</v>
      </c>
      <c r="K11" s="109">
        <v>2264160</v>
      </c>
      <c r="L11" s="109">
        <v>2298466.999998</v>
      </c>
      <c r="M11" s="109">
        <v>2322777</v>
      </c>
      <c r="N11" s="109">
        <v>2353472.9999990002</v>
      </c>
      <c r="O11" s="109">
        <v>2385406.9999970002</v>
      </c>
      <c r="P11" s="109">
        <v>2422229.9999990002</v>
      </c>
      <c r="Q11" s="109">
        <v>2453142.9999970002</v>
      </c>
      <c r="R11" s="109">
        <v>2489035.000002</v>
      </c>
    </row>
    <row r="12" spans="1:18" ht="17.25" customHeight="1">
      <c r="A12" s="75">
        <v>2</v>
      </c>
      <c r="B12" s="21" t="s">
        <v>131</v>
      </c>
      <c r="C12" s="21"/>
      <c r="D12" s="65"/>
      <c r="E12" s="306">
        <v>27289</v>
      </c>
      <c r="F12" s="362">
        <v>27500</v>
      </c>
      <c r="G12" s="108">
        <v>27500</v>
      </c>
      <c r="H12" s="108">
        <v>27500</v>
      </c>
      <c r="I12" s="108">
        <v>27500</v>
      </c>
      <c r="J12" s="108">
        <v>27500</v>
      </c>
      <c r="K12" s="108">
        <v>27500</v>
      </c>
      <c r="L12" s="108">
        <v>27500</v>
      </c>
      <c r="M12" s="108">
        <v>27500</v>
      </c>
      <c r="N12" s="108">
        <v>27500</v>
      </c>
      <c r="O12" s="108">
        <v>27500</v>
      </c>
      <c r="P12" s="108">
        <v>27500</v>
      </c>
      <c r="Q12" s="108">
        <v>27500</v>
      </c>
      <c r="R12" s="108">
        <v>27500</v>
      </c>
    </row>
    <row r="13" spans="1:18" ht="17.25" customHeight="1">
      <c r="A13" s="22">
        <v>3</v>
      </c>
      <c r="B13" s="21" t="s">
        <v>365</v>
      </c>
      <c r="C13" s="21"/>
      <c r="D13" s="65"/>
      <c r="E13" s="306">
        <v>2336283.84</v>
      </c>
      <c r="F13" s="362">
        <v>2291246.3766379999</v>
      </c>
      <c r="G13" s="69">
        <v>2314845.7322900002</v>
      </c>
      <c r="H13" s="69">
        <v>2345840.433611</v>
      </c>
      <c r="I13" s="69">
        <v>2366855.2237769999</v>
      </c>
      <c r="J13" s="69">
        <v>2393686.079097</v>
      </c>
      <c r="K13" s="69">
        <v>2422472.5361199998</v>
      </c>
      <c r="L13" s="69">
        <v>2458737.8482920001</v>
      </c>
      <c r="M13" s="69">
        <v>2484435.5117139998</v>
      </c>
      <c r="N13" s="69">
        <v>2516883.7007849999</v>
      </c>
      <c r="O13" s="69">
        <v>2550640.5573700001</v>
      </c>
      <c r="P13" s="69">
        <v>2589565.487859</v>
      </c>
      <c r="Q13" s="69">
        <v>2622243.0637230002</v>
      </c>
      <c r="R13" s="69">
        <v>2660183.8508720002</v>
      </c>
    </row>
    <row r="14" spans="1:18" ht="17.25" customHeight="1">
      <c r="A14" s="22">
        <v>4</v>
      </c>
      <c r="B14" s="21" t="s">
        <v>364</v>
      </c>
      <c r="C14" s="21"/>
      <c r="D14" s="65"/>
      <c r="E14" s="175">
        <f t="shared" ref="E14:F14" si="0">E11</f>
        <v>2200690.0699999998</v>
      </c>
      <c r="F14" s="308">
        <f t="shared" si="0"/>
        <v>2140019.072299548</v>
      </c>
      <c r="G14" s="306">
        <f>G11</f>
        <v>2162345</v>
      </c>
      <c r="H14" s="307">
        <f t="shared" ref="H14:R14" si="1">H11</f>
        <v>2191665.9999990002</v>
      </c>
      <c r="I14" s="307">
        <f t="shared" si="1"/>
        <v>2211546.000004</v>
      </c>
      <c r="J14" s="307">
        <f t="shared" si="1"/>
        <v>2236928.0000009998</v>
      </c>
      <c r="K14" s="307">
        <f t="shared" si="1"/>
        <v>2264160</v>
      </c>
      <c r="L14" s="307">
        <f t="shared" si="1"/>
        <v>2298466.999998</v>
      </c>
      <c r="M14" s="307">
        <f t="shared" si="1"/>
        <v>2322777</v>
      </c>
      <c r="N14" s="307">
        <f t="shared" si="1"/>
        <v>2353472.9999990002</v>
      </c>
      <c r="O14" s="307">
        <f t="shared" si="1"/>
        <v>2385406.9999970002</v>
      </c>
      <c r="P14" s="307">
        <f t="shared" si="1"/>
        <v>2422229.9999990002</v>
      </c>
      <c r="Q14" s="307">
        <f t="shared" si="1"/>
        <v>2453142.9999970002</v>
      </c>
      <c r="R14" s="307">
        <f t="shared" si="1"/>
        <v>2489035.000002</v>
      </c>
    </row>
    <row r="15" spans="1:18" ht="17.25" customHeight="1">
      <c r="A15" s="22">
        <v>5</v>
      </c>
      <c r="B15" s="21" t="s">
        <v>363</v>
      </c>
      <c r="C15" s="21"/>
      <c r="D15" s="65"/>
      <c r="E15" s="175">
        <f t="shared" ref="E15:F15" si="2">E13</f>
        <v>2336283.84</v>
      </c>
      <c r="F15" s="300">
        <f t="shared" si="2"/>
        <v>2291246.3766379999</v>
      </c>
      <c r="G15" s="108">
        <f>G13</f>
        <v>2314845.7322900002</v>
      </c>
      <c r="H15" s="108">
        <f t="shared" ref="H15:R15" si="3">H13</f>
        <v>2345840.433611</v>
      </c>
      <c r="I15" s="108">
        <f t="shared" si="3"/>
        <v>2366855.2237769999</v>
      </c>
      <c r="J15" s="108">
        <f t="shared" si="3"/>
        <v>2393686.079097</v>
      </c>
      <c r="K15" s="108">
        <f t="shared" si="3"/>
        <v>2422472.5361199998</v>
      </c>
      <c r="L15" s="108">
        <f t="shared" si="3"/>
        <v>2458737.8482920001</v>
      </c>
      <c r="M15" s="108">
        <f t="shared" si="3"/>
        <v>2484435.5117139998</v>
      </c>
      <c r="N15" s="108">
        <f t="shared" si="3"/>
        <v>2516883.7007849999</v>
      </c>
      <c r="O15" s="108">
        <f t="shared" si="3"/>
        <v>2550640.5573700001</v>
      </c>
      <c r="P15" s="108">
        <f t="shared" si="3"/>
        <v>2589565.487859</v>
      </c>
      <c r="Q15" s="108">
        <f t="shared" si="3"/>
        <v>2622243.0637230002</v>
      </c>
      <c r="R15" s="108">
        <f t="shared" si="3"/>
        <v>2660183.8508720002</v>
      </c>
    </row>
    <row r="16" spans="1:18" ht="17.25" customHeight="1">
      <c r="A16" s="22">
        <v>6</v>
      </c>
      <c r="B16" s="21" t="s">
        <v>41</v>
      </c>
      <c r="C16" s="24"/>
      <c r="D16" s="68"/>
      <c r="E16" s="175">
        <v>0</v>
      </c>
      <c r="F16" s="300">
        <v>0</v>
      </c>
      <c r="G16" s="108">
        <v>0</v>
      </c>
      <c r="H16" s="108">
        <v>0</v>
      </c>
      <c r="I16" s="108">
        <v>0</v>
      </c>
      <c r="J16" s="108">
        <v>0</v>
      </c>
      <c r="K16" s="108">
        <v>0</v>
      </c>
      <c r="L16" s="108">
        <v>0</v>
      </c>
      <c r="M16" s="108">
        <v>0</v>
      </c>
      <c r="N16" s="108">
        <v>0</v>
      </c>
      <c r="O16" s="108">
        <v>0</v>
      </c>
      <c r="P16" s="108">
        <v>0</v>
      </c>
      <c r="Q16" s="108">
        <v>0</v>
      </c>
      <c r="R16" s="108">
        <v>0</v>
      </c>
    </row>
    <row r="17" spans="1:18" ht="17.25" customHeight="1">
      <c r="A17" s="22">
        <v>7</v>
      </c>
      <c r="B17" s="27" t="s">
        <v>366</v>
      </c>
      <c r="C17" s="21"/>
      <c r="D17" s="65"/>
      <c r="E17" s="70">
        <f>E15+E16</f>
        <v>2336283.84</v>
      </c>
      <c r="F17" s="301">
        <f>F15+F16</f>
        <v>2291246.3766379999</v>
      </c>
      <c r="G17" s="70">
        <f t="shared" ref="G17:R17" si="4">G15+G16</f>
        <v>2314845.7322900002</v>
      </c>
      <c r="H17" s="70">
        <f t="shared" si="4"/>
        <v>2345840.433611</v>
      </c>
      <c r="I17" s="70">
        <f t="shared" si="4"/>
        <v>2366855.2237769999</v>
      </c>
      <c r="J17" s="70">
        <f t="shared" si="4"/>
        <v>2393686.079097</v>
      </c>
      <c r="K17" s="70">
        <f t="shared" si="4"/>
        <v>2422472.5361199998</v>
      </c>
      <c r="L17" s="70">
        <f t="shared" si="4"/>
        <v>2458737.8482920001</v>
      </c>
      <c r="M17" s="70">
        <f t="shared" si="4"/>
        <v>2484435.5117139998</v>
      </c>
      <c r="N17" s="70">
        <f t="shared" si="4"/>
        <v>2516883.7007849999</v>
      </c>
      <c r="O17" s="70">
        <f t="shared" si="4"/>
        <v>2550640.5573700001</v>
      </c>
      <c r="P17" s="70">
        <f t="shared" si="4"/>
        <v>2589565.487859</v>
      </c>
      <c r="Q17" s="70">
        <f t="shared" si="4"/>
        <v>2622243.0637230002</v>
      </c>
      <c r="R17" s="70">
        <f t="shared" si="4"/>
        <v>2660183.8508720002</v>
      </c>
    </row>
    <row r="18" spans="1:18" ht="17.25" customHeight="1">
      <c r="A18" s="22"/>
      <c r="C18" s="21"/>
      <c r="D18" s="21"/>
      <c r="E18" s="218"/>
      <c r="F18" s="302"/>
      <c r="G18" s="219"/>
      <c r="H18" s="219"/>
      <c r="I18" s="219"/>
      <c r="J18" s="219"/>
      <c r="K18" s="219"/>
      <c r="L18" s="219"/>
      <c r="M18" s="219"/>
      <c r="N18" s="219"/>
      <c r="O18" s="195"/>
      <c r="P18" s="195"/>
      <c r="Q18" s="195"/>
      <c r="R18" s="196"/>
    </row>
    <row r="19" spans="1:18" ht="17.25" customHeight="1">
      <c r="A19" s="22">
        <v>8</v>
      </c>
      <c r="B19" s="21" t="s">
        <v>40</v>
      </c>
      <c r="C19" s="21"/>
      <c r="D19" s="65"/>
      <c r="E19" s="216">
        <v>55409.138370000001</v>
      </c>
      <c r="F19" s="303">
        <v>64822.88667</v>
      </c>
      <c r="G19" s="217">
        <v>70733.220669999995</v>
      </c>
      <c r="H19" s="217">
        <v>75540.81667</v>
      </c>
      <c r="I19" s="217">
        <v>80348.412670000005</v>
      </c>
      <c r="J19" s="217">
        <v>85156.008669999996</v>
      </c>
      <c r="K19" s="217">
        <v>89963.604670000001</v>
      </c>
      <c r="L19" s="217">
        <v>94771.200670000006</v>
      </c>
      <c r="M19" s="217">
        <v>99578.796669999996</v>
      </c>
      <c r="N19" s="217">
        <v>104386.39267</v>
      </c>
      <c r="O19" s="217">
        <v>109193.98867000001</v>
      </c>
      <c r="P19" s="217">
        <v>114001.58467</v>
      </c>
      <c r="Q19" s="217">
        <v>118809.18067</v>
      </c>
      <c r="R19" s="217">
        <v>123616.77667000001</v>
      </c>
    </row>
    <row r="20" spans="1:18" ht="17.25" customHeight="1">
      <c r="A20" s="22">
        <v>9</v>
      </c>
      <c r="B20" s="21" t="s">
        <v>129</v>
      </c>
      <c r="C20" s="21"/>
      <c r="D20" s="65"/>
      <c r="E20" s="182">
        <v>7292</v>
      </c>
      <c r="F20" s="304">
        <v>9222</v>
      </c>
      <c r="G20" s="125">
        <v>10944</v>
      </c>
      <c r="H20" s="125">
        <v>12460</v>
      </c>
      <c r="I20" s="125">
        <v>13749</v>
      </c>
      <c r="J20" s="125">
        <v>14807</v>
      </c>
      <c r="K20" s="125">
        <v>15646</v>
      </c>
      <c r="L20" s="125">
        <v>16284</v>
      </c>
      <c r="M20" s="125">
        <v>16748</v>
      </c>
      <c r="N20" s="125">
        <v>17068</v>
      </c>
      <c r="O20" s="125">
        <v>17275</v>
      </c>
      <c r="P20" s="125">
        <v>17399</v>
      </c>
      <c r="Q20" s="125">
        <v>17467</v>
      </c>
      <c r="R20" s="125">
        <v>17498</v>
      </c>
    </row>
    <row r="21" spans="1:18" ht="17.25" customHeight="1">
      <c r="A21" s="22">
        <v>10</v>
      </c>
      <c r="B21" s="321" t="s">
        <v>310</v>
      </c>
      <c r="C21" s="21"/>
      <c r="D21" s="21"/>
      <c r="E21" s="246">
        <v>0</v>
      </c>
      <c r="F21" s="305">
        <v>0</v>
      </c>
      <c r="G21" s="111">
        <v>0</v>
      </c>
      <c r="H21" s="112">
        <v>0</v>
      </c>
      <c r="I21" s="112">
        <v>0</v>
      </c>
      <c r="J21" s="112">
        <v>0</v>
      </c>
      <c r="K21" s="112">
        <v>0</v>
      </c>
      <c r="L21" s="112">
        <v>0</v>
      </c>
      <c r="M21" s="112">
        <v>0</v>
      </c>
      <c r="N21" s="112">
        <v>0</v>
      </c>
      <c r="O21" s="110">
        <v>0</v>
      </c>
      <c r="P21" s="110">
        <v>0</v>
      </c>
      <c r="Q21" s="110">
        <v>0</v>
      </c>
      <c r="R21" s="110">
        <v>0</v>
      </c>
    </row>
    <row r="22" spans="1:18" ht="17.25" customHeight="1">
      <c r="A22" s="22">
        <v>11</v>
      </c>
      <c r="B22" s="321" t="s">
        <v>311</v>
      </c>
      <c r="C22" s="21"/>
      <c r="D22" s="21"/>
      <c r="E22" s="246">
        <v>0</v>
      </c>
      <c r="F22" s="305">
        <v>0</v>
      </c>
      <c r="G22" s="111">
        <v>0</v>
      </c>
      <c r="H22" s="112">
        <v>0</v>
      </c>
      <c r="I22" s="112">
        <v>0</v>
      </c>
      <c r="J22" s="112">
        <v>0</v>
      </c>
      <c r="K22" s="112">
        <v>0</v>
      </c>
      <c r="L22" s="112">
        <v>0</v>
      </c>
      <c r="M22" s="112">
        <v>0</v>
      </c>
      <c r="N22" s="112">
        <v>0</v>
      </c>
      <c r="O22" s="110">
        <v>0</v>
      </c>
      <c r="P22" s="110">
        <v>0</v>
      </c>
      <c r="Q22" s="110">
        <v>0</v>
      </c>
      <c r="R22" s="110">
        <v>0</v>
      </c>
    </row>
    <row r="23" spans="1:18">
      <c r="A23" s="150"/>
      <c r="B23" s="29"/>
      <c r="C23" s="29"/>
      <c r="D23" s="152"/>
      <c r="E23" s="153"/>
      <c r="F23" s="153"/>
      <c r="G23" s="153"/>
      <c r="H23" s="153"/>
      <c r="I23" s="153"/>
      <c r="J23" s="153"/>
      <c r="K23" s="153"/>
      <c r="L23" s="153"/>
      <c r="M23" s="153"/>
      <c r="N23" s="153"/>
      <c r="O23" s="154"/>
      <c r="P23" s="154"/>
      <c r="Q23" s="154"/>
      <c r="R23" s="155"/>
    </row>
    <row r="24" spans="1:18" ht="18.75" customHeight="1">
      <c r="B24" s="295" t="s">
        <v>270</v>
      </c>
      <c r="C24" s="30"/>
      <c r="D24" s="75"/>
      <c r="E24" s="76"/>
      <c r="F24" s="76"/>
      <c r="G24" s="76"/>
      <c r="H24" s="76"/>
      <c r="I24" s="76"/>
      <c r="J24" s="76"/>
      <c r="K24" s="76"/>
      <c r="L24" s="76"/>
      <c r="M24" s="76"/>
      <c r="N24" s="76"/>
      <c r="O24" s="76"/>
      <c r="P24" s="76"/>
      <c r="Q24" s="76"/>
      <c r="R24" s="76"/>
    </row>
    <row r="25" spans="1:18" ht="15.75" customHeight="1">
      <c r="A25" s="142"/>
      <c r="B25" s="27" t="s">
        <v>269</v>
      </c>
      <c r="C25" s="32"/>
      <c r="D25" s="77"/>
      <c r="E25" s="78"/>
      <c r="F25" s="78"/>
      <c r="G25" s="78"/>
      <c r="H25" s="78"/>
      <c r="I25" s="78"/>
      <c r="J25" s="78"/>
      <c r="K25" s="78"/>
      <c r="L25" s="78"/>
      <c r="M25" s="78"/>
      <c r="N25" s="78"/>
      <c r="O25" s="79"/>
      <c r="P25" s="79"/>
      <c r="Q25" s="79"/>
      <c r="R25" s="79"/>
    </row>
    <row r="26" spans="1:18">
      <c r="A26" s="142"/>
      <c r="B26" s="21" t="s">
        <v>42</v>
      </c>
      <c r="C26" s="12"/>
      <c r="D26" s="80" t="s">
        <v>316</v>
      </c>
      <c r="E26" s="64" t="s">
        <v>135</v>
      </c>
      <c r="F26" s="64" t="s">
        <v>80</v>
      </c>
      <c r="G26" s="64" t="s">
        <v>1</v>
      </c>
      <c r="H26" s="64" t="s">
        <v>2</v>
      </c>
      <c r="I26" s="64" t="s">
        <v>17</v>
      </c>
      <c r="J26" s="64" t="s">
        <v>18</v>
      </c>
      <c r="K26" s="64" t="s">
        <v>20</v>
      </c>
      <c r="L26" s="64" t="s">
        <v>21</v>
      </c>
      <c r="M26" s="64" t="s">
        <v>24</v>
      </c>
      <c r="N26" s="64" t="s">
        <v>25</v>
      </c>
      <c r="O26" s="64" t="s">
        <v>27</v>
      </c>
      <c r="P26" s="64" t="s">
        <v>28</v>
      </c>
      <c r="Q26" s="64" t="s">
        <v>29</v>
      </c>
      <c r="R26" s="64" t="s">
        <v>30</v>
      </c>
    </row>
    <row r="27" spans="1:18">
      <c r="A27" s="142" t="s">
        <v>138</v>
      </c>
      <c r="B27" s="14" t="str">
        <f>CRAT!B26</f>
        <v>Riverside Energy Resource Center (RERC)</v>
      </c>
      <c r="C27" s="38"/>
      <c r="D27" s="337" t="s">
        <v>318</v>
      </c>
      <c r="E27" s="175">
        <v>94539.38</v>
      </c>
      <c r="F27" s="175">
        <v>38317.188000000002</v>
      </c>
      <c r="G27" s="109">
        <v>76364.391998999999</v>
      </c>
      <c r="H27" s="109">
        <v>77783.127999999997</v>
      </c>
      <c r="I27" s="109">
        <v>83971.66</v>
      </c>
      <c r="J27" s="109">
        <v>89169.615999000001</v>
      </c>
      <c r="K27" s="109">
        <v>92746.864000000001</v>
      </c>
      <c r="L27" s="109">
        <v>94595.011998999995</v>
      </c>
      <c r="M27" s="109">
        <v>94200.072</v>
      </c>
      <c r="N27" s="109">
        <v>99383.035999</v>
      </c>
      <c r="O27" s="375">
        <v>105650.932</v>
      </c>
      <c r="P27" s="375">
        <v>113403.66800000001</v>
      </c>
      <c r="Q27" s="375">
        <v>116404.788</v>
      </c>
      <c r="R27" s="375">
        <v>122717.136</v>
      </c>
    </row>
    <row r="28" spans="1:18">
      <c r="A28" s="142" t="s">
        <v>139</v>
      </c>
      <c r="B28" s="14" t="str">
        <f>CRAT!B27</f>
        <v>Clearwater</v>
      </c>
      <c r="C28" s="38"/>
      <c r="D28" s="81" t="s">
        <v>318</v>
      </c>
      <c r="E28" s="175">
        <v>26210.31</v>
      </c>
      <c r="F28" s="175">
        <v>10670.722</v>
      </c>
      <c r="G28" s="109">
        <v>21207.875</v>
      </c>
      <c r="H28" s="109">
        <v>21597.807000000001</v>
      </c>
      <c r="I28" s="109">
        <v>22769.29</v>
      </c>
      <c r="J28" s="109">
        <v>23972.991999999998</v>
      </c>
      <c r="K28" s="109">
        <v>24413.929</v>
      </c>
      <c r="L28" s="109">
        <v>24087.075000000001</v>
      </c>
      <c r="M28" s="109">
        <v>24125.008000000002</v>
      </c>
      <c r="N28" s="109">
        <v>25084.123</v>
      </c>
      <c r="O28" s="375">
        <v>25760.45</v>
      </c>
      <c r="P28" s="375">
        <v>27002.652999999998</v>
      </c>
      <c r="Q28" s="375">
        <v>27126.917000000001</v>
      </c>
      <c r="R28" s="375">
        <v>27549.38</v>
      </c>
    </row>
    <row r="29" spans="1:18">
      <c r="A29" s="142" t="s">
        <v>140</v>
      </c>
      <c r="B29" s="14" t="str">
        <f>CRAT!B28</f>
        <v>Springs</v>
      </c>
      <c r="C29" s="38"/>
      <c r="D29" s="81" t="s">
        <v>318</v>
      </c>
      <c r="E29" s="175">
        <v>700.85</v>
      </c>
      <c r="F29" s="175">
        <v>376.02</v>
      </c>
      <c r="G29" s="109">
        <v>1359.72</v>
      </c>
      <c r="H29" s="109">
        <v>1392.66</v>
      </c>
      <c r="I29" s="109">
        <v>1430.1</v>
      </c>
      <c r="J29" s="109">
        <v>1487.34</v>
      </c>
      <c r="K29" s="109">
        <v>1638.18</v>
      </c>
      <c r="L29" s="109">
        <v>1641.24</v>
      </c>
      <c r="M29" s="109">
        <v>1753.74</v>
      </c>
      <c r="N29" s="109">
        <v>1656.36</v>
      </c>
      <c r="O29" s="375">
        <v>1950.12</v>
      </c>
      <c r="P29" s="110">
        <v>0</v>
      </c>
      <c r="Q29" s="110">
        <v>0</v>
      </c>
      <c r="R29" s="110">
        <v>0</v>
      </c>
    </row>
    <row r="30" spans="1:18">
      <c r="A30" s="142" t="s">
        <v>141</v>
      </c>
      <c r="B30" s="14"/>
      <c r="C30" s="328"/>
      <c r="D30" s="371">
        <f>CRAT!D29</f>
        <v>0</v>
      </c>
      <c r="E30" s="184"/>
      <c r="F30" s="184"/>
      <c r="G30" s="114"/>
      <c r="H30" s="114"/>
      <c r="I30" s="114"/>
      <c r="J30" s="114"/>
      <c r="K30" s="114"/>
      <c r="L30" s="114"/>
      <c r="M30" s="114"/>
      <c r="N30" s="114"/>
      <c r="O30" s="115"/>
      <c r="P30" s="115"/>
      <c r="Q30" s="115"/>
      <c r="R30" s="115"/>
    </row>
    <row r="31" spans="1:18" s="277" customFormat="1">
      <c r="A31" s="287" t="s">
        <v>142</v>
      </c>
      <c r="B31" s="14"/>
      <c r="C31" s="328"/>
      <c r="D31" s="371">
        <f>CRAT!D30</f>
        <v>0</v>
      </c>
      <c r="E31" s="325"/>
      <c r="F31" s="325"/>
      <c r="G31" s="329"/>
      <c r="H31" s="329"/>
      <c r="I31" s="329"/>
      <c r="J31" s="329"/>
      <c r="K31" s="329"/>
      <c r="L31" s="329"/>
      <c r="M31" s="329"/>
      <c r="N31" s="329"/>
      <c r="O31" s="330"/>
      <c r="P31" s="330"/>
      <c r="Q31" s="330"/>
      <c r="R31" s="330"/>
    </row>
    <row r="32" spans="1:18" s="277" customFormat="1">
      <c r="A32" s="287" t="s">
        <v>143</v>
      </c>
      <c r="B32" s="14"/>
      <c r="C32" s="328"/>
      <c r="D32" s="371">
        <f>CRAT!D31</f>
        <v>0</v>
      </c>
      <c r="E32" s="325"/>
      <c r="F32" s="325"/>
      <c r="G32" s="329"/>
      <c r="H32" s="329"/>
      <c r="I32" s="329"/>
      <c r="J32" s="329"/>
      <c r="K32" s="329"/>
      <c r="L32" s="329"/>
      <c r="M32" s="329"/>
      <c r="N32" s="329"/>
      <c r="O32" s="330"/>
      <c r="P32" s="330"/>
      <c r="Q32" s="330"/>
      <c r="R32" s="330"/>
    </row>
    <row r="33" spans="1:18" s="277" customFormat="1">
      <c r="A33" s="287" t="s">
        <v>144</v>
      </c>
      <c r="B33" s="14"/>
      <c r="C33" s="161"/>
      <c r="D33" s="371">
        <f>CRAT!D32</f>
        <v>0</v>
      </c>
      <c r="E33" s="325"/>
      <c r="F33" s="325"/>
      <c r="G33" s="329"/>
      <c r="H33" s="329"/>
      <c r="I33" s="329"/>
      <c r="J33" s="329"/>
      <c r="K33" s="329"/>
      <c r="L33" s="329"/>
      <c r="M33" s="329"/>
      <c r="N33" s="329"/>
      <c r="O33" s="330"/>
      <c r="P33" s="330"/>
      <c r="Q33" s="330"/>
      <c r="R33" s="330"/>
    </row>
    <row r="34" spans="1:18">
      <c r="A34" s="142"/>
      <c r="B34" s="12"/>
      <c r="C34" s="12"/>
      <c r="D34" s="21"/>
      <c r="E34" s="96"/>
      <c r="F34" s="97"/>
      <c r="G34" s="97"/>
      <c r="H34" s="97"/>
      <c r="I34" s="97"/>
      <c r="J34" s="97"/>
      <c r="K34" s="97"/>
      <c r="L34" s="97"/>
      <c r="M34" s="97"/>
      <c r="N34" s="97"/>
      <c r="O34" s="98"/>
      <c r="P34" s="98"/>
      <c r="Q34" s="98"/>
      <c r="R34" s="99"/>
    </row>
    <row r="35" spans="1:18">
      <c r="A35" s="142"/>
      <c r="B35" s="27" t="s">
        <v>267</v>
      </c>
      <c r="C35" s="33"/>
      <c r="D35" s="27"/>
      <c r="E35" s="104"/>
      <c r="F35" s="105"/>
      <c r="G35" s="105"/>
      <c r="H35" s="105"/>
      <c r="I35" s="105"/>
      <c r="J35" s="105"/>
      <c r="K35" s="105"/>
      <c r="L35" s="105"/>
      <c r="M35" s="105"/>
      <c r="N35" s="105"/>
      <c r="O35" s="102"/>
      <c r="P35" s="102"/>
      <c r="Q35" s="102"/>
      <c r="R35" s="103"/>
    </row>
    <row r="36" spans="1:18">
      <c r="A36" s="142"/>
      <c r="B36" s="21" t="s">
        <v>35</v>
      </c>
      <c r="C36" s="12"/>
      <c r="D36" s="80" t="s">
        <v>316</v>
      </c>
      <c r="E36" s="284" t="s">
        <v>135</v>
      </c>
      <c r="F36" s="284" t="s">
        <v>80</v>
      </c>
      <c r="G36" s="284" t="s">
        <v>1</v>
      </c>
      <c r="H36" s="284" t="s">
        <v>2</v>
      </c>
      <c r="I36" s="284" t="s">
        <v>17</v>
      </c>
      <c r="J36" s="284" t="s">
        <v>18</v>
      </c>
      <c r="K36" s="284" t="s">
        <v>20</v>
      </c>
      <c r="L36" s="284" t="s">
        <v>21</v>
      </c>
      <c r="M36" s="284" t="s">
        <v>24</v>
      </c>
      <c r="N36" s="284" t="s">
        <v>25</v>
      </c>
      <c r="O36" s="284" t="s">
        <v>27</v>
      </c>
      <c r="P36" s="284" t="s">
        <v>28</v>
      </c>
      <c r="Q36" s="284" t="s">
        <v>29</v>
      </c>
      <c r="R36" s="284" t="s">
        <v>30</v>
      </c>
    </row>
    <row r="37" spans="1:18">
      <c r="A37" s="287" t="s">
        <v>145</v>
      </c>
      <c r="B37" s="14" t="str">
        <f>CRAT!B36</f>
        <v>Intermountain Power Project</v>
      </c>
      <c r="C37" s="328"/>
      <c r="D37" s="327" t="s">
        <v>320</v>
      </c>
      <c r="E37" s="177">
        <v>624719.81999999995</v>
      </c>
      <c r="F37" s="178">
        <v>633970</v>
      </c>
      <c r="G37" s="116">
        <v>617478.30000000005</v>
      </c>
      <c r="H37" s="116">
        <v>633050.84</v>
      </c>
      <c r="I37" s="116">
        <v>638397.36</v>
      </c>
      <c r="J37" s="116">
        <v>633720.38</v>
      </c>
      <c r="K37" s="116">
        <v>622311.14</v>
      </c>
      <c r="L37" s="116">
        <v>661499.38</v>
      </c>
      <c r="M37" s="116">
        <v>295065.2</v>
      </c>
      <c r="N37" s="116">
        <v>0</v>
      </c>
      <c r="O37" s="117">
        <v>0</v>
      </c>
      <c r="P37" s="117">
        <v>0</v>
      </c>
      <c r="Q37" s="117">
        <v>0</v>
      </c>
      <c r="R37" s="117">
        <v>0</v>
      </c>
    </row>
    <row r="38" spans="1:18">
      <c r="A38" s="287" t="s">
        <v>146</v>
      </c>
      <c r="B38" s="14" t="str">
        <f>CRAT!B37</f>
        <v>Intermountain Repower Project</v>
      </c>
      <c r="C38" s="328"/>
      <c r="D38" s="327" t="s">
        <v>318</v>
      </c>
      <c r="E38" s="177">
        <v>0</v>
      </c>
      <c r="F38" s="177">
        <v>0</v>
      </c>
      <c r="G38" s="109">
        <v>0</v>
      </c>
      <c r="H38" s="109">
        <v>0</v>
      </c>
      <c r="I38" s="109">
        <v>0</v>
      </c>
      <c r="J38" s="109">
        <v>0</v>
      </c>
      <c r="K38" s="109">
        <v>0</v>
      </c>
      <c r="L38" s="109">
        <v>0</v>
      </c>
      <c r="M38" s="109">
        <v>152887.4</v>
      </c>
      <c r="N38" s="109">
        <v>297764.05</v>
      </c>
      <c r="O38" s="375">
        <v>143992.68</v>
      </c>
      <c r="P38" s="110">
        <v>0</v>
      </c>
      <c r="Q38" s="110">
        <v>0</v>
      </c>
      <c r="R38" s="110">
        <v>0</v>
      </c>
    </row>
    <row r="39" spans="1:18">
      <c r="A39" s="142" t="s">
        <v>158</v>
      </c>
      <c r="B39" s="14" t="str">
        <f>CRAT!B38</f>
        <v>Palo Verde Generating Station</v>
      </c>
      <c r="C39" s="328"/>
      <c r="D39" s="327" t="s">
        <v>322</v>
      </c>
      <c r="E39" s="177">
        <v>103401</v>
      </c>
      <c r="F39" s="177">
        <v>91641.107999999993</v>
      </c>
      <c r="G39" s="109">
        <v>92969.252999999997</v>
      </c>
      <c r="H39" s="109">
        <v>93048.267000000007</v>
      </c>
      <c r="I39" s="109">
        <v>92691.339000000007</v>
      </c>
      <c r="J39" s="109">
        <v>92541.891000000003</v>
      </c>
      <c r="K39" s="109">
        <v>93255.084000000003</v>
      </c>
      <c r="L39" s="109">
        <v>93100.644</v>
      </c>
      <c r="M39" s="109">
        <v>93275.637000000002</v>
      </c>
      <c r="N39" s="109">
        <v>92598.635999999999</v>
      </c>
      <c r="O39" s="375">
        <v>95042.804999999993</v>
      </c>
      <c r="P39" s="375">
        <v>93088.865999999995</v>
      </c>
      <c r="Q39" s="375">
        <v>93522.819000000003</v>
      </c>
      <c r="R39" s="375">
        <v>95217.993000000002</v>
      </c>
    </row>
    <row r="40" spans="1:18" ht="31.2">
      <c r="A40" s="142" t="s">
        <v>159</v>
      </c>
      <c r="B40" s="14" t="str">
        <f>CRAT!B39</f>
        <v>Hoover</v>
      </c>
      <c r="C40" s="328"/>
      <c r="D40" s="327" t="s">
        <v>321</v>
      </c>
      <c r="E40" s="177">
        <v>28709</v>
      </c>
      <c r="F40" s="177">
        <v>30004.72366</v>
      </c>
      <c r="G40" s="109">
        <v>30004.734240000002</v>
      </c>
      <c r="H40" s="109">
        <v>30001.65076</v>
      </c>
      <c r="I40" s="109">
        <v>30004.793740000001</v>
      </c>
      <c r="J40" s="109">
        <v>30004.747759999998</v>
      </c>
      <c r="K40" s="109">
        <v>30004.79736</v>
      </c>
      <c r="L40" s="109">
        <v>30001.769339999999</v>
      </c>
      <c r="M40" s="109">
        <v>30004.815699999999</v>
      </c>
      <c r="N40" s="109">
        <v>30004.756259999998</v>
      </c>
      <c r="O40" s="109">
        <v>30004.810959999999</v>
      </c>
      <c r="P40" s="109">
        <v>30001.73072</v>
      </c>
      <c r="Q40" s="109">
        <v>30004.722959999999</v>
      </c>
      <c r="R40" s="109">
        <v>30004.719400000002</v>
      </c>
    </row>
    <row r="41" spans="1:18" s="277" customFormat="1">
      <c r="A41" s="287" t="s">
        <v>160</v>
      </c>
      <c r="B41" s="14"/>
      <c r="C41" s="282"/>
      <c r="D41" s="371">
        <f>CRAT!D40</f>
        <v>0</v>
      </c>
      <c r="E41" s="177"/>
      <c r="F41" s="177"/>
      <c r="G41" s="109"/>
      <c r="H41" s="109"/>
      <c r="I41" s="109"/>
      <c r="J41" s="109"/>
      <c r="K41" s="109"/>
      <c r="L41" s="109"/>
      <c r="M41" s="109"/>
      <c r="N41" s="109"/>
      <c r="O41" s="110"/>
      <c r="P41" s="110"/>
      <c r="Q41" s="110"/>
      <c r="R41" s="110"/>
    </row>
    <row r="42" spans="1:18">
      <c r="A42" s="287" t="s">
        <v>190</v>
      </c>
      <c r="B42" s="14"/>
      <c r="C42" s="40"/>
      <c r="D42" s="371">
        <f>CRAT!D41</f>
        <v>0</v>
      </c>
      <c r="E42" s="177"/>
      <c r="F42" s="177"/>
      <c r="G42" s="109"/>
      <c r="H42" s="109"/>
      <c r="I42" s="109"/>
      <c r="J42" s="109"/>
      <c r="K42" s="109"/>
      <c r="L42" s="109"/>
      <c r="M42" s="109"/>
      <c r="N42" s="109"/>
      <c r="O42" s="110"/>
      <c r="P42" s="110"/>
      <c r="Q42" s="110"/>
      <c r="R42" s="110"/>
    </row>
    <row r="43" spans="1:18">
      <c r="A43" s="142" t="s">
        <v>191</v>
      </c>
      <c r="B43" s="14"/>
      <c r="C43" s="161"/>
      <c r="D43" s="371">
        <f>CRAT!D42</f>
        <v>0</v>
      </c>
      <c r="E43" s="183"/>
      <c r="F43" s="183"/>
      <c r="G43" s="114"/>
      <c r="H43" s="114"/>
      <c r="I43" s="114"/>
      <c r="J43" s="114"/>
      <c r="K43" s="114"/>
      <c r="L43" s="114"/>
      <c r="M43" s="114"/>
      <c r="N43" s="114"/>
      <c r="O43" s="115"/>
      <c r="P43" s="115"/>
      <c r="Q43" s="115"/>
      <c r="R43" s="115"/>
    </row>
    <row r="44" spans="1:18" ht="31.2">
      <c r="A44" s="142">
        <v>12</v>
      </c>
      <c r="B44" s="52" t="s">
        <v>167</v>
      </c>
      <c r="C44" s="42"/>
      <c r="D44" s="84"/>
      <c r="E44" s="94">
        <f>SUM(E27:E33,E37:E43)</f>
        <v>878280.36</v>
      </c>
      <c r="F44" s="94">
        <f t="shared" ref="F44:R44" si="5">SUM(F27:F33,F37:F43)</f>
        <v>804979.76166000008</v>
      </c>
      <c r="G44" s="94">
        <f t="shared" si="5"/>
        <v>839384.27423900005</v>
      </c>
      <c r="H44" s="94">
        <f t="shared" si="5"/>
        <v>856874.35275999992</v>
      </c>
      <c r="I44" s="94">
        <f t="shared" si="5"/>
        <v>869264.54274000006</v>
      </c>
      <c r="J44" s="94">
        <f t="shared" si="5"/>
        <v>870896.96675899997</v>
      </c>
      <c r="K44" s="94">
        <f t="shared" si="5"/>
        <v>864369.99436000001</v>
      </c>
      <c r="L44" s="94">
        <f t="shared" si="5"/>
        <v>904925.12033900002</v>
      </c>
      <c r="M44" s="94">
        <f t="shared" si="5"/>
        <v>691311.87270000007</v>
      </c>
      <c r="N44" s="94">
        <f t="shared" si="5"/>
        <v>546490.961259</v>
      </c>
      <c r="O44" s="94">
        <f t="shared" si="5"/>
        <v>402401.79796</v>
      </c>
      <c r="P44" s="94">
        <f t="shared" si="5"/>
        <v>263496.91771999997</v>
      </c>
      <c r="Q44" s="94">
        <f t="shared" si="5"/>
        <v>267059.24696000002</v>
      </c>
      <c r="R44" s="94">
        <f t="shared" si="5"/>
        <v>275489.22840000002</v>
      </c>
    </row>
    <row r="45" spans="1:18">
      <c r="A45" s="142"/>
      <c r="B45" s="33"/>
      <c r="C45" s="33"/>
      <c r="D45" s="27"/>
      <c r="E45" s="106"/>
      <c r="F45" s="107"/>
      <c r="G45" s="107"/>
      <c r="H45" s="107"/>
      <c r="I45" s="107"/>
      <c r="J45" s="107"/>
      <c r="K45" s="107"/>
      <c r="L45" s="107"/>
      <c r="M45" s="107"/>
      <c r="N45" s="107"/>
      <c r="O45" s="107"/>
      <c r="P45" s="107"/>
      <c r="Q45" s="107"/>
      <c r="R45" s="124"/>
    </row>
    <row r="46" spans="1:18">
      <c r="A46" s="142"/>
      <c r="B46" s="27" t="s">
        <v>271</v>
      </c>
      <c r="C46" s="33"/>
      <c r="D46" s="21"/>
      <c r="E46" s="100"/>
      <c r="F46" s="101"/>
      <c r="G46" s="101"/>
      <c r="H46" s="101"/>
      <c r="I46" s="101"/>
      <c r="J46" s="101"/>
      <c r="K46" s="101"/>
      <c r="L46" s="101"/>
      <c r="M46" s="101"/>
      <c r="N46" s="101"/>
      <c r="O46" s="102"/>
      <c r="P46" s="102"/>
      <c r="Q46" s="102"/>
      <c r="R46" s="103"/>
    </row>
    <row r="47" spans="1:18">
      <c r="A47" s="142"/>
      <c r="B47" s="21" t="s">
        <v>34</v>
      </c>
      <c r="C47" s="12"/>
      <c r="D47" s="80" t="s">
        <v>316</v>
      </c>
      <c r="E47" s="284" t="s">
        <v>135</v>
      </c>
      <c r="F47" s="284" t="s">
        <v>80</v>
      </c>
      <c r="G47" s="284" t="s">
        <v>1</v>
      </c>
      <c r="H47" s="284" t="s">
        <v>2</v>
      </c>
      <c r="I47" s="284" t="s">
        <v>17</v>
      </c>
      <c r="J47" s="284" t="s">
        <v>18</v>
      </c>
      <c r="K47" s="284" t="s">
        <v>20</v>
      </c>
      <c r="L47" s="284" t="s">
        <v>21</v>
      </c>
      <c r="M47" s="284" t="s">
        <v>24</v>
      </c>
      <c r="N47" s="284" t="s">
        <v>25</v>
      </c>
      <c r="O47" s="284" t="s">
        <v>27</v>
      </c>
      <c r="P47" s="284" t="s">
        <v>28</v>
      </c>
      <c r="Q47" s="284" t="s">
        <v>29</v>
      </c>
      <c r="R47" s="284" t="s">
        <v>30</v>
      </c>
    </row>
    <row r="48" spans="1:18">
      <c r="A48" s="142" t="s">
        <v>60</v>
      </c>
      <c r="B48" s="14"/>
      <c r="C48" s="40"/>
      <c r="D48" s="371">
        <f>CRAT!D48</f>
        <v>0</v>
      </c>
      <c r="E48" s="325"/>
      <c r="F48" s="325"/>
      <c r="G48" s="329"/>
      <c r="H48" s="329"/>
      <c r="I48" s="329"/>
      <c r="J48" s="329"/>
      <c r="K48" s="329"/>
      <c r="L48" s="329"/>
      <c r="M48" s="329"/>
      <c r="N48" s="329"/>
      <c r="O48" s="329"/>
      <c r="P48" s="329"/>
      <c r="Q48" s="329"/>
      <c r="R48" s="330"/>
    </row>
    <row r="49" spans="1:18">
      <c r="A49" s="142" t="s">
        <v>61</v>
      </c>
      <c r="B49" s="14"/>
      <c r="C49" s="40"/>
      <c r="D49" s="371">
        <f>CRAT!D49</f>
        <v>0</v>
      </c>
      <c r="E49" s="325"/>
      <c r="F49" s="325"/>
      <c r="G49" s="329"/>
      <c r="H49" s="329"/>
      <c r="I49" s="329"/>
      <c r="J49" s="329"/>
      <c r="K49" s="329"/>
      <c r="L49" s="329"/>
      <c r="M49" s="329"/>
      <c r="N49" s="329"/>
      <c r="O49" s="330"/>
      <c r="P49" s="330"/>
      <c r="Q49" s="330"/>
      <c r="R49" s="330"/>
    </row>
    <row r="50" spans="1:18">
      <c r="A50" s="142" t="s">
        <v>62</v>
      </c>
      <c r="B50" s="14"/>
      <c r="C50" s="40"/>
      <c r="D50" s="371">
        <f>CRAT!D50</f>
        <v>0</v>
      </c>
      <c r="E50" s="325"/>
      <c r="F50" s="325"/>
      <c r="G50" s="329"/>
      <c r="H50" s="329"/>
      <c r="I50" s="329"/>
      <c r="J50" s="329"/>
      <c r="K50" s="329"/>
      <c r="L50" s="329"/>
      <c r="M50" s="329"/>
      <c r="N50" s="329"/>
      <c r="O50" s="330"/>
      <c r="P50" s="330"/>
      <c r="Q50" s="330"/>
      <c r="R50" s="330"/>
    </row>
    <row r="51" spans="1:18">
      <c r="A51" s="142" t="s">
        <v>63</v>
      </c>
      <c r="B51" s="14"/>
      <c r="C51" s="40"/>
      <c r="D51" s="371">
        <f>CRAT!D51</f>
        <v>0</v>
      </c>
      <c r="E51" s="325"/>
      <c r="F51" s="325"/>
      <c r="G51" s="329"/>
      <c r="H51" s="329"/>
      <c r="I51" s="329"/>
      <c r="J51" s="329"/>
      <c r="K51" s="329"/>
      <c r="L51" s="329"/>
      <c r="M51" s="329"/>
      <c r="N51" s="329"/>
      <c r="O51" s="330"/>
      <c r="P51" s="330"/>
      <c r="Q51" s="330"/>
      <c r="R51" s="330"/>
    </row>
    <row r="52" spans="1:18">
      <c r="A52" s="142" t="s">
        <v>64</v>
      </c>
      <c r="B52" s="14"/>
      <c r="C52" s="40"/>
      <c r="D52" s="371">
        <f>CRAT!D52</f>
        <v>0</v>
      </c>
      <c r="E52" s="325"/>
      <c r="F52" s="325"/>
      <c r="G52" s="329"/>
      <c r="H52" s="329"/>
      <c r="I52" s="329"/>
      <c r="J52" s="329"/>
      <c r="K52" s="329"/>
      <c r="L52" s="329"/>
      <c r="M52" s="329"/>
      <c r="N52" s="329"/>
      <c r="O52" s="330"/>
      <c r="P52" s="330"/>
      <c r="Q52" s="330"/>
      <c r="R52" s="330"/>
    </row>
    <row r="53" spans="1:18">
      <c r="A53" s="142" t="s">
        <v>65</v>
      </c>
      <c r="B53" s="14"/>
      <c r="C53" s="40"/>
      <c r="D53" s="371">
        <f>CRAT!D53</f>
        <v>0</v>
      </c>
      <c r="E53" s="325"/>
      <c r="F53" s="325"/>
      <c r="G53" s="329"/>
      <c r="H53" s="329"/>
      <c r="I53" s="329"/>
      <c r="J53" s="329"/>
      <c r="K53" s="329"/>
      <c r="L53" s="329"/>
      <c r="M53" s="329"/>
      <c r="N53" s="329"/>
      <c r="O53" s="330"/>
      <c r="P53" s="330"/>
      <c r="Q53" s="330"/>
      <c r="R53" s="330"/>
    </row>
    <row r="54" spans="1:18">
      <c r="A54" s="142" t="s">
        <v>66</v>
      </c>
      <c r="B54" s="14"/>
      <c r="C54" s="40"/>
      <c r="D54" s="371">
        <f>CRAT!D54</f>
        <v>0</v>
      </c>
      <c r="E54" s="325"/>
      <c r="F54" s="325"/>
      <c r="G54" s="329"/>
      <c r="H54" s="329"/>
      <c r="I54" s="329"/>
      <c r="J54" s="329"/>
      <c r="K54" s="329"/>
      <c r="L54" s="329"/>
      <c r="M54" s="329"/>
      <c r="N54" s="329"/>
      <c r="O54" s="330"/>
      <c r="P54" s="330"/>
      <c r="Q54" s="330"/>
      <c r="R54" s="330"/>
    </row>
    <row r="55" spans="1:18">
      <c r="A55" s="142" t="s">
        <v>67</v>
      </c>
      <c r="B55" s="14"/>
      <c r="C55" s="40"/>
      <c r="D55" s="371">
        <f>CRAT!D55</f>
        <v>0</v>
      </c>
      <c r="E55" s="325"/>
      <c r="F55" s="325"/>
      <c r="G55" s="329"/>
      <c r="H55" s="329"/>
      <c r="I55" s="329"/>
      <c r="J55" s="329"/>
      <c r="K55" s="329"/>
      <c r="L55" s="329"/>
      <c r="M55" s="329"/>
      <c r="N55" s="329"/>
      <c r="O55" s="330"/>
      <c r="P55" s="330"/>
      <c r="Q55" s="330"/>
      <c r="R55" s="330"/>
    </row>
    <row r="56" spans="1:18" s="277" customFormat="1">
      <c r="A56" s="287" t="s">
        <v>68</v>
      </c>
      <c r="B56" s="39"/>
      <c r="C56" s="43"/>
      <c r="D56" s="371">
        <f>CRAT!D56</f>
        <v>0</v>
      </c>
      <c r="E56" s="325"/>
      <c r="F56" s="325"/>
      <c r="G56" s="329"/>
      <c r="H56" s="329"/>
      <c r="I56" s="329"/>
      <c r="J56" s="329"/>
      <c r="K56" s="329"/>
      <c r="L56" s="329"/>
      <c r="M56" s="329"/>
      <c r="N56" s="329"/>
      <c r="O56" s="330"/>
      <c r="P56" s="330"/>
      <c r="Q56" s="330"/>
      <c r="R56" s="330"/>
    </row>
    <row r="57" spans="1:18" s="277" customFormat="1">
      <c r="A57" s="287" t="s">
        <v>147</v>
      </c>
      <c r="B57" s="39"/>
      <c r="C57" s="43"/>
      <c r="D57" s="371">
        <f>CRAT!D57</f>
        <v>0</v>
      </c>
      <c r="E57" s="325"/>
      <c r="F57" s="325"/>
      <c r="G57" s="329"/>
      <c r="H57" s="329"/>
      <c r="I57" s="329"/>
      <c r="J57" s="329"/>
      <c r="K57" s="329"/>
      <c r="L57" s="329"/>
      <c r="M57" s="329"/>
      <c r="N57" s="329"/>
      <c r="O57" s="330"/>
      <c r="P57" s="330"/>
      <c r="Q57" s="330"/>
      <c r="R57" s="330"/>
    </row>
    <row r="58" spans="1:18" s="277" customFormat="1">
      <c r="A58" s="287" t="s">
        <v>148</v>
      </c>
      <c r="B58" s="39"/>
      <c r="C58" s="43"/>
      <c r="D58" s="371">
        <f>CRAT!D58</f>
        <v>0</v>
      </c>
      <c r="E58" s="325"/>
      <c r="F58" s="325"/>
      <c r="G58" s="329"/>
      <c r="H58" s="329"/>
      <c r="I58" s="329"/>
      <c r="J58" s="329"/>
      <c r="K58" s="329"/>
      <c r="L58" s="329"/>
      <c r="M58" s="329"/>
      <c r="N58" s="329"/>
      <c r="O58" s="330"/>
      <c r="P58" s="330"/>
      <c r="Q58" s="330"/>
      <c r="R58" s="330"/>
    </row>
    <row r="59" spans="1:18" s="277" customFormat="1">
      <c r="A59" s="287" t="s">
        <v>149</v>
      </c>
      <c r="B59" s="39"/>
      <c r="C59" s="43"/>
      <c r="D59" s="371">
        <f>CRAT!D59</f>
        <v>0</v>
      </c>
      <c r="E59" s="325"/>
      <c r="F59" s="325"/>
      <c r="G59" s="329"/>
      <c r="H59" s="329"/>
      <c r="I59" s="329"/>
      <c r="J59" s="329"/>
      <c r="K59" s="329"/>
      <c r="L59" s="329"/>
      <c r="M59" s="329"/>
      <c r="N59" s="329"/>
      <c r="O59" s="330"/>
      <c r="P59" s="330"/>
      <c r="Q59" s="330"/>
      <c r="R59" s="330"/>
    </row>
    <row r="60" spans="1:18" s="277" customFormat="1">
      <c r="A60" s="287" t="s">
        <v>214</v>
      </c>
      <c r="B60" s="39"/>
      <c r="C60" s="43"/>
      <c r="D60" s="371">
        <f>CRAT!D60</f>
        <v>0</v>
      </c>
      <c r="E60" s="325"/>
      <c r="F60" s="325"/>
      <c r="G60" s="329"/>
      <c r="H60" s="329"/>
      <c r="I60" s="329"/>
      <c r="J60" s="329"/>
      <c r="K60" s="329"/>
      <c r="L60" s="329"/>
      <c r="M60" s="329"/>
      <c r="N60" s="329"/>
      <c r="O60" s="330"/>
      <c r="P60" s="330"/>
      <c r="Q60" s="330"/>
      <c r="R60" s="330"/>
    </row>
    <row r="61" spans="1:18" s="277" customFormat="1">
      <c r="A61" s="287" t="s">
        <v>215</v>
      </c>
      <c r="B61" s="14"/>
      <c r="C61" s="328"/>
      <c r="D61" s="371">
        <f>CRAT!D61</f>
        <v>0</v>
      </c>
      <c r="E61" s="325"/>
      <c r="F61" s="325"/>
      <c r="G61" s="329"/>
      <c r="H61" s="329"/>
      <c r="I61" s="329"/>
      <c r="J61" s="329"/>
      <c r="K61" s="329"/>
      <c r="L61" s="329"/>
      <c r="M61" s="329"/>
      <c r="N61" s="329"/>
      <c r="O61" s="330"/>
      <c r="P61" s="330"/>
      <c r="Q61" s="330"/>
      <c r="R61" s="330"/>
    </row>
    <row r="62" spans="1:18" s="277" customFormat="1">
      <c r="A62" s="287"/>
      <c r="B62" s="341"/>
      <c r="C62" s="341"/>
      <c r="D62" s="348"/>
      <c r="E62" s="351"/>
      <c r="F62" s="343"/>
      <c r="G62" s="343"/>
      <c r="H62" s="343"/>
      <c r="I62" s="343"/>
      <c r="J62" s="343"/>
      <c r="K62" s="343"/>
      <c r="L62" s="343"/>
      <c r="M62" s="343"/>
      <c r="N62" s="343"/>
      <c r="O62" s="344"/>
      <c r="P62" s="344"/>
      <c r="Q62" s="344"/>
      <c r="R62" s="345"/>
    </row>
    <row r="63" spans="1:18" s="277" customFormat="1">
      <c r="A63" s="287"/>
      <c r="B63" s="340"/>
      <c r="C63" s="340"/>
      <c r="D63" s="349"/>
      <c r="E63" s="352"/>
      <c r="F63" s="346"/>
      <c r="G63" s="346"/>
      <c r="H63" s="346"/>
      <c r="I63" s="346"/>
      <c r="J63" s="346"/>
      <c r="K63" s="346"/>
      <c r="L63" s="346"/>
      <c r="M63" s="346"/>
      <c r="N63" s="346"/>
      <c r="O63" s="167"/>
      <c r="P63" s="167"/>
      <c r="Q63" s="167"/>
      <c r="R63" s="347"/>
    </row>
    <row r="64" spans="1:18">
      <c r="A64" s="144"/>
      <c r="B64" s="280"/>
      <c r="C64" s="280"/>
      <c r="D64" s="281"/>
      <c r="E64" s="100"/>
      <c r="F64" s="101"/>
      <c r="G64" s="101"/>
      <c r="H64" s="101"/>
      <c r="I64" s="101"/>
      <c r="J64" s="101"/>
      <c r="K64" s="101"/>
      <c r="L64" s="101"/>
      <c r="M64" s="101"/>
      <c r="N64" s="101"/>
      <c r="O64" s="102"/>
      <c r="P64" s="102"/>
      <c r="Q64" s="102"/>
      <c r="R64" s="103"/>
    </row>
    <row r="65" spans="1:18">
      <c r="A65" s="142"/>
      <c r="B65" s="27" t="s">
        <v>273</v>
      </c>
      <c r="C65" s="12"/>
      <c r="D65" s="27"/>
      <c r="E65" s="104"/>
      <c r="F65" s="105"/>
      <c r="G65" s="105"/>
      <c r="H65" s="105"/>
      <c r="I65" s="105"/>
      <c r="J65" s="105"/>
      <c r="K65" s="105"/>
      <c r="L65" s="105"/>
      <c r="M65" s="105"/>
      <c r="N65" s="105"/>
      <c r="O65" s="102"/>
      <c r="P65" s="102"/>
      <c r="Q65" s="102"/>
      <c r="R65" s="103"/>
    </row>
    <row r="66" spans="1:18">
      <c r="A66" s="142"/>
      <c r="B66" s="21" t="s">
        <v>35</v>
      </c>
      <c r="C66" s="12"/>
      <c r="D66" s="350" t="s">
        <v>316</v>
      </c>
      <c r="E66" s="284" t="s">
        <v>135</v>
      </c>
      <c r="F66" s="284" t="s">
        <v>80</v>
      </c>
      <c r="G66" s="284" t="s">
        <v>1</v>
      </c>
      <c r="H66" s="284" t="s">
        <v>2</v>
      </c>
      <c r="I66" s="284" t="s">
        <v>17</v>
      </c>
      <c r="J66" s="284" t="s">
        <v>18</v>
      </c>
      <c r="K66" s="284" t="s">
        <v>20</v>
      </c>
      <c r="L66" s="284" t="s">
        <v>21</v>
      </c>
      <c r="M66" s="284" t="s">
        <v>24</v>
      </c>
      <c r="N66" s="284" t="s">
        <v>25</v>
      </c>
      <c r="O66" s="284" t="s">
        <v>27</v>
      </c>
      <c r="P66" s="284" t="s">
        <v>28</v>
      </c>
      <c r="Q66" s="284" t="s">
        <v>29</v>
      </c>
      <c r="R66" s="284" t="s">
        <v>30</v>
      </c>
    </row>
    <row r="67" spans="1:18">
      <c r="A67" s="143" t="s">
        <v>337</v>
      </c>
      <c r="B67" s="44" t="str">
        <f>CRAT!B67</f>
        <v>Salton Sea 5</v>
      </c>
      <c r="C67" s="40"/>
      <c r="D67" s="44" t="str">
        <f>CRAT!D67</f>
        <v>Geothermal</v>
      </c>
      <c r="E67" s="178">
        <v>328309</v>
      </c>
      <c r="F67" s="178">
        <f>327236.64-107000</f>
        <v>220236.64</v>
      </c>
      <c r="G67" s="116">
        <v>322931.5</v>
      </c>
      <c r="H67" s="116">
        <v>120809.8</v>
      </c>
      <c r="I67" s="116">
        <v>0</v>
      </c>
      <c r="J67" s="116">
        <v>0</v>
      </c>
      <c r="K67" s="116">
        <v>0</v>
      </c>
      <c r="L67" s="116">
        <v>0</v>
      </c>
      <c r="M67" s="116">
        <v>0</v>
      </c>
      <c r="N67" s="118">
        <v>0</v>
      </c>
      <c r="O67" s="117">
        <v>0</v>
      </c>
      <c r="P67" s="117">
        <v>0</v>
      </c>
      <c r="Q67" s="117">
        <v>0</v>
      </c>
      <c r="R67" s="117">
        <v>0</v>
      </c>
    </row>
    <row r="68" spans="1:18">
      <c r="A68" s="142" t="s">
        <v>339</v>
      </c>
      <c r="B68" s="44" t="str">
        <f>CRAT!B68</f>
        <v>Salton Sea 5 Incemental</v>
      </c>
      <c r="C68" s="40"/>
      <c r="D68" s="372" t="str">
        <f>CRAT!D68</f>
        <v>Geothermal</v>
      </c>
      <c r="E68" s="177">
        <v>6353</v>
      </c>
      <c r="F68" s="177">
        <v>11949.133755000001</v>
      </c>
      <c r="G68" s="109">
        <v>11982.943912999999</v>
      </c>
      <c r="H68" s="109">
        <v>4486.4723610000001</v>
      </c>
      <c r="I68" s="109">
        <v>0</v>
      </c>
      <c r="J68" s="109">
        <v>0</v>
      </c>
      <c r="K68" s="109">
        <v>0</v>
      </c>
      <c r="L68" s="109">
        <v>0</v>
      </c>
      <c r="M68" s="109">
        <v>0</v>
      </c>
      <c r="N68" s="119">
        <v>0</v>
      </c>
      <c r="O68" s="110">
        <v>0</v>
      </c>
      <c r="P68" s="110">
        <v>0</v>
      </c>
      <c r="Q68" s="110">
        <v>0</v>
      </c>
      <c r="R68" s="110">
        <v>0</v>
      </c>
    </row>
    <row r="69" spans="1:18">
      <c r="A69" s="287" t="s">
        <v>338</v>
      </c>
      <c r="B69" s="44" t="str">
        <f>CRAT!B69</f>
        <v>CalEnergy Portfolio</v>
      </c>
      <c r="C69" s="40"/>
      <c r="D69" s="372" t="str">
        <f>CRAT!D69</f>
        <v>Geothermal</v>
      </c>
      <c r="E69" s="177">
        <v>132245</v>
      </c>
      <c r="F69" s="177">
        <v>147401.340635</v>
      </c>
      <c r="G69" s="109">
        <v>308849.90526500001</v>
      </c>
      <c r="H69" s="109">
        <v>521640.48289400002</v>
      </c>
      <c r="I69" s="109">
        <v>650316.99375200004</v>
      </c>
      <c r="J69" s="109">
        <v>651368.81621399999</v>
      </c>
      <c r="K69" s="109">
        <v>649688.19637100003</v>
      </c>
      <c r="L69" s="109">
        <v>651244.53289100004</v>
      </c>
      <c r="M69" s="109">
        <v>647972.71661899996</v>
      </c>
      <c r="N69" s="119">
        <v>649465.58964400005</v>
      </c>
      <c r="O69" s="375">
        <v>648531.23593900003</v>
      </c>
      <c r="P69" s="375">
        <v>648911.18017399998</v>
      </c>
      <c r="Q69" s="375">
        <v>647810.52797099994</v>
      </c>
      <c r="R69" s="375">
        <v>647675.48567900003</v>
      </c>
    </row>
    <row r="70" spans="1:18">
      <c r="A70" s="287" t="s">
        <v>340</v>
      </c>
      <c r="B70" s="46" t="str">
        <f>CRAT!B70</f>
        <v>Wintec</v>
      </c>
      <c r="C70" s="43"/>
      <c r="D70" s="372" t="str">
        <f>CRAT!D70</f>
        <v>Wind</v>
      </c>
      <c r="E70" s="183">
        <v>3874.9</v>
      </c>
      <c r="F70" s="183">
        <v>4660.8888729999999</v>
      </c>
      <c r="G70" s="114">
        <v>0</v>
      </c>
      <c r="H70" s="114">
        <v>0</v>
      </c>
      <c r="I70" s="114">
        <v>0</v>
      </c>
      <c r="J70" s="114">
        <v>0</v>
      </c>
      <c r="K70" s="114">
        <v>0</v>
      </c>
      <c r="L70" s="114">
        <v>0</v>
      </c>
      <c r="M70" s="114">
        <v>0</v>
      </c>
      <c r="N70" s="126">
        <v>0</v>
      </c>
      <c r="O70" s="115">
        <v>0</v>
      </c>
      <c r="P70" s="115">
        <v>0</v>
      </c>
      <c r="Q70" s="115">
        <v>0</v>
      </c>
      <c r="R70" s="115">
        <v>0</v>
      </c>
    </row>
    <row r="71" spans="1:18" s="277" customFormat="1">
      <c r="A71" s="287" t="s">
        <v>341</v>
      </c>
      <c r="B71" s="46" t="str">
        <f>CRAT!B71</f>
        <v>WKN</v>
      </c>
      <c r="C71" s="43"/>
      <c r="D71" s="372" t="str">
        <f>CRAT!D71</f>
        <v>Wind</v>
      </c>
      <c r="E71" s="325">
        <v>17619.82</v>
      </c>
      <c r="F71" s="325">
        <v>21507.368316</v>
      </c>
      <c r="G71" s="329">
        <v>21518.799998999999</v>
      </c>
      <c r="H71" s="329">
        <v>21518.799999999999</v>
      </c>
      <c r="I71" s="329">
        <v>21518.799998999999</v>
      </c>
      <c r="J71" s="329">
        <v>21518.799999999999</v>
      </c>
      <c r="K71" s="329">
        <v>22861.817261</v>
      </c>
      <c r="L71" s="329">
        <v>21518.870693000001</v>
      </c>
      <c r="M71" s="329">
        <v>21518.867596</v>
      </c>
      <c r="N71" s="329">
        <v>21518.867842</v>
      </c>
      <c r="O71" s="376">
        <v>21518.873584000001</v>
      </c>
      <c r="P71" s="376">
        <v>21518.868375999999</v>
      </c>
      <c r="Q71" s="376">
        <v>21518.871969</v>
      </c>
      <c r="R71" s="376">
        <v>21518.870681</v>
      </c>
    </row>
    <row r="72" spans="1:18" s="277" customFormat="1">
      <c r="A72" s="287" t="s">
        <v>342</v>
      </c>
      <c r="B72" s="46" t="str">
        <f>CRAT!B72</f>
        <v>AP Northlake</v>
      </c>
      <c r="C72" s="374"/>
      <c r="D72" s="372" t="str">
        <f>CRAT!D72</f>
        <v>Solar PV</v>
      </c>
      <c r="E72" s="325">
        <v>41995.94</v>
      </c>
      <c r="F72" s="325">
        <v>49603.557966</v>
      </c>
      <c r="G72" s="329">
        <v>49348.382741000001</v>
      </c>
      <c r="H72" s="329">
        <v>48992.571964000002</v>
      </c>
      <c r="I72" s="329">
        <v>48637.672006000001</v>
      </c>
      <c r="J72" s="329">
        <v>48281.862058999999</v>
      </c>
      <c r="K72" s="329">
        <v>47926.960565000001</v>
      </c>
      <c r="L72" s="329">
        <v>47571.151599999997</v>
      </c>
      <c r="M72" s="329">
        <v>47216.251430999997</v>
      </c>
      <c r="N72" s="329">
        <v>46860.441129999999</v>
      </c>
      <c r="O72" s="376">
        <v>46504.630615000002</v>
      </c>
      <c r="P72" s="376">
        <v>46149.731049000002</v>
      </c>
      <c r="Q72" s="376">
        <v>45793.922454</v>
      </c>
      <c r="R72" s="376">
        <v>45439.022946999998</v>
      </c>
    </row>
    <row r="73" spans="1:18" s="277" customFormat="1">
      <c r="A73" s="287" t="s">
        <v>405</v>
      </c>
      <c r="B73" s="46" t="str">
        <f>CRAT!B73</f>
        <v>Antelope Big Sky Ranch</v>
      </c>
      <c r="C73" s="374"/>
      <c r="D73" s="372" t="str">
        <f>CRAT!D73</f>
        <v>Solar PV</v>
      </c>
      <c r="E73" s="325">
        <v>28340.89</v>
      </c>
      <c r="F73" s="325">
        <v>24368.829916999999</v>
      </c>
      <c r="G73" s="329">
        <v>24285.500281000001</v>
      </c>
      <c r="H73" s="329">
        <v>24164.000274999999</v>
      </c>
      <c r="I73" s="329">
        <v>24043.000279</v>
      </c>
      <c r="J73" s="329">
        <v>23923.000265999999</v>
      </c>
      <c r="K73" s="329">
        <v>23803.000262000001</v>
      </c>
      <c r="L73" s="329">
        <v>23684.000252000002</v>
      </c>
      <c r="M73" s="329">
        <v>23566.000278</v>
      </c>
      <c r="N73" s="329">
        <v>23448.000250000001</v>
      </c>
      <c r="O73" s="376">
        <v>23330.500281000001</v>
      </c>
      <c r="P73" s="376">
        <v>23214.000283000001</v>
      </c>
      <c r="Q73" s="376">
        <v>23098.000254999999</v>
      </c>
      <c r="R73" s="376">
        <v>22982.500250000001</v>
      </c>
    </row>
    <row r="74" spans="1:18" s="277" customFormat="1">
      <c r="A74" s="287" t="s">
        <v>406</v>
      </c>
      <c r="B74" s="46" t="str">
        <f>CRAT!B74</f>
        <v>Summer Solar</v>
      </c>
      <c r="C74" s="374"/>
      <c r="D74" s="372" t="str">
        <f>CRAT!D74</f>
        <v>Solar PV</v>
      </c>
      <c r="E74" s="325">
        <v>28147.040000000001</v>
      </c>
      <c r="F74" s="325">
        <v>24369.113998000001</v>
      </c>
      <c r="G74" s="329">
        <v>24285.500274000002</v>
      </c>
      <c r="H74" s="329">
        <v>24164.000252000002</v>
      </c>
      <c r="I74" s="329">
        <v>24043.000253999999</v>
      </c>
      <c r="J74" s="329">
        <v>23923.000243999999</v>
      </c>
      <c r="K74" s="329">
        <v>23803.000244999999</v>
      </c>
      <c r="L74" s="329">
        <v>23684.000275999999</v>
      </c>
      <c r="M74" s="329">
        <v>23566.000261000001</v>
      </c>
      <c r="N74" s="329">
        <v>23448.000264999999</v>
      </c>
      <c r="O74" s="376">
        <v>23330.50027</v>
      </c>
      <c r="P74" s="376">
        <v>23214.000266999999</v>
      </c>
      <c r="Q74" s="376">
        <v>23098.000269</v>
      </c>
      <c r="R74" s="376">
        <v>22982.500263999998</v>
      </c>
    </row>
    <row r="75" spans="1:18" s="277" customFormat="1">
      <c r="A75" s="287" t="s">
        <v>407</v>
      </c>
      <c r="B75" s="46" t="str">
        <f>CRAT!B75</f>
        <v>Kingbird B</v>
      </c>
      <c r="C75" s="374"/>
      <c r="D75" s="372" t="str">
        <f>CRAT!D75</f>
        <v>Solar PV</v>
      </c>
      <c r="E75" s="325">
        <v>41492.839999999997</v>
      </c>
      <c r="F75" s="325">
        <v>41359.824529999998</v>
      </c>
      <c r="G75" s="329">
        <v>41233.492149999998</v>
      </c>
      <c r="H75" s="329">
        <v>41025.590719</v>
      </c>
      <c r="I75" s="329">
        <v>40816.992416000001</v>
      </c>
      <c r="J75" s="329">
        <v>40609.092383000003</v>
      </c>
      <c r="K75" s="329">
        <v>40400.490266000001</v>
      </c>
      <c r="L75" s="329">
        <v>40192.590539999997</v>
      </c>
      <c r="M75" s="329">
        <v>39983.990691999999</v>
      </c>
      <c r="N75" s="329">
        <v>39776.090577000003</v>
      </c>
      <c r="O75" s="376">
        <v>39567.490483000001</v>
      </c>
      <c r="P75" s="376">
        <v>39359.591447999999</v>
      </c>
      <c r="Q75" s="376">
        <v>39150.990976000001</v>
      </c>
      <c r="R75" s="376">
        <v>38943.091182999997</v>
      </c>
    </row>
    <row r="76" spans="1:18" s="277" customFormat="1">
      <c r="A76" s="287" t="s">
        <v>408</v>
      </c>
      <c r="B76" s="46" t="str">
        <f>CRAT!B76</f>
        <v>Columbia II</v>
      </c>
      <c r="C76" s="374"/>
      <c r="D76" s="372" t="str">
        <f>CRAT!D76</f>
        <v>Solar PV</v>
      </c>
      <c r="E76" s="325">
        <v>31250.94</v>
      </c>
      <c r="F76" s="325">
        <v>33062.381986</v>
      </c>
      <c r="G76" s="329">
        <v>32937.992011000002</v>
      </c>
      <c r="H76" s="329">
        <v>32772.990077000002</v>
      </c>
      <c r="I76" s="329">
        <v>32608.992191000001</v>
      </c>
      <c r="J76" s="329">
        <v>32445.992098999999</v>
      </c>
      <c r="K76" s="329">
        <v>32283.992356999999</v>
      </c>
      <c r="L76" s="329">
        <v>32122.990083000001</v>
      </c>
      <c r="M76" s="329">
        <v>31961.992387999999</v>
      </c>
      <c r="N76" s="329">
        <v>31801.990094000001</v>
      </c>
      <c r="O76" s="376">
        <v>31642.992238999999</v>
      </c>
      <c r="P76" s="376">
        <v>31484.990376999998</v>
      </c>
      <c r="Q76" s="376">
        <v>31327.990123</v>
      </c>
      <c r="R76" s="376">
        <v>31170.990260999999</v>
      </c>
    </row>
    <row r="77" spans="1:18" s="277" customFormat="1">
      <c r="A77" s="287" t="s">
        <v>409</v>
      </c>
      <c r="B77" s="46" t="str">
        <f>CRAT!B77</f>
        <v>Cabazon</v>
      </c>
      <c r="C77" s="374"/>
      <c r="D77" s="372" t="str">
        <f>CRAT!D77</f>
        <v>Wind</v>
      </c>
      <c r="E77" s="325">
        <v>58744.58</v>
      </c>
      <c r="F77" s="325">
        <v>71098.727541</v>
      </c>
      <c r="G77" s="329">
        <v>71219.862447000007</v>
      </c>
      <c r="H77" s="329">
        <v>71395.378872000001</v>
      </c>
      <c r="I77" s="329">
        <v>71219.864558000001</v>
      </c>
      <c r="J77" s="329">
        <v>71219.857677000007</v>
      </c>
      <c r="K77" s="329">
        <v>71219.858655999997</v>
      </c>
      <c r="L77" s="329">
        <v>71395.384049999993</v>
      </c>
      <c r="M77" s="329">
        <v>0</v>
      </c>
      <c r="N77" s="329">
        <v>0</v>
      </c>
      <c r="O77" s="329">
        <v>0</v>
      </c>
      <c r="P77" s="329">
        <v>0</v>
      </c>
      <c r="Q77" s="329">
        <v>0</v>
      </c>
      <c r="R77" s="329">
        <v>0</v>
      </c>
    </row>
    <row r="78" spans="1:18" s="277" customFormat="1">
      <c r="A78" s="287" t="s">
        <v>288</v>
      </c>
      <c r="B78" s="46" t="str">
        <f>CRAT!B78</f>
        <v>Tequesquite</v>
      </c>
      <c r="C78" s="374"/>
      <c r="D78" s="372" t="str">
        <f>CRAT!D78</f>
        <v>Solar PV</v>
      </c>
      <c r="E78" s="325">
        <v>14684.12</v>
      </c>
      <c r="F78" s="325">
        <v>15795.090246</v>
      </c>
      <c r="G78" s="329">
        <v>15752.191745</v>
      </c>
      <c r="H78" s="329">
        <v>15705.373223000001</v>
      </c>
      <c r="I78" s="329">
        <v>15595.061598</v>
      </c>
      <c r="J78" s="329">
        <v>15517.09182</v>
      </c>
      <c r="K78" s="329">
        <v>15439.510254000001</v>
      </c>
      <c r="L78" s="329">
        <v>15393.620267</v>
      </c>
      <c r="M78" s="329">
        <v>15285.50023</v>
      </c>
      <c r="N78" s="329">
        <v>15209.080257</v>
      </c>
      <c r="O78" s="376">
        <v>15133.03023</v>
      </c>
      <c r="P78" s="376">
        <v>15088.050239</v>
      </c>
      <c r="Q78" s="376">
        <v>14982.080237</v>
      </c>
      <c r="R78" s="376">
        <v>14907.170251</v>
      </c>
    </row>
    <row r="79" spans="1:18" s="277" customFormat="1">
      <c r="A79" s="287" t="s">
        <v>410</v>
      </c>
      <c r="B79" s="46" t="str">
        <f>CRAT!B79</f>
        <v>Antelope DSR 1</v>
      </c>
      <c r="C79" s="374"/>
      <c r="D79" s="372" t="str">
        <f>CRAT!D79</f>
        <v>Solar PV</v>
      </c>
      <c r="E79" s="325">
        <v>66060.58</v>
      </c>
      <c r="F79" s="325">
        <v>70746.107772999996</v>
      </c>
      <c r="G79" s="329">
        <v>70507.492482999995</v>
      </c>
      <c r="H79" s="329">
        <v>70154.991055999999</v>
      </c>
      <c r="I79" s="329">
        <v>69804.490120999995</v>
      </c>
      <c r="J79" s="329">
        <v>69455.490055999995</v>
      </c>
      <c r="K79" s="329">
        <v>69107.990296999997</v>
      </c>
      <c r="L79" s="329">
        <v>68762.490562999999</v>
      </c>
      <c r="M79" s="329">
        <v>68418.490529000002</v>
      </c>
      <c r="N79" s="329">
        <v>68076.990351</v>
      </c>
      <c r="O79" s="376">
        <v>67736.490174999999</v>
      </c>
      <c r="P79" s="376">
        <v>67397.491148999994</v>
      </c>
      <c r="Q79" s="376">
        <v>67060.490327000007</v>
      </c>
      <c r="R79" s="376">
        <v>66725.490304000006</v>
      </c>
    </row>
    <row r="80" spans="1:18" s="277" customFormat="1" ht="16.2" thickBot="1">
      <c r="A80" s="287" t="s">
        <v>412</v>
      </c>
      <c r="B80" s="46" t="str">
        <f>CRAT!B80</f>
        <v>ARP Loyalton</v>
      </c>
      <c r="C80" s="43"/>
      <c r="D80" s="372" t="str">
        <f>CRAT!D80</f>
        <v>Biofuels</v>
      </c>
      <c r="E80" s="325">
        <v>0</v>
      </c>
      <c r="F80" s="325">
        <v>4746.4936989999997</v>
      </c>
      <c r="G80" s="329">
        <v>6326.197279</v>
      </c>
      <c r="H80" s="329">
        <v>6345.5654590000004</v>
      </c>
      <c r="I80" s="329">
        <v>6323.2956789999998</v>
      </c>
      <c r="J80" s="329">
        <v>6320.4907990000002</v>
      </c>
      <c r="K80" s="329">
        <v>1565.1391590000001</v>
      </c>
      <c r="L80" s="329">
        <v>0</v>
      </c>
      <c r="M80" s="329">
        <v>0</v>
      </c>
      <c r="N80" s="329">
        <v>0</v>
      </c>
      <c r="O80" s="376">
        <v>0</v>
      </c>
      <c r="P80" s="376">
        <v>0</v>
      </c>
      <c r="Q80" s="376">
        <v>0</v>
      </c>
      <c r="R80" s="376">
        <v>0</v>
      </c>
    </row>
    <row r="81" spans="1:18" ht="16.2" thickBot="1">
      <c r="A81" s="287"/>
      <c r="B81" s="313" t="s">
        <v>345</v>
      </c>
      <c r="C81" s="314"/>
      <c r="D81" s="342"/>
      <c r="E81" s="363">
        <f>SUM(E48:E61,E67:E80)</f>
        <v>799118.64999999991</v>
      </c>
      <c r="F81" s="363">
        <f t="shared" ref="F81:R81" si="6">SUM(F48:F61,F67:F80)</f>
        <v>740905.499235</v>
      </c>
      <c r="G81" s="69">
        <f t="shared" si="6"/>
        <v>1001179.7605880001</v>
      </c>
      <c r="H81" s="69">
        <f t="shared" si="6"/>
        <v>1003176.017152</v>
      </c>
      <c r="I81" s="69">
        <f t="shared" si="6"/>
        <v>1004928.162853</v>
      </c>
      <c r="J81" s="69">
        <f t="shared" si="6"/>
        <v>1004583.4936169999</v>
      </c>
      <c r="K81" s="69">
        <f t="shared" si="6"/>
        <v>998099.95569300011</v>
      </c>
      <c r="L81" s="69">
        <f t="shared" si="6"/>
        <v>995569.63121500018</v>
      </c>
      <c r="M81" s="69">
        <f t="shared" si="6"/>
        <v>919489.81002400001</v>
      </c>
      <c r="N81" s="69">
        <f t="shared" si="6"/>
        <v>919605.05041000026</v>
      </c>
      <c r="O81" s="69">
        <f t="shared" si="6"/>
        <v>917295.74381600018</v>
      </c>
      <c r="P81" s="69">
        <f t="shared" si="6"/>
        <v>916337.90336200013</v>
      </c>
      <c r="Q81" s="69">
        <f t="shared" si="6"/>
        <v>913840.87458099984</v>
      </c>
      <c r="R81" s="69">
        <f t="shared" si="6"/>
        <v>912345.12182000012</v>
      </c>
    </row>
    <row r="82" spans="1:18" s="277" customFormat="1" ht="16.2" thickBot="1">
      <c r="A82" s="287"/>
      <c r="B82" s="208"/>
      <c r="C82" s="32"/>
      <c r="D82" s="77"/>
      <c r="E82" s="78"/>
      <c r="F82" s="78"/>
      <c r="G82" s="78"/>
      <c r="H82" s="78"/>
      <c r="I82" s="78"/>
      <c r="J82" s="78"/>
      <c r="K82" s="78"/>
      <c r="L82" s="78"/>
      <c r="M82" s="78"/>
      <c r="N82" s="78"/>
      <c r="O82" s="78"/>
      <c r="P82" s="78"/>
      <c r="Q82" s="78"/>
      <c r="R82" s="209"/>
    </row>
    <row r="83" spans="1:18" s="277" customFormat="1" ht="16.2" thickBot="1">
      <c r="A83" s="287" t="s">
        <v>288</v>
      </c>
      <c r="B83" s="313" t="s">
        <v>287</v>
      </c>
      <c r="C83" s="316"/>
      <c r="D83" s="315"/>
      <c r="E83" s="363">
        <v>0</v>
      </c>
      <c r="F83" s="289">
        <v>0</v>
      </c>
      <c r="G83" s="285">
        <v>0</v>
      </c>
      <c r="H83" s="285">
        <v>0</v>
      </c>
      <c r="I83" s="285">
        <v>0</v>
      </c>
      <c r="J83" s="285">
        <v>0</v>
      </c>
      <c r="K83" s="285">
        <v>0</v>
      </c>
      <c r="L83" s="285">
        <v>0</v>
      </c>
      <c r="M83" s="285">
        <v>0</v>
      </c>
      <c r="N83" s="285">
        <v>0</v>
      </c>
      <c r="O83" s="285">
        <v>0</v>
      </c>
      <c r="P83" s="285">
        <v>0</v>
      </c>
      <c r="Q83" s="285">
        <v>0</v>
      </c>
      <c r="R83" s="285">
        <v>0</v>
      </c>
    </row>
    <row r="84" spans="1:18" s="277" customFormat="1">
      <c r="A84" s="287"/>
      <c r="B84" s="208"/>
      <c r="C84" s="32"/>
      <c r="D84" s="77"/>
      <c r="E84" s="78"/>
      <c r="F84" s="78"/>
      <c r="G84" s="78"/>
      <c r="H84" s="78"/>
      <c r="I84" s="78"/>
      <c r="J84" s="78"/>
      <c r="K84" s="78"/>
      <c r="L84" s="78"/>
      <c r="M84" s="78"/>
      <c r="N84" s="78"/>
      <c r="O84" s="78"/>
      <c r="P84" s="78"/>
      <c r="Q84" s="78"/>
      <c r="R84" s="209"/>
    </row>
    <row r="85" spans="1:18">
      <c r="A85" s="142"/>
      <c r="B85" s="205"/>
      <c r="C85" s="206"/>
      <c r="D85" s="214"/>
      <c r="E85" s="215"/>
      <c r="F85" s="215"/>
      <c r="G85" s="215"/>
      <c r="H85" s="215"/>
      <c r="I85" s="215"/>
      <c r="J85" s="215"/>
      <c r="K85" s="215"/>
      <c r="L85" s="215"/>
      <c r="M85" s="215"/>
      <c r="N85" s="215"/>
      <c r="O85" s="215"/>
      <c r="P85" s="215"/>
      <c r="Q85" s="215"/>
      <c r="R85" s="207"/>
    </row>
    <row r="86" spans="1:18" ht="15" customHeight="1">
      <c r="A86" s="142">
        <v>14</v>
      </c>
      <c r="B86" s="210" t="s">
        <v>216</v>
      </c>
      <c r="C86" s="211"/>
      <c r="D86" s="212"/>
      <c r="E86" s="364">
        <f t="shared" ref="E86:R86" si="7">E81+E44</f>
        <v>1677399.0099999998</v>
      </c>
      <c r="F86" s="364">
        <f t="shared" si="7"/>
        <v>1545885.2608950001</v>
      </c>
      <c r="G86" s="213">
        <f t="shared" si="7"/>
        <v>1840564.034827</v>
      </c>
      <c r="H86" s="213">
        <f t="shared" si="7"/>
        <v>1860050.3699119999</v>
      </c>
      <c r="I86" s="213">
        <f t="shared" si="7"/>
        <v>1874192.7055930002</v>
      </c>
      <c r="J86" s="213">
        <f t="shared" si="7"/>
        <v>1875480.460376</v>
      </c>
      <c r="K86" s="213">
        <f t="shared" si="7"/>
        <v>1862469.9500530001</v>
      </c>
      <c r="L86" s="213">
        <f t="shared" si="7"/>
        <v>1900494.7515540002</v>
      </c>
      <c r="M86" s="213">
        <f t="shared" si="7"/>
        <v>1610801.682724</v>
      </c>
      <c r="N86" s="213">
        <f t="shared" si="7"/>
        <v>1466096.0116690001</v>
      </c>
      <c r="O86" s="213">
        <f t="shared" si="7"/>
        <v>1319697.5417760001</v>
      </c>
      <c r="P86" s="213">
        <f t="shared" si="7"/>
        <v>1179834.8210820002</v>
      </c>
      <c r="Q86" s="213">
        <f t="shared" si="7"/>
        <v>1180900.121541</v>
      </c>
      <c r="R86" s="213">
        <f t="shared" si="7"/>
        <v>1187834.3502200001</v>
      </c>
    </row>
    <row r="87" spans="1:18" ht="15" customHeight="1">
      <c r="A87" s="142"/>
      <c r="B87" s="120"/>
      <c r="C87" s="121"/>
      <c r="D87" s="90"/>
      <c r="E87" s="78"/>
      <c r="F87" s="78"/>
      <c r="G87" s="78"/>
      <c r="H87" s="78"/>
      <c r="I87" s="78"/>
      <c r="J87" s="78"/>
      <c r="K87" s="78"/>
      <c r="L87" s="78"/>
      <c r="M87" s="78"/>
      <c r="N87" s="78"/>
      <c r="O87" s="78"/>
      <c r="P87" s="78"/>
      <c r="Q87" s="78"/>
      <c r="R87" s="78"/>
    </row>
    <row r="88" spans="1:18">
      <c r="A88" s="142"/>
      <c r="B88" s="21"/>
      <c r="C88" s="12"/>
      <c r="D88" s="21"/>
      <c r="E88" s="78"/>
      <c r="F88" s="78"/>
      <c r="G88" s="78"/>
      <c r="H88" s="78"/>
      <c r="I88" s="78"/>
      <c r="J88" s="78"/>
      <c r="K88" s="78"/>
      <c r="L88" s="78"/>
      <c r="M88" s="78"/>
      <c r="N88" s="78"/>
      <c r="O88" s="79"/>
      <c r="P88" s="79"/>
      <c r="Q88" s="79"/>
      <c r="R88" s="79"/>
    </row>
    <row r="89" spans="1:18" ht="15" customHeight="1">
      <c r="A89" s="142"/>
      <c r="B89" s="120"/>
      <c r="C89" s="121"/>
      <c r="D89" s="90"/>
      <c r="E89" s="78"/>
      <c r="F89" s="78"/>
      <c r="G89" s="78"/>
      <c r="H89" s="78"/>
      <c r="I89" s="78"/>
      <c r="J89" s="78"/>
      <c r="K89" s="78"/>
      <c r="L89" s="78"/>
      <c r="M89" s="78"/>
      <c r="N89" s="78"/>
      <c r="O89" s="78"/>
      <c r="P89" s="78"/>
      <c r="Q89" s="78"/>
      <c r="R89" s="78"/>
    </row>
    <row r="90" spans="1:18" s="277" customFormat="1" ht="15" customHeight="1">
      <c r="A90" s="287"/>
      <c r="B90" s="120"/>
      <c r="C90" s="121"/>
      <c r="D90" s="90"/>
      <c r="E90" s="78"/>
      <c r="F90" s="78"/>
      <c r="G90" s="78"/>
      <c r="H90" s="78"/>
      <c r="I90" s="78"/>
      <c r="J90" s="78"/>
      <c r="K90" s="78"/>
      <c r="L90" s="78"/>
      <c r="M90" s="78"/>
      <c r="N90" s="78"/>
      <c r="O90" s="78"/>
      <c r="P90" s="78"/>
      <c r="Q90" s="78"/>
      <c r="R90" s="78"/>
    </row>
    <row r="91" spans="1:18" s="277" customFormat="1" ht="15" customHeight="1">
      <c r="A91" s="287"/>
      <c r="B91" s="120"/>
      <c r="C91" s="121"/>
      <c r="D91" s="90"/>
      <c r="E91" s="78"/>
      <c r="F91" s="78"/>
      <c r="G91" s="78"/>
      <c r="H91" s="78"/>
      <c r="I91" s="78"/>
      <c r="J91" s="78"/>
      <c r="K91" s="78"/>
      <c r="L91" s="78"/>
      <c r="M91" s="78"/>
      <c r="N91" s="78"/>
      <c r="O91" s="78"/>
      <c r="P91" s="78"/>
      <c r="Q91" s="78"/>
      <c r="R91" s="78"/>
    </row>
    <row r="92" spans="1:18" s="277" customFormat="1" ht="15" customHeight="1">
      <c r="A92" s="287"/>
      <c r="B92" s="120"/>
      <c r="C92" s="121"/>
      <c r="D92" s="90"/>
      <c r="E92" s="78"/>
      <c r="F92" s="78"/>
      <c r="G92" s="78"/>
      <c r="H92" s="78"/>
      <c r="I92" s="78"/>
      <c r="J92" s="78"/>
      <c r="K92" s="78"/>
      <c r="L92" s="78"/>
      <c r="M92" s="78"/>
      <c r="N92" s="78"/>
      <c r="O92" s="78"/>
      <c r="P92" s="78"/>
      <c r="Q92" s="78"/>
      <c r="R92" s="78"/>
    </row>
    <row r="93" spans="1:18" s="48" customFormat="1" ht="15" customHeight="1">
      <c r="A93" s="143"/>
      <c r="B93" s="295" t="s">
        <v>38</v>
      </c>
      <c r="C93" s="45"/>
      <c r="D93" s="90"/>
      <c r="E93" s="90"/>
      <c r="F93" s="90"/>
      <c r="G93" s="91"/>
      <c r="H93" s="91"/>
      <c r="I93" s="91"/>
      <c r="J93" s="91"/>
      <c r="K93" s="91"/>
      <c r="L93" s="91"/>
      <c r="M93" s="91"/>
      <c r="N93" s="91"/>
      <c r="O93" s="79"/>
      <c r="P93" s="79"/>
      <c r="Q93" s="79"/>
      <c r="R93" s="79"/>
    </row>
    <row r="94" spans="1:18" ht="15" customHeight="1">
      <c r="A94" s="142"/>
      <c r="B94" s="27" t="s">
        <v>274</v>
      </c>
      <c r="C94" s="33"/>
      <c r="D94" s="90"/>
      <c r="E94" s="90"/>
      <c r="F94" s="90"/>
      <c r="G94" s="91"/>
      <c r="H94" s="91"/>
      <c r="I94" s="91"/>
      <c r="J94" s="91"/>
      <c r="K94" s="91"/>
      <c r="L94" s="91"/>
      <c r="M94" s="91"/>
      <c r="N94" s="91"/>
      <c r="O94" s="79"/>
      <c r="P94" s="79"/>
      <c r="Q94" s="79"/>
      <c r="R94" s="79"/>
    </row>
    <row r="95" spans="1:18">
      <c r="A95" s="142"/>
      <c r="B95" s="21" t="s">
        <v>39</v>
      </c>
      <c r="C95" s="32"/>
      <c r="D95" s="80" t="s">
        <v>316</v>
      </c>
      <c r="E95" s="284" t="s">
        <v>135</v>
      </c>
      <c r="F95" s="284" t="s">
        <v>80</v>
      </c>
      <c r="G95" s="284" t="s">
        <v>1</v>
      </c>
      <c r="H95" s="284" t="s">
        <v>2</v>
      </c>
      <c r="I95" s="284" t="s">
        <v>17</v>
      </c>
      <c r="J95" s="284" t="s">
        <v>18</v>
      </c>
      <c r="K95" s="284" t="s">
        <v>20</v>
      </c>
      <c r="L95" s="284" t="s">
        <v>21</v>
      </c>
      <c r="M95" s="284" t="s">
        <v>24</v>
      </c>
      <c r="N95" s="284" t="s">
        <v>25</v>
      </c>
      <c r="O95" s="284" t="s">
        <v>27</v>
      </c>
      <c r="P95" s="284" t="s">
        <v>28</v>
      </c>
      <c r="Q95" s="284" t="s">
        <v>29</v>
      </c>
      <c r="R95" s="284" t="s">
        <v>30</v>
      </c>
    </row>
    <row r="96" spans="1:18" s="2" customFormat="1">
      <c r="A96" s="288" t="s">
        <v>150</v>
      </c>
      <c r="B96" s="122" t="str">
        <f>CRAT!B89</f>
        <v>Summer Ultra Low Carbon Power Purchase</v>
      </c>
      <c r="C96" s="185"/>
      <c r="D96" s="338" t="str">
        <f>CRAT!D89</f>
        <v>Unspecified/System Power</v>
      </c>
      <c r="E96" s="178">
        <v>0</v>
      </c>
      <c r="F96" s="178">
        <v>0</v>
      </c>
      <c r="G96" s="109">
        <v>0</v>
      </c>
      <c r="H96" s="109">
        <v>0</v>
      </c>
      <c r="I96" s="109">
        <v>0</v>
      </c>
      <c r="J96" s="109">
        <v>0</v>
      </c>
      <c r="K96" s="109">
        <v>0</v>
      </c>
      <c r="L96" s="109">
        <v>0</v>
      </c>
      <c r="M96" s="109">
        <v>102800</v>
      </c>
      <c r="N96" s="119">
        <v>104000</v>
      </c>
      <c r="O96" s="375">
        <v>104000</v>
      </c>
      <c r="P96" s="375">
        <v>103200</v>
      </c>
      <c r="Q96" s="375">
        <v>102000</v>
      </c>
      <c r="R96" s="375">
        <v>103200</v>
      </c>
    </row>
    <row r="97" spans="1:18" s="2" customFormat="1">
      <c r="A97" s="288" t="s">
        <v>151</v>
      </c>
      <c r="B97" s="53"/>
      <c r="C97" s="185"/>
      <c r="D97" s="338">
        <f>CRAT!D90</f>
        <v>0</v>
      </c>
      <c r="E97" s="177"/>
      <c r="F97" s="177"/>
      <c r="G97" s="109"/>
      <c r="H97" s="109"/>
      <c r="I97" s="109"/>
      <c r="J97" s="109"/>
      <c r="K97" s="109"/>
      <c r="L97" s="109"/>
      <c r="M97" s="109"/>
      <c r="N97" s="119"/>
      <c r="O97" s="110"/>
      <c r="P97" s="110"/>
      <c r="Q97" s="110"/>
      <c r="R97" s="110"/>
    </row>
    <row r="98" spans="1:18" s="2" customFormat="1">
      <c r="A98" s="288" t="s">
        <v>152</v>
      </c>
      <c r="B98" s="53"/>
      <c r="C98" s="185"/>
      <c r="D98" s="338">
        <f>CRAT!D91</f>
        <v>0</v>
      </c>
      <c r="E98" s="177"/>
      <c r="F98" s="177"/>
      <c r="G98" s="109"/>
      <c r="H98" s="109"/>
      <c r="I98" s="109"/>
      <c r="J98" s="109"/>
      <c r="K98" s="109"/>
      <c r="L98" s="109"/>
      <c r="M98" s="109"/>
      <c r="N98" s="109"/>
      <c r="O98" s="110"/>
      <c r="P98" s="110"/>
      <c r="Q98" s="110"/>
      <c r="R98" s="110"/>
    </row>
    <row r="99" spans="1:18" s="2" customFormat="1">
      <c r="A99" s="288" t="s">
        <v>153</v>
      </c>
      <c r="B99" s="53"/>
      <c r="C99" s="185"/>
      <c r="D99" s="338">
        <f>CRAT!D92</f>
        <v>0</v>
      </c>
      <c r="E99" s="183"/>
      <c r="F99" s="183"/>
      <c r="G99" s="109"/>
      <c r="H99" s="109"/>
      <c r="I99" s="109"/>
      <c r="J99" s="109"/>
      <c r="K99" s="109"/>
      <c r="L99" s="109"/>
      <c r="M99" s="109"/>
      <c r="N99" s="109"/>
      <c r="O99" s="110"/>
      <c r="P99" s="110"/>
      <c r="Q99" s="110"/>
      <c r="R99" s="110"/>
    </row>
    <row r="100" spans="1:18" s="2" customFormat="1">
      <c r="A100" s="287" t="s">
        <v>154</v>
      </c>
      <c r="B100" s="53"/>
      <c r="C100" s="185"/>
      <c r="D100" s="338">
        <f>CRAT!D93</f>
        <v>0</v>
      </c>
      <c r="E100" s="325"/>
      <c r="F100" s="325"/>
      <c r="G100" s="114"/>
      <c r="H100" s="114"/>
      <c r="I100" s="114"/>
      <c r="J100" s="114"/>
      <c r="K100" s="114"/>
      <c r="L100" s="114"/>
      <c r="M100" s="114"/>
      <c r="N100" s="114"/>
      <c r="O100" s="115"/>
      <c r="P100" s="115"/>
      <c r="Q100" s="115"/>
      <c r="R100" s="115"/>
    </row>
    <row r="101" spans="1:18" s="2" customFormat="1">
      <c r="A101" s="288" t="s">
        <v>205</v>
      </c>
      <c r="B101" s="53"/>
      <c r="C101" s="185"/>
      <c r="D101" s="338">
        <f>CRAT!D94</f>
        <v>0</v>
      </c>
      <c r="E101" s="325"/>
      <c r="F101" s="325"/>
      <c r="G101" s="114"/>
      <c r="H101" s="114"/>
      <c r="I101" s="114"/>
      <c r="J101" s="114"/>
      <c r="K101" s="114"/>
      <c r="L101" s="114"/>
      <c r="M101" s="114"/>
      <c r="N101" s="114"/>
      <c r="O101" s="115"/>
      <c r="P101" s="115"/>
      <c r="Q101" s="115"/>
      <c r="R101" s="115"/>
    </row>
    <row r="102" spans="1:18" s="2" customFormat="1">
      <c r="A102" s="288" t="s">
        <v>206</v>
      </c>
      <c r="B102" s="53"/>
      <c r="C102" s="185"/>
      <c r="D102" s="338">
        <f>CRAT!D95</f>
        <v>0</v>
      </c>
      <c r="E102" s="178"/>
      <c r="F102" s="178"/>
      <c r="G102" s="114"/>
      <c r="H102" s="114"/>
      <c r="I102" s="114"/>
      <c r="J102" s="114"/>
      <c r="K102" s="114"/>
      <c r="L102" s="114"/>
      <c r="M102" s="114"/>
      <c r="N102" s="114"/>
      <c r="O102" s="115"/>
      <c r="P102" s="115"/>
      <c r="Q102" s="115"/>
      <c r="R102" s="115"/>
    </row>
    <row r="103" spans="1:18" s="2" customFormat="1">
      <c r="A103" s="288" t="s">
        <v>207</v>
      </c>
      <c r="B103" s="53"/>
      <c r="C103" s="185"/>
      <c r="D103" s="338">
        <f>CRAT!D96</f>
        <v>0</v>
      </c>
      <c r="E103" s="177"/>
      <c r="F103" s="177"/>
      <c r="G103" s="114"/>
      <c r="H103" s="114"/>
      <c r="I103" s="114"/>
      <c r="J103" s="114"/>
      <c r="K103" s="114"/>
      <c r="L103" s="114"/>
      <c r="M103" s="114"/>
      <c r="N103" s="114"/>
      <c r="O103" s="115"/>
      <c r="P103" s="115"/>
      <c r="Q103" s="115"/>
      <c r="R103" s="115"/>
    </row>
    <row r="104" spans="1:18" s="2" customFormat="1">
      <c r="A104" s="288" t="s">
        <v>208</v>
      </c>
      <c r="B104" s="53"/>
      <c r="C104" s="185"/>
      <c r="D104" s="338">
        <f>CRAT!D97</f>
        <v>0</v>
      </c>
      <c r="E104" s="178"/>
      <c r="F104" s="178"/>
      <c r="G104" s="114"/>
      <c r="H104" s="114"/>
      <c r="I104" s="114"/>
      <c r="J104" s="114"/>
      <c r="K104" s="114"/>
      <c r="L104" s="114"/>
      <c r="M104" s="114"/>
      <c r="N104" s="114"/>
      <c r="O104" s="115"/>
      <c r="P104" s="115"/>
      <c r="Q104" s="115"/>
      <c r="R104" s="115"/>
    </row>
    <row r="105" spans="1:18" s="2" customFormat="1">
      <c r="A105" s="288" t="s">
        <v>209</v>
      </c>
      <c r="B105" s="53"/>
      <c r="C105" s="185"/>
      <c r="D105" s="338">
        <f>CRAT!D98</f>
        <v>0</v>
      </c>
      <c r="E105" s="178"/>
      <c r="F105" s="178"/>
      <c r="G105" s="114"/>
      <c r="H105" s="114"/>
      <c r="I105" s="114"/>
      <c r="J105" s="114"/>
      <c r="K105" s="114"/>
      <c r="L105" s="114"/>
      <c r="M105" s="114"/>
      <c r="N105" s="114"/>
      <c r="O105" s="115"/>
      <c r="P105" s="115"/>
      <c r="Q105" s="115"/>
      <c r="R105" s="115"/>
    </row>
    <row r="106" spans="1:18" s="2" customFormat="1">
      <c r="A106" s="288" t="s">
        <v>210</v>
      </c>
      <c r="B106" s="53"/>
      <c r="C106" s="185"/>
      <c r="D106" s="338">
        <f>CRAT!D99</f>
        <v>0</v>
      </c>
      <c r="E106" s="177"/>
      <c r="F106" s="177"/>
      <c r="G106" s="114"/>
      <c r="H106" s="114"/>
      <c r="I106" s="114"/>
      <c r="J106" s="114"/>
      <c r="K106" s="114"/>
      <c r="L106" s="114"/>
      <c r="M106" s="114"/>
      <c r="N106" s="114"/>
      <c r="O106" s="115"/>
      <c r="P106" s="115"/>
      <c r="Q106" s="115"/>
      <c r="R106" s="115"/>
    </row>
    <row r="107" spans="1:18" s="2" customFormat="1">
      <c r="A107" s="288" t="s">
        <v>211</v>
      </c>
      <c r="B107" s="53"/>
      <c r="C107" s="185"/>
      <c r="D107" s="338">
        <f>CRAT!D100</f>
        <v>0</v>
      </c>
      <c r="E107" s="177"/>
      <c r="F107" s="177"/>
      <c r="G107" s="114"/>
      <c r="H107" s="114"/>
      <c r="I107" s="114"/>
      <c r="J107" s="114"/>
      <c r="K107" s="114"/>
      <c r="L107" s="114"/>
      <c r="M107" s="114"/>
      <c r="N107" s="114"/>
      <c r="O107" s="115"/>
      <c r="P107" s="115"/>
      <c r="Q107" s="115"/>
      <c r="R107" s="115"/>
    </row>
    <row r="108" spans="1:18" s="2" customFormat="1">
      <c r="A108" s="288" t="s">
        <v>212</v>
      </c>
      <c r="B108" s="53"/>
      <c r="C108" s="185"/>
      <c r="D108" s="338">
        <f>CRAT!D101</f>
        <v>0</v>
      </c>
      <c r="E108" s="183"/>
      <c r="F108" s="183"/>
      <c r="G108" s="114"/>
      <c r="H108" s="114"/>
      <c r="I108" s="114"/>
      <c r="J108" s="114"/>
      <c r="K108" s="114"/>
      <c r="L108" s="114"/>
      <c r="M108" s="114"/>
      <c r="N108" s="114"/>
      <c r="O108" s="115"/>
      <c r="P108" s="115"/>
      <c r="Q108" s="115"/>
      <c r="R108" s="115"/>
    </row>
    <row r="109" spans="1:18" s="2" customFormat="1">
      <c r="A109" s="293" t="s">
        <v>213</v>
      </c>
      <c r="B109" s="53"/>
      <c r="C109" s="185"/>
      <c r="D109" s="338">
        <f>CRAT!D102</f>
        <v>0</v>
      </c>
      <c r="E109" s="325"/>
      <c r="F109" s="325"/>
      <c r="G109" s="114"/>
      <c r="H109" s="114"/>
      <c r="I109" s="114"/>
      <c r="J109" s="114"/>
      <c r="K109" s="114"/>
      <c r="L109" s="114"/>
      <c r="M109" s="114"/>
      <c r="N109" s="114"/>
      <c r="O109" s="115"/>
      <c r="P109" s="115"/>
      <c r="Q109" s="115"/>
      <c r="R109" s="115"/>
    </row>
    <row r="110" spans="1:18">
      <c r="A110" s="142">
        <v>15</v>
      </c>
      <c r="B110" s="52" t="s">
        <v>101</v>
      </c>
      <c r="C110" s="47"/>
      <c r="D110" s="186"/>
      <c r="E110" s="325"/>
      <c r="F110" s="325"/>
      <c r="G110" s="69">
        <f t="shared" ref="G110:R110" si="8">SUM(G96:G109)</f>
        <v>0</v>
      </c>
      <c r="H110" s="69">
        <f t="shared" si="8"/>
        <v>0</v>
      </c>
      <c r="I110" s="69">
        <f t="shared" si="8"/>
        <v>0</v>
      </c>
      <c r="J110" s="69">
        <f t="shared" si="8"/>
        <v>0</v>
      </c>
      <c r="K110" s="69">
        <f t="shared" si="8"/>
        <v>0</v>
      </c>
      <c r="L110" s="69">
        <f t="shared" si="8"/>
        <v>0</v>
      </c>
      <c r="M110" s="69">
        <f t="shared" si="8"/>
        <v>102800</v>
      </c>
      <c r="N110" s="69">
        <f t="shared" si="8"/>
        <v>104000</v>
      </c>
      <c r="O110" s="69">
        <f t="shared" si="8"/>
        <v>104000</v>
      </c>
      <c r="P110" s="69">
        <f t="shared" si="8"/>
        <v>103200</v>
      </c>
      <c r="Q110" s="69">
        <f t="shared" si="8"/>
        <v>102000</v>
      </c>
      <c r="R110" s="69">
        <f t="shared" si="8"/>
        <v>103200</v>
      </c>
    </row>
    <row r="111" spans="1:18">
      <c r="A111" s="142"/>
      <c r="B111" s="12"/>
      <c r="C111" s="32"/>
      <c r="D111" s="160"/>
      <c r="E111" s="165"/>
      <c r="F111" s="247"/>
      <c r="G111" s="166"/>
      <c r="H111" s="166"/>
      <c r="I111" s="166"/>
      <c r="J111" s="166"/>
      <c r="K111" s="166"/>
      <c r="L111" s="166"/>
      <c r="M111" s="166"/>
      <c r="N111" s="166"/>
      <c r="O111" s="167"/>
      <c r="P111" s="167"/>
      <c r="Q111" s="167"/>
      <c r="R111" s="168"/>
    </row>
    <row r="112" spans="1:18">
      <c r="A112" s="142"/>
      <c r="B112" s="27" t="s">
        <v>275</v>
      </c>
      <c r="C112" s="12"/>
      <c r="D112" s="21"/>
      <c r="E112" s="104"/>
      <c r="F112" s="105"/>
      <c r="G112" s="105"/>
      <c r="H112" s="105"/>
      <c r="I112" s="105"/>
      <c r="J112" s="105"/>
      <c r="K112" s="105"/>
      <c r="L112" s="105"/>
      <c r="M112" s="105"/>
      <c r="N112" s="105"/>
      <c r="O112" s="102"/>
      <c r="P112" s="102"/>
      <c r="Q112" s="102"/>
      <c r="R112" s="103"/>
    </row>
    <row r="113" spans="1:18">
      <c r="A113" s="142"/>
      <c r="B113" s="21" t="s">
        <v>39</v>
      </c>
      <c r="C113" s="128"/>
      <c r="D113" s="80" t="s">
        <v>316</v>
      </c>
      <c r="E113" s="284" t="s">
        <v>135</v>
      </c>
      <c r="F113" s="284" t="s">
        <v>80</v>
      </c>
      <c r="G113" s="284" t="s">
        <v>1</v>
      </c>
      <c r="H113" s="284" t="s">
        <v>2</v>
      </c>
      <c r="I113" s="284" t="s">
        <v>17</v>
      </c>
      <c r="J113" s="284" t="s">
        <v>18</v>
      </c>
      <c r="K113" s="284" t="s">
        <v>20</v>
      </c>
      <c r="L113" s="284" t="s">
        <v>21</v>
      </c>
      <c r="M113" s="284" t="s">
        <v>24</v>
      </c>
      <c r="N113" s="284" t="s">
        <v>25</v>
      </c>
      <c r="O113" s="284" t="s">
        <v>27</v>
      </c>
      <c r="P113" s="284" t="s">
        <v>28</v>
      </c>
      <c r="Q113" s="284" t="s">
        <v>29</v>
      </c>
      <c r="R113" s="284" t="s">
        <v>30</v>
      </c>
    </row>
    <row r="114" spans="1:18">
      <c r="A114" s="288" t="s">
        <v>74</v>
      </c>
      <c r="B114" s="53" t="str">
        <f>CRAT!B107</f>
        <v>Cabazon Repower or Replacement</v>
      </c>
      <c r="C114" s="40"/>
      <c r="D114" s="371" t="str">
        <f>CRAT!D107</f>
        <v>Wind</v>
      </c>
      <c r="E114" s="178">
        <v>0</v>
      </c>
      <c r="F114" s="178">
        <v>0</v>
      </c>
      <c r="G114" s="108">
        <v>0</v>
      </c>
      <c r="H114" s="109">
        <v>0</v>
      </c>
      <c r="I114" s="109">
        <v>0</v>
      </c>
      <c r="J114" s="109">
        <v>0</v>
      </c>
      <c r="K114" s="109">
        <v>0</v>
      </c>
      <c r="L114" s="109">
        <v>0</v>
      </c>
      <c r="M114" s="109">
        <v>71395.376193000004</v>
      </c>
      <c r="N114" s="109">
        <v>71395.380764999994</v>
      </c>
      <c r="O114" s="375">
        <v>71395.379841999995</v>
      </c>
      <c r="P114" s="375">
        <v>71395.381569000005</v>
      </c>
      <c r="Q114" s="375">
        <v>71395.378398000001</v>
      </c>
      <c r="R114" s="375">
        <v>71395.380193999998</v>
      </c>
    </row>
    <row r="115" spans="1:18">
      <c r="A115" s="288" t="s">
        <v>75</v>
      </c>
      <c r="B115" s="53" t="str">
        <f>CRAT!B108</f>
        <v>Solar plus Storage</v>
      </c>
      <c r="C115" s="40"/>
      <c r="D115" s="371" t="str">
        <f>CRAT!D108</f>
        <v>Solar PV</v>
      </c>
      <c r="E115" s="177">
        <v>0</v>
      </c>
      <c r="F115" s="177">
        <v>0</v>
      </c>
      <c r="G115" s="109">
        <v>0</v>
      </c>
      <c r="H115" s="109">
        <v>0</v>
      </c>
      <c r="I115" s="109">
        <v>146345.08988799999</v>
      </c>
      <c r="J115" s="109">
        <v>145661.00309100002</v>
      </c>
      <c r="K115" s="109">
        <v>144974.94555599999</v>
      </c>
      <c r="L115" s="109">
        <v>144591.47031900001</v>
      </c>
      <c r="M115" s="109">
        <v>143618.20287799998</v>
      </c>
      <c r="N115" s="109">
        <v>142949.397612</v>
      </c>
      <c r="O115" s="375">
        <v>142276.506379</v>
      </c>
      <c r="P115" s="375">
        <v>141901.592049</v>
      </c>
      <c r="Q115" s="375">
        <v>140936.83105500002</v>
      </c>
      <c r="R115" s="375">
        <v>140271.875203</v>
      </c>
    </row>
    <row r="116" spans="1:18">
      <c r="A116" s="288" t="s">
        <v>76</v>
      </c>
      <c r="B116" s="53" t="str">
        <f>CRAT!B109</f>
        <v>Baseload Resource</v>
      </c>
      <c r="C116" s="40"/>
      <c r="D116" s="371" t="str">
        <f>CRAT!D109</f>
        <v>Geothermal</v>
      </c>
      <c r="E116" s="177">
        <v>0</v>
      </c>
      <c r="F116" s="177">
        <v>0</v>
      </c>
      <c r="G116" s="109">
        <v>0</v>
      </c>
      <c r="H116" s="109">
        <v>0</v>
      </c>
      <c r="I116" s="109">
        <v>0</v>
      </c>
      <c r="J116" s="109">
        <v>0</v>
      </c>
      <c r="K116" s="109">
        <v>0</v>
      </c>
      <c r="L116" s="109">
        <v>0</v>
      </c>
      <c r="M116" s="109">
        <v>0</v>
      </c>
      <c r="N116" s="109">
        <v>0</v>
      </c>
      <c r="O116" s="375">
        <v>298064</v>
      </c>
      <c r="P116" s="375">
        <v>298294.8</v>
      </c>
      <c r="Q116" s="375">
        <v>297144.40000000002</v>
      </c>
      <c r="R116" s="375">
        <v>296610</v>
      </c>
    </row>
    <row r="117" spans="1:18">
      <c r="A117" s="288" t="s">
        <v>77</v>
      </c>
      <c r="B117" s="53"/>
      <c r="C117" s="40"/>
      <c r="D117" s="371">
        <f>CRAT!D110</f>
        <v>0</v>
      </c>
      <c r="E117" s="183"/>
      <c r="F117" s="183"/>
      <c r="G117" s="113"/>
      <c r="H117" s="113"/>
      <c r="I117" s="113"/>
      <c r="J117" s="113"/>
      <c r="K117" s="113"/>
      <c r="L117" s="113"/>
      <c r="M117" s="113"/>
      <c r="N117" s="113"/>
      <c r="O117" s="110"/>
      <c r="P117" s="110"/>
      <c r="Q117" s="110"/>
      <c r="R117" s="110"/>
    </row>
    <row r="118" spans="1:18">
      <c r="A118" s="287" t="s">
        <v>78</v>
      </c>
      <c r="B118" s="53"/>
      <c r="C118" s="40"/>
      <c r="D118" s="371">
        <f>CRAT!D111</f>
        <v>0</v>
      </c>
      <c r="E118" s="325"/>
      <c r="F118" s="325"/>
      <c r="G118" s="113"/>
      <c r="H118" s="113"/>
      <c r="I118" s="113"/>
      <c r="J118" s="113"/>
      <c r="K118" s="113"/>
      <c r="L118" s="113"/>
      <c r="M118" s="113"/>
      <c r="N118" s="113"/>
      <c r="O118" s="110"/>
      <c r="P118" s="110"/>
      <c r="Q118" s="110"/>
      <c r="R118" s="110"/>
    </row>
    <row r="119" spans="1:18" s="277" customFormat="1">
      <c r="A119" s="288" t="s">
        <v>217</v>
      </c>
      <c r="B119" s="53"/>
      <c r="C119" s="282"/>
      <c r="D119" s="371">
        <f>CRAT!D112</f>
        <v>0</v>
      </c>
      <c r="E119" s="325"/>
      <c r="F119" s="325"/>
      <c r="G119" s="163"/>
      <c r="H119" s="163"/>
      <c r="I119" s="163"/>
      <c r="J119" s="163"/>
      <c r="K119" s="163"/>
      <c r="L119" s="163"/>
      <c r="M119" s="163"/>
      <c r="N119" s="163"/>
      <c r="O119" s="260"/>
      <c r="P119" s="260"/>
      <c r="Q119" s="260"/>
      <c r="R119" s="260"/>
    </row>
    <row r="120" spans="1:18" s="277" customFormat="1">
      <c r="A120" s="288" t="s">
        <v>218</v>
      </c>
      <c r="B120" s="53"/>
      <c r="C120" s="282"/>
      <c r="D120" s="371">
        <f>CRAT!D113</f>
        <v>0</v>
      </c>
      <c r="E120" s="178"/>
      <c r="F120" s="178"/>
      <c r="G120" s="163"/>
      <c r="H120" s="163"/>
      <c r="I120" s="163"/>
      <c r="J120" s="163"/>
      <c r="K120" s="163"/>
      <c r="L120" s="163"/>
      <c r="M120" s="163"/>
      <c r="N120" s="163"/>
      <c r="O120" s="260"/>
      <c r="P120" s="260"/>
      <c r="Q120" s="260"/>
      <c r="R120" s="260"/>
    </row>
    <row r="121" spans="1:18" s="277" customFormat="1">
      <c r="A121" s="288" t="s">
        <v>219</v>
      </c>
      <c r="B121" s="53"/>
      <c r="C121" s="282"/>
      <c r="D121" s="371">
        <f>CRAT!D114</f>
        <v>0</v>
      </c>
      <c r="E121" s="177"/>
      <c r="F121" s="177"/>
      <c r="G121" s="163"/>
      <c r="H121" s="163"/>
      <c r="I121" s="163"/>
      <c r="J121" s="163"/>
      <c r="K121" s="163"/>
      <c r="L121" s="163"/>
      <c r="M121" s="163"/>
      <c r="N121" s="163"/>
      <c r="O121" s="260"/>
      <c r="P121" s="260"/>
      <c r="Q121" s="260"/>
      <c r="R121" s="260"/>
    </row>
    <row r="122" spans="1:18" s="277" customFormat="1">
      <c r="A122" s="288" t="s">
        <v>220</v>
      </c>
      <c r="B122" s="53"/>
      <c r="C122" s="282"/>
      <c r="D122" s="371">
        <f>CRAT!D115</f>
        <v>0</v>
      </c>
      <c r="E122" s="178"/>
      <c r="F122" s="178"/>
      <c r="G122" s="163"/>
      <c r="H122" s="163"/>
      <c r="I122" s="163"/>
      <c r="J122" s="163"/>
      <c r="K122" s="163"/>
      <c r="L122" s="163"/>
      <c r="M122" s="163"/>
      <c r="N122" s="163"/>
      <c r="O122" s="260"/>
      <c r="P122" s="260"/>
      <c r="Q122" s="260"/>
      <c r="R122" s="260"/>
    </row>
    <row r="123" spans="1:18" s="277" customFormat="1">
      <c r="A123" s="288" t="s">
        <v>221</v>
      </c>
      <c r="B123" s="53"/>
      <c r="C123" s="282"/>
      <c r="D123" s="371">
        <f>CRAT!D116</f>
        <v>0</v>
      </c>
      <c r="E123" s="178"/>
      <c r="F123" s="178"/>
      <c r="G123" s="163"/>
      <c r="H123" s="163"/>
      <c r="I123" s="163"/>
      <c r="J123" s="163"/>
      <c r="K123" s="163"/>
      <c r="L123" s="163"/>
      <c r="M123" s="163"/>
      <c r="N123" s="163"/>
      <c r="O123" s="260"/>
      <c r="P123" s="260"/>
      <c r="Q123" s="260"/>
      <c r="R123" s="260"/>
    </row>
    <row r="124" spans="1:18" s="277" customFormat="1">
      <c r="A124" s="288" t="s">
        <v>222</v>
      </c>
      <c r="B124" s="53"/>
      <c r="C124" s="282"/>
      <c r="D124" s="371">
        <f>CRAT!D117</f>
        <v>0</v>
      </c>
      <c r="E124" s="177"/>
      <c r="F124" s="177"/>
      <c r="G124" s="163"/>
      <c r="H124" s="163"/>
      <c r="I124" s="163"/>
      <c r="J124" s="163"/>
      <c r="K124" s="163"/>
      <c r="L124" s="163"/>
      <c r="M124" s="163"/>
      <c r="N124" s="163"/>
      <c r="O124" s="260"/>
      <c r="P124" s="260"/>
      <c r="Q124" s="260"/>
      <c r="R124" s="260"/>
    </row>
    <row r="125" spans="1:18" s="277" customFormat="1">
      <c r="A125" s="288" t="s">
        <v>223</v>
      </c>
      <c r="B125" s="53"/>
      <c r="C125" s="282"/>
      <c r="D125" s="371">
        <f>CRAT!D118</f>
        <v>0</v>
      </c>
      <c r="E125" s="177"/>
      <c r="F125" s="177"/>
      <c r="G125" s="163"/>
      <c r="H125" s="163"/>
      <c r="I125" s="163"/>
      <c r="J125" s="163"/>
      <c r="K125" s="163"/>
      <c r="L125" s="163"/>
      <c r="M125" s="163"/>
      <c r="N125" s="163"/>
      <c r="O125" s="260"/>
      <c r="P125" s="260"/>
      <c r="Q125" s="260"/>
      <c r="R125" s="260"/>
    </row>
    <row r="126" spans="1:18" s="277" customFormat="1">
      <c r="A126" s="288" t="s">
        <v>224</v>
      </c>
      <c r="B126" s="53"/>
      <c r="C126" s="282"/>
      <c r="D126" s="371">
        <f>CRAT!D119</f>
        <v>0</v>
      </c>
      <c r="E126" s="183"/>
      <c r="F126" s="183"/>
      <c r="G126" s="163"/>
      <c r="H126" s="163"/>
      <c r="I126" s="163"/>
      <c r="J126" s="163"/>
      <c r="K126" s="163"/>
      <c r="L126" s="163"/>
      <c r="M126" s="163"/>
      <c r="N126" s="163"/>
      <c r="O126" s="260"/>
      <c r="P126" s="260"/>
      <c r="Q126" s="260"/>
      <c r="R126" s="260"/>
    </row>
    <row r="127" spans="1:18" s="277" customFormat="1">
      <c r="A127" s="293" t="s">
        <v>225</v>
      </c>
      <c r="B127" s="53"/>
      <c r="C127" s="282"/>
      <c r="D127" s="371">
        <f>CRAT!D120</f>
        <v>0</v>
      </c>
      <c r="E127" s="325"/>
      <c r="F127" s="325"/>
      <c r="G127" s="163"/>
      <c r="H127" s="163"/>
      <c r="I127" s="163"/>
      <c r="J127" s="163"/>
      <c r="K127" s="163"/>
      <c r="L127" s="163"/>
      <c r="M127" s="163"/>
      <c r="N127" s="163"/>
      <c r="O127" s="260"/>
      <c r="P127" s="260"/>
      <c r="Q127" s="260"/>
      <c r="R127" s="260"/>
    </row>
    <row r="128" spans="1:18">
      <c r="A128" s="142">
        <v>16</v>
      </c>
      <c r="B128" s="49" t="s">
        <v>102</v>
      </c>
      <c r="C128" s="47"/>
      <c r="D128" s="89"/>
      <c r="E128" s="380">
        <f t="shared" ref="E128:F128" si="9">SUM(E114:E127)</f>
        <v>0</v>
      </c>
      <c r="F128" s="380">
        <f t="shared" si="9"/>
        <v>0</v>
      </c>
      <c r="G128" s="69">
        <f>SUM(G114:G127)</f>
        <v>0</v>
      </c>
      <c r="H128" s="69">
        <f t="shared" ref="H128:R128" si="10">SUM(H114:H127)</f>
        <v>0</v>
      </c>
      <c r="I128" s="69">
        <f t="shared" si="10"/>
        <v>146345.08988799999</v>
      </c>
      <c r="J128" s="69">
        <f t="shared" si="10"/>
        <v>145661.00309100002</v>
      </c>
      <c r="K128" s="69">
        <f t="shared" si="10"/>
        <v>144974.94555599999</v>
      </c>
      <c r="L128" s="69">
        <f t="shared" si="10"/>
        <v>144591.47031900001</v>
      </c>
      <c r="M128" s="69">
        <f t="shared" si="10"/>
        <v>215013.57907099999</v>
      </c>
      <c r="N128" s="69">
        <f t="shared" si="10"/>
        <v>214344.77837700001</v>
      </c>
      <c r="O128" s="69">
        <f t="shared" si="10"/>
        <v>511735.88622099999</v>
      </c>
      <c r="P128" s="69">
        <f t="shared" si="10"/>
        <v>511591.77361799998</v>
      </c>
      <c r="Q128" s="69">
        <f t="shared" si="10"/>
        <v>509476.60945300001</v>
      </c>
      <c r="R128" s="69">
        <f t="shared" si="10"/>
        <v>508277.255397</v>
      </c>
    </row>
    <row r="129" spans="1:18">
      <c r="A129" s="142"/>
      <c r="B129" s="173"/>
      <c r="C129" s="171"/>
      <c r="D129" s="172"/>
      <c r="E129" s="105"/>
      <c r="F129" s="105"/>
      <c r="G129" s="105"/>
      <c r="H129" s="105"/>
      <c r="I129" s="105"/>
      <c r="J129" s="105"/>
      <c r="K129" s="105"/>
      <c r="L129" s="105"/>
      <c r="M129" s="105"/>
      <c r="N129" s="105"/>
      <c r="O129" s="105"/>
      <c r="P129" s="105"/>
      <c r="Q129" s="105"/>
      <c r="R129" s="174"/>
    </row>
    <row r="130" spans="1:18" ht="15" customHeight="1">
      <c r="A130" s="142">
        <v>17</v>
      </c>
      <c r="B130" s="50" t="s">
        <v>168</v>
      </c>
      <c r="C130" s="51"/>
      <c r="D130" s="88"/>
      <c r="E130" s="380">
        <f t="shared" ref="E130:R130" si="11">E128+E110</f>
        <v>0</v>
      </c>
      <c r="F130" s="380">
        <f t="shared" si="11"/>
        <v>0</v>
      </c>
      <c r="G130" s="82">
        <f t="shared" si="11"/>
        <v>0</v>
      </c>
      <c r="H130" s="82">
        <f t="shared" si="11"/>
        <v>0</v>
      </c>
      <c r="I130" s="82">
        <f t="shared" si="11"/>
        <v>146345.08988799999</v>
      </c>
      <c r="J130" s="82">
        <f t="shared" si="11"/>
        <v>145661.00309100002</v>
      </c>
      <c r="K130" s="82">
        <f t="shared" si="11"/>
        <v>144974.94555599999</v>
      </c>
      <c r="L130" s="82">
        <f t="shared" si="11"/>
        <v>144591.47031900001</v>
      </c>
      <c r="M130" s="82">
        <f t="shared" si="11"/>
        <v>317813.57907099999</v>
      </c>
      <c r="N130" s="82">
        <f t="shared" si="11"/>
        <v>318344.77837700001</v>
      </c>
      <c r="O130" s="82">
        <f t="shared" si="11"/>
        <v>615735.88622099999</v>
      </c>
      <c r="P130" s="82">
        <f t="shared" si="11"/>
        <v>614791.77361799998</v>
      </c>
      <c r="Q130" s="82">
        <f t="shared" si="11"/>
        <v>611476.60945300001</v>
      </c>
      <c r="R130" s="82">
        <f t="shared" si="11"/>
        <v>611477.255397</v>
      </c>
    </row>
    <row r="131" spans="1:18" s="277" customFormat="1" ht="15" customHeight="1">
      <c r="A131" s="287"/>
      <c r="B131" s="120"/>
      <c r="C131" s="121"/>
      <c r="D131" s="90"/>
      <c r="E131" s="359"/>
      <c r="F131" s="359"/>
      <c r="G131" s="78"/>
      <c r="H131" s="78"/>
      <c r="I131" s="78"/>
      <c r="J131" s="78"/>
      <c r="K131" s="78"/>
      <c r="L131" s="78"/>
      <c r="M131" s="78"/>
      <c r="N131" s="78"/>
      <c r="O131" s="78"/>
      <c r="P131" s="78"/>
      <c r="Q131" s="78"/>
      <c r="R131" s="78"/>
    </row>
    <row r="132" spans="1:18" s="277" customFormat="1" ht="15" customHeight="1">
      <c r="A132" s="287" t="s">
        <v>302</v>
      </c>
      <c r="B132" s="49" t="s">
        <v>308</v>
      </c>
      <c r="C132" s="318"/>
      <c r="D132" s="319"/>
      <c r="E132" s="380">
        <v>0</v>
      </c>
      <c r="F132" s="380">
        <v>0</v>
      </c>
      <c r="G132" s="320">
        <v>0</v>
      </c>
      <c r="H132" s="320">
        <v>0</v>
      </c>
      <c r="I132" s="320">
        <v>0</v>
      </c>
      <c r="J132" s="320">
        <v>0</v>
      </c>
      <c r="K132" s="320">
        <v>0</v>
      </c>
      <c r="L132" s="320">
        <v>0</v>
      </c>
      <c r="M132" s="320">
        <v>0</v>
      </c>
      <c r="N132" s="320">
        <v>0</v>
      </c>
      <c r="O132" s="320">
        <v>0</v>
      </c>
      <c r="P132" s="320">
        <v>0</v>
      </c>
      <c r="Q132" s="320">
        <v>0</v>
      </c>
      <c r="R132" s="320">
        <v>0</v>
      </c>
    </row>
    <row r="133" spans="1:18" ht="15" customHeight="1">
      <c r="A133" s="142"/>
      <c r="B133" s="180"/>
      <c r="C133" s="121"/>
      <c r="D133" s="90"/>
      <c r="E133" s="78"/>
      <c r="F133" s="78"/>
      <c r="G133" s="78"/>
      <c r="H133" s="78"/>
      <c r="I133" s="78"/>
      <c r="J133" s="78"/>
      <c r="K133" s="78"/>
      <c r="L133" s="78"/>
      <c r="M133" s="78"/>
      <c r="N133" s="78"/>
      <c r="O133" s="78"/>
      <c r="P133" s="78"/>
      <c r="Q133" s="78"/>
      <c r="R133" s="78"/>
    </row>
    <row r="134" spans="1:18" ht="18">
      <c r="A134" s="142"/>
      <c r="B134" s="295" t="s">
        <v>276</v>
      </c>
      <c r="C134" s="45"/>
      <c r="D134" s="90"/>
      <c r="E134" s="91"/>
      <c r="F134" s="91"/>
      <c r="G134" s="91"/>
      <c r="H134" s="91"/>
      <c r="I134" s="91"/>
      <c r="J134" s="91"/>
      <c r="K134" s="91"/>
      <c r="L134" s="91"/>
      <c r="M134" s="91"/>
      <c r="N134" s="91"/>
      <c r="O134" s="79"/>
      <c r="P134" s="79"/>
      <c r="Q134" s="79"/>
      <c r="R134" s="79"/>
    </row>
    <row r="135" spans="1:18">
      <c r="A135" s="142"/>
      <c r="B135" s="27"/>
      <c r="C135" s="33"/>
      <c r="D135" s="27"/>
    </row>
    <row r="136" spans="1:18">
      <c r="A136" s="142"/>
      <c r="B136" s="21"/>
      <c r="C136" s="75"/>
      <c r="D136" s="189"/>
      <c r="E136" s="187" t="s">
        <v>135</v>
      </c>
      <c r="F136" s="187" t="s">
        <v>80</v>
      </c>
      <c r="G136" s="64" t="s">
        <v>1</v>
      </c>
      <c r="H136" s="64" t="s">
        <v>2</v>
      </c>
      <c r="I136" s="64" t="s">
        <v>17</v>
      </c>
      <c r="J136" s="64" t="s">
        <v>18</v>
      </c>
      <c r="K136" s="64" t="s">
        <v>20</v>
      </c>
      <c r="L136" s="64" t="s">
        <v>21</v>
      </c>
      <c r="M136" s="64" t="s">
        <v>24</v>
      </c>
      <c r="N136" s="64" t="s">
        <v>25</v>
      </c>
      <c r="O136" s="64" t="s">
        <v>27</v>
      </c>
      <c r="P136" s="64" t="s">
        <v>28</v>
      </c>
      <c r="Q136" s="64" t="s">
        <v>29</v>
      </c>
      <c r="R136" s="64" t="s">
        <v>30</v>
      </c>
    </row>
    <row r="137" spans="1:18">
      <c r="A137" s="142">
        <v>18</v>
      </c>
      <c r="B137" s="50" t="s">
        <v>277</v>
      </c>
      <c r="C137" s="92"/>
      <c r="D137" s="188"/>
      <c r="E137" s="177">
        <v>673639.84</v>
      </c>
      <c r="F137" s="177">
        <f>588087.060171+121600+107000</f>
        <v>816687.06017099996</v>
      </c>
      <c r="G137" s="109">
        <v>539042.98094799998</v>
      </c>
      <c r="H137" s="109">
        <v>551728.63355899998</v>
      </c>
      <c r="I137" s="109">
        <v>457188.10807000002</v>
      </c>
      <c r="J137" s="109">
        <v>476331.38853400003</v>
      </c>
      <c r="K137" s="109">
        <v>510220.12873499998</v>
      </c>
      <c r="L137" s="109">
        <v>511216.96181100002</v>
      </c>
      <c r="M137" s="109">
        <v>627849.92429200001</v>
      </c>
      <c r="N137" s="119">
        <v>777200.13523599994</v>
      </c>
      <c r="O137" s="375">
        <v>667131.25274699996</v>
      </c>
      <c r="P137" s="375">
        <v>827945.558082</v>
      </c>
      <c r="Q137" s="375">
        <v>859887.91003000003</v>
      </c>
      <c r="R137" s="375">
        <v>889405.17518599995</v>
      </c>
    </row>
    <row r="138" spans="1:18" ht="15" customHeight="1">
      <c r="A138" s="142" t="s">
        <v>371</v>
      </c>
      <c r="B138" s="50" t="s">
        <v>374</v>
      </c>
      <c r="C138" s="318"/>
      <c r="D138" s="319"/>
      <c r="E138" s="373">
        <v>14754.99</v>
      </c>
      <c r="F138" s="373">
        <v>71325.944434000005</v>
      </c>
      <c r="G138" s="320">
        <v>64761.283493000003</v>
      </c>
      <c r="H138" s="320">
        <v>65938.569864999998</v>
      </c>
      <c r="I138" s="320">
        <v>110870.679779</v>
      </c>
      <c r="J138" s="320">
        <v>103786.77290900001</v>
      </c>
      <c r="K138" s="320">
        <v>95192.488228000002</v>
      </c>
      <c r="L138" s="320">
        <v>97565.335399000003</v>
      </c>
      <c r="M138" s="320">
        <v>72029.674377999996</v>
      </c>
      <c r="N138" s="320">
        <v>44757.224501999997</v>
      </c>
      <c r="O138" s="320">
        <v>51924.123378999997</v>
      </c>
      <c r="P138" s="320">
        <v>33006.664926999998</v>
      </c>
      <c r="Q138" s="320">
        <v>30021.577304999999</v>
      </c>
      <c r="R138" s="320">
        <v>28532.929938000001</v>
      </c>
    </row>
    <row r="139" spans="1:18" ht="15" customHeight="1">
      <c r="A139" s="142"/>
      <c r="C139" s="121"/>
      <c r="D139" s="90"/>
      <c r="E139" s="78"/>
      <c r="F139" s="78"/>
      <c r="G139" s="78"/>
      <c r="H139" s="78"/>
      <c r="I139" s="78"/>
      <c r="J139" s="78"/>
      <c r="K139" s="78"/>
      <c r="L139" s="78"/>
      <c r="M139" s="78"/>
      <c r="N139" s="78"/>
      <c r="O139" s="78"/>
      <c r="P139" s="78"/>
      <c r="Q139" s="78"/>
      <c r="R139" s="78"/>
    </row>
    <row r="140" spans="1:18" ht="18">
      <c r="A140" s="142"/>
      <c r="B140" s="297" t="s">
        <v>15</v>
      </c>
      <c r="C140" s="12"/>
      <c r="D140" s="21"/>
      <c r="E140" s="78"/>
      <c r="F140" s="78"/>
      <c r="G140" s="78"/>
      <c r="H140" s="78"/>
      <c r="I140" s="78"/>
      <c r="J140" s="78"/>
      <c r="K140" s="78"/>
      <c r="L140" s="78"/>
      <c r="M140" s="78"/>
      <c r="N140" s="78"/>
      <c r="O140" s="78"/>
      <c r="P140" s="78"/>
      <c r="Q140" s="78"/>
      <c r="R140" s="78"/>
    </row>
    <row r="141" spans="1:18">
      <c r="A141" s="142"/>
      <c r="B141" s="21"/>
      <c r="C141" s="12"/>
      <c r="D141" s="21"/>
      <c r="E141" s="64" t="s">
        <v>135</v>
      </c>
      <c r="F141" s="64" t="s">
        <v>80</v>
      </c>
      <c r="G141" s="64" t="s">
        <v>1</v>
      </c>
      <c r="H141" s="64" t="s">
        <v>2</v>
      </c>
      <c r="I141" s="64" t="s">
        <v>17</v>
      </c>
      <c r="J141" s="64" t="s">
        <v>18</v>
      </c>
      <c r="K141" s="64" t="s">
        <v>20</v>
      </c>
      <c r="L141" s="64" t="s">
        <v>21</v>
      </c>
      <c r="M141" s="64" t="s">
        <v>24</v>
      </c>
      <c r="N141" s="64" t="s">
        <v>25</v>
      </c>
      <c r="O141" s="64" t="s">
        <v>27</v>
      </c>
      <c r="P141" s="64" t="s">
        <v>28</v>
      </c>
      <c r="Q141" s="64" t="s">
        <v>29</v>
      </c>
      <c r="R141" s="64" t="s">
        <v>30</v>
      </c>
    </row>
    <row r="142" spans="1:18">
      <c r="A142" s="142">
        <v>19</v>
      </c>
      <c r="B142" s="52" t="s">
        <v>303</v>
      </c>
      <c r="C142" s="40"/>
      <c r="D142" s="92"/>
      <c r="E142" s="157">
        <f>E86+E130+E132</f>
        <v>1677399.0099999998</v>
      </c>
      <c r="F142" s="289">
        <f t="shared" ref="F142:R142" si="12">F86+F130+F132</f>
        <v>1545885.2608950001</v>
      </c>
      <c r="G142" s="317">
        <f>G86+G130+G132</f>
        <v>1840564.034827</v>
      </c>
      <c r="H142" s="317">
        <f t="shared" si="12"/>
        <v>1860050.3699119999</v>
      </c>
      <c r="I142" s="317">
        <f t="shared" si="12"/>
        <v>2020537.7954810001</v>
      </c>
      <c r="J142" s="317">
        <f t="shared" si="12"/>
        <v>2021141.4634670001</v>
      </c>
      <c r="K142" s="317">
        <f t="shared" si="12"/>
        <v>2007444.8956090002</v>
      </c>
      <c r="L142" s="317">
        <f t="shared" si="12"/>
        <v>2045086.2218730003</v>
      </c>
      <c r="M142" s="317">
        <f t="shared" si="12"/>
        <v>1928615.2617949999</v>
      </c>
      <c r="N142" s="317">
        <f t="shared" si="12"/>
        <v>1784440.7900460002</v>
      </c>
      <c r="O142" s="317">
        <f t="shared" si="12"/>
        <v>1935433.427997</v>
      </c>
      <c r="P142" s="317">
        <f t="shared" si="12"/>
        <v>1794626.5947000002</v>
      </c>
      <c r="Q142" s="317">
        <f t="shared" si="12"/>
        <v>1792376.7309940001</v>
      </c>
      <c r="R142" s="317">
        <f t="shared" si="12"/>
        <v>1799311.6056170003</v>
      </c>
    </row>
    <row r="143" spans="1:18" s="277" customFormat="1">
      <c r="A143" s="287" t="s">
        <v>289</v>
      </c>
      <c r="B143" s="208" t="s">
        <v>307</v>
      </c>
      <c r="C143" s="282"/>
      <c r="D143" s="286"/>
      <c r="E143" s="289">
        <f>E83</f>
        <v>0</v>
      </c>
      <c r="F143" s="289">
        <f t="shared" ref="F143:R143" si="13">F83</f>
        <v>0</v>
      </c>
      <c r="G143" s="317">
        <f t="shared" si="13"/>
        <v>0</v>
      </c>
      <c r="H143" s="317">
        <f t="shared" si="13"/>
        <v>0</v>
      </c>
      <c r="I143" s="317">
        <f t="shared" si="13"/>
        <v>0</v>
      </c>
      <c r="J143" s="317">
        <f t="shared" si="13"/>
        <v>0</v>
      </c>
      <c r="K143" s="317">
        <f t="shared" si="13"/>
        <v>0</v>
      </c>
      <c r="L143" s="317">
        <f t="shared" si="13"/>
        <v>0</v>
      </c>
      <c r="M143" s="317">
        <f t="shared" si="13"/>
        <v>0</v>
      </c>
      <c r="N143" s="317">
        <f t="shared" si="13"/>
        <v>0</v>
      </c>
      <c r="O143" s="317">
        <f t="shared" si="13"/>
        <v>0</v>
      </c>
      <c r="P143" s="317">
        <f t="shared" si="13"/>
        <v>0</v>
      </c>
      <c r="Q143" s="317">
        <f t="shared" si="13"/>
        <v>0</v>
      </c>
      <c r="R143" s="317">
        <f t="shared" si="13"/>
        <v>0</v>
      </c>
    </row>
    <row r="144" spans="1:18" s="277" customFormat="1">
      <c r="A144" s="142">
        <v>20</v>
      </c>
      <c r="B144" s="283" t="s">
        <v>372</v>
      </c>
      <c r="C144" s="282"/>
      <c r="D144" s="286"/>
      <c r="E144" s="289">
        <f>E137-E138</f>
        <v>658884.85</v>
      </c>
      <c r="F144" s="289">
        <f>F137-F138</f>
        <v>745361.11573700001</v>
      </c>
      <c r="G144" s="317">
        <f t="shared" ref="G144:R144" si="14">G137-G138</f>
        <v>474281.69745499996</v>
      </c>
      <c r="H144" s="317">
        <f t="shared" si="14"/>
        <v>485790.06369400001</v>
      </c>
      <c r="I144" s="317">
        <f t="shared" si="14"/>
        <v>346317.42829100002</v>
      </c>
      <c r="J144" s="317">
        <f t="shared" si="14"/>
        <v>372544.61562500003</v>
      </c>
      <c r="K144" s="317">
        <f t="shared" si="14"/>
        <v>415027.64050699997</v>
      </c>
      <c r="L144" s="317">
        <f t="shared" si="14"/>
        <v>413651.62641200004</v>
      </c>
      <c r="M144" s="317">
        <f>M137-M138</f>
        <v>555820.24991400004</v>
      </c>
      <c r="N144" s="317">
        <f t="shared" si="14"/>
        <v>732442.91073399992</v>
      </c>
      <c r="O144" s="317">
        <f t="shared" si="14"/>
        <v>615207.12936799997</v>
      </c>
      <c r="P144" s="317">
        <f t="shared" si="14"/>
        <v>794938.89315500006</v>
      </c>
      <c r="Q144" s="317">
        <f t="shared" si="14"/>
        <v>829866.33272499999</v>
      </c>
      <c r="R144" s="317">
        <f t="shared" si="14"/>
        <v>860872.2452479999</v>
      </c>
    </row>
    <row r="145" spans="1:18">
      <c r="A145" s="309">
        <v>21</v>
      </c>
      <c r="B145" s="283" t="s">
        <v>290</v>
      </c>
      <c r="C145" s="40"/>
      <c r="D145" s="81"/>
      <c r="E145" s="157">
        <f>E142-E143+E144</f>
        <v>2336283.86</v>
      </c>
      <c r="F145" s="289">
        <f>F142-F143+F144</f>
        <v>2291246.3766320003</v>
      </c>
      <c r="G145" s="317">
        <f t="shared" ref="G145:R145" si="15">G142-G143+G144</f>
        <v>2314845.7322820001</v>
      </c>
      <c r="H145" s="317">
        <f t="shared" si="15"/>
        <v>2345840.4336059997</v>
      </c>
      <c r="I145" s="317">
        <f t="shared" si="15"/>
        <v>2366855.2237720001</v>
      </c>
      <c r="J145" s="317">
        <f t="shared" si="15"/>
        <v>2393686.0790920001</v>
      </c>
      <c r="K145" s="317">
        <f t="shared" si="15"/>
        <v>2422472.5361160003</v>
      </c>
      <c r="L145" s="317">
        <f>L142-L143+L144</f>
        <v>2458737.8482850003</v>
      </c>
      <c r="M145" s="317">
        <f>M142-M143+M144</f>
        <v>2484435.511709</v>
      </c>
      <c r="N145" s="317">
        <f t="shared" si="15"/>
        <v>2516883.7007800001</v>
      </c>
      <c r="O145" s="317">
        <f t="shared" si="15"/>
        <v>2550640.5573650002</v>
      </c>
      <c r="P145" s="317">
        <f t="shared" si="15"/>
        <v>2589565.4878550004</v>
      </c>
      <c r="Q145" s="317">
        <f t="shared" si="15"/>
        <v>2622243.0637190002</v>
      </c>
      <c r="R145" s="317">
        <f t="shared" si="15"/>
        <v>2660183.8508649999</v>
      </c>
    </row>
    <row r="146" spans="1:18">
      <c r="A146" s="142">
        <v>22</v>
      </c>
      <c r="B146" s="52" t="s">
        <v>95</v>
      </c>
      <c r="C146" s="40"/>
      <c r="D146" s="81"/>
      <c r="E146" s="157">
        <f>E17</f>
        <v>2336283.84</v>
      </c>
      <c r="F146" s="289">
        <f t="shared" ref="F146:R146" si="16">F17</f>
        <v>2291246.3766379999</v>
      </c>
      <c r="G146" s="82">
        <f t="shared" si="16"/>
        <v>2314845.7322900002</v>
      </c>
      <c r="H146" s="285">
        <f t="shared" si="16"/>
        <v>2345840.433611</v>
      </c>
      <c r="I146" s="285">
        <f t="shared" si="16"/>
        <v>2366855.2237769999</v>
      </c>
      <c r="J146" s="285">
        <f t="shared" si="16"/>
        <v>2393686.079097</v>
      </c>
      <c r="K146" s="285">
        <f t="shared" si="16"/>
        <v>2422472.5361199998</v>
      </c>
      <c r="L146" s="285">
        <f t="shared" si="16"/>
        <v>2458737.8482920001</v>
      </c>
      <c r="M146" s="285">
        <f t="shared" si="16"/>
        <v>2484435.5117139998</v>
      </c>
      <c r="N146" s="285">
        <f t="shared" si="16"/>
        <v>2516883.7007849999</v>
      </c>
      <c r="O146" s="285">
        <f t="shared" si="16"/>
        <v>2550640.5573700001</v>
      </c>
      <c r="P146" s="285">
        <f t="shared" si="16"/>
        <v>2589565.487859</v>
      </c>
      <c r="Q146" s="285">
        <f t="shared" si="16"/>
        <v>2622243.0637230002</v>
      </c>
      <c r="R146" s="285">
        <f t="shared" si="16"/>
        <v>2660183.8508720002</v>
      </c>
    </row>
    <row r="147" spans="1:18">
      <c r="A147" s="142">
        <v>23</v>
      </c>
      <c r="B147" s="52" t="s">
        <v>291</v>
      </c>
      <c r="C147" s="40"/>
      <c r="D147" s="92"/>
      <c r="E147" s="289">
        <f>E145-E146</f>
        <v>2.0000000018626451E-2</v>
      </c>
      <c r="F147" s="289">
        <f>F145-F146</f>
        <v>-5.9995800256729126E-6</v>
      </c>
      <c r="G147" s="285">
        <f t="shared" ref="G147:R147" si="17">G145-G146</f>
        <v>-8.0000609159469604E-6</v>
      </c>
      <c r="H147" s="285">
        <f t="shared" si="17"/>
        <v>-5.0002709031105042E-6</v>
      </c>
      <c r="I147" s="285">
        <f t="shared" si="17"/>
        <v>-4.9998052418231964E-6</v>
      </c>
      <c r="J147" s="285">
        <f t="shared" si="17"/>
        <v>-4.9998052418231964E-6</v>
      </c>
      <c r="K147" s="285">
        <f t="shared" si="17"/>
        <v>-3.9995647966861725E-6</v>
      </c>
      <c r="L147" s="285">
        <f>L145-L146</f>
        <v>-6.9998204708099365E-6</v>
      </c>
      <c r="M147" s="285">
        <f>M145-M146</f>
        <v>-4.9998052418231964E-6</v>
      </c>
      <c r="N147" s="285">
        <f t="shared" si="17"/>
        <v>-4.9998052418231964E-6</v>
      </c>
      <c r="O147" s="285">
        <f t="shared" si="17"/>
        <v>-4.9998052418231964E-6</v>
      </c>
      <c r="P147" s="285">
        <f t="shared" si="17"/>
        <v>-3.9995647966861725E-6</v>
      </c>
      <c r="Q147" s="285">
        <f t="shared" si="17"/>
        <v>-4.0000304579734802E-6</v>
      </c>
      <c r="R147" s="285">
        <f t="shared" si="17"/>
        <v>-7.0002861320972443E-6</v>
      </c>
    </row>
    <row r="148" spans="1:18" s="2" customFormat="1">
      <c r="A148" s="144"/>
      <c r="B148" s="35"/>
      <c r="C148" s="35"/>
      <c r="D148" s="35"/>
      <c r="E148" s="5"/>
      <c r="F148" s="5"/>
      <c r="G148" s="5"/>
      <c r="H148" s="5"/>
      <c r="I148" s="5"/>
      <c r="J148" s="5"/>
      <c r="K148" s="5"/>
      <c r="L148" s="5"/>
      <c r="M148" s="5"/>
      <c r="N148" s="5"/>
      <c r="O148" s="5"/>
      <c r="P148" s="1"/>
      <c r="Q148" s="1"/>
      <c r="R148" s="1"/>
    </row>
    <row r="149" spans="1:18">
      <c r="A149" s="142"/>
    </row>
    <row r="150" spans="1:18">
      <c r="A150" s="142"/>
      <c r="B150" s="35" t="s">
        <v>414</v>
      </c>
    </row>
    <row r="151" spans="1:18" ht="31.2">
      <c r="A151" s="142"/>
      <c r="B151" s="35" t="s">
        <v>421</v>
      </c>
    </row>
    <row r="152" spans="1:18">
      <c r="A152" s="142"/>
    </row>
    <row r="153" spans="1:18" ht="31.2">
      <c r="A153" s="142"/>
      <c r="B153" s="35" t="s">
        <v>446</v>
      </c>
    </row>
    <row r="154" spans="1:18" s="277" customFormat="1">
      <c r="A154" s="287"/>
      <c r="B154" s="279"/>
      <c r="C154" s="279"/>
      <c r="D154" s="279"/>
      <c r="E154" s="278"/>
      <c r="F154" s="278"/>
      <c r="G154" s="278"/>
      <c r="H154" s="278"/>
      <c r="I154" s="278"/>
      <c r="J154" s="278"/>
      <c r="K154" s="278"/>
      <c r="L154" s="278"/>
      <c r="M154" s="278"/>
      <c r="N154" s="278"/>
      <c r="O154" s="278"/>
    </row>
    <row r="155" spans="1:18" s="277" customFormat="1" ht="31.2">
      <c r="A155" s="287"/>
      <c r="B155" s="279" t="s">
        <v>428</v>
      </c>
      <c r="C155" s="279"/>
      <c r="D155" s="279"/>
      <c r="E155" s="278"/>
      <c r="F155" s="278"/>
      <c r="G155" s="278"/>
      <c r="H155" s="278"/>
      <c r="I155" s="278"/>
      <c r="J155" s="278"/>
      <c r="K155" s="278"/>
      <c r="L155" s="278"/>
      <c r="M155" s="278"/>
      <c r="N155" s="278"/>
      <c r="O155" s="278"/>
    </row>
    <row r="156" spans="1:18" s="277" customFormat="1">
      <c r="A156" s="287"/>
      <c r="B156" s="279"/>
      <c r="C156" s="279"/>
      <c r="D156" s="279"/>
      <c r="E156" s="278"/>
      <c r="F156" s="278"/>
      <c r="G156" s="278"/>
      <c r="H156" s="278"/>
      <c r="I156" s="278"/>
      <c r="J156" s="278"/>
      <c r="K156" s="278"/>
      <c r="L156" s="278"/>
      <c r="M156" s="278"/>
      <c r="N156" s="278"/>
      <c r="O156" s="278"/>
    </row>
    <row r="157" spans="1:18" s="277" customFormat="1" ht="31.2">
      <c r="A157" s="287"/>
      <c r="B157" s="279" t="s">
        <v>427</v>
      </c>
      <c r="C157" s="279"/>
      <c r="D157" s="279"/>
      <c r="E157" s="278"/>
      <c r="F157" s="278"/>
      <c r="G157" s="278"/>
      <c r="H157" s="278"/>
      <c r="I157" s="278"/>
      <c r="J157" s="278"/>
      <c r="K157" s="278"/>
      <c r="L157" s="278"/>
      <c r="M157" s="278"/>
      <c r="N157" s="278"/>
      <c r="O157" s="278"/>
    </row>
    <row r="158" spans="1:18">
      <c r="A158" s="142"/>
    </row>
    <row r="159" spans="1:18" ht="31.2">
      <c r="A159" s="142"/>
      <c r="B159" s="35" t="s">
        <v>422</v>
      </c>
    </row>
    <row r="160" spans="1:18">
      <c r="A160" s="142"/>
    </row>
    <row r="161" spans="1:1">
      <c r="A161" s="142"/>
    </row>
    <row r="162" spans="1:1">
      <c r="A162" s="142"/>
    </row>
  </sheetData>
  <dataConsolidate/>
  <printOptions horizontalCentered="1"/>
  <pageMargins left="0.44" right="0.5" top="0.52" bottom="0.42" header="0.52" footer="0.4"/>
  <pageSetup paperSize="17" scale="42" pageOrder="overThenDown"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x14:formula1>
            <xm:f>Lists!$A$2:$A$9</xm:f>
          </x14:formula1>
          <xm:sqref>D27:D29</xm:sqref>
        </x14:dataValidation>
        <x14:dataValidation type="list" allowBlank="1" showInputMessage="1">
          <x14:formula1>
            <xm:f>Lists!$B$2:$B$10</xm:f>
          </x14:formula1>
          <xm:sqref>D37:D40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2"/>
    <pageSetUpPr fitToPage="1"/>
  </sheetPr>
  <dimension ref="A1:R168"/>
  <sheetViews>
    <sheetView showGridLines="0" view="pageBreakPreview" zoomScaleNormal="55" zoomScaleSheetLayoutView="100" workbookViewId="0">
      <selection activeCell="B8" sqref="B8"/>
    </sheetView>
  </sheetViews>
  <sheetFormatPr defaultColWidth="9" defaultRowHeight="15.6"/>
  <cols>
    <col min="1" max="1" width="9" style="151"/>
    <col min="2" max="2" width="67.19921875" style="35" customWidth="1"/>
    <col min="3" max="3" width="15" style="35" customWidth="1"/>
    <col min="4" max="4" width="19.09765625" style="35" customWidth="1"/>
    <col min="5" max="14" width="9.69921875" style="5" customWidth="1"/>
    <col min="15" max="15" width="9.19921875" style="5" customWidth="1"/>
    <col min="16" max="18" width="9.19921875" style="1" customWidth="1"/>
    <col min="19" max="131" width="7.09765625" style="1" customWidth="1"/>
    <col min="132" max="16384" width="9" style="1"/>
  </cols>
  <sheetData>
    <row r="1" spans="1:18" s="2" customFormat="1">
      <c r="A1" s="148"/>
      <c r="B1" s="21" t="s">
        <v>22</v>
      </c>
      <c r="C1" s="21"/>
      <c r="D1" s="12"/>
      <c r="E1" s="4"/>
      <c r="F1" s="4"/>
      <c r="G1" s="4"/>
      <c r="H1" s="4"/>
      <c r="I1" s="4"/>
      <c r="J1" s="4"/>
      <c r="K1" s="4"/>
      <c r="L1" s="4"/>
      <c r="M1" s="4"/>
      <c r="N1" s="4"/>
    </row>
    <row r="2" spans="1:18" s="2" customFormat="1">
      <c r="A2" s="148"/>
      <c r="B2" s="21" t="s">
        <v>23</v>
      </c>
      <c r="C2" s="21"/>
      <c r="D2" s="12"/>
      <c r="E2" s="4"/>
      <c r="F2" s="4"/>
      <c r="G2" s="4"/>
      <c r="H2" s="4"/>
      <c r="I2" s="4"/>
      <c r="J2" s="4"/>
      <c r="K2" s="4"/>
      <c r="L2" s="4"/>
      <c r="M2" s="4"/>
      <c r="N2" s="4"/>
    </row>
    <row r="3" spans="1:18" s="3" customFormat="1">
      <c r="A3" s="148"/>
      <c r="B3" s="132" t="s">
        <v>257</v>
      </c>
      <c r="C3" s="22"/>
      <c r="D3" s="17"/>
    </row>
    <row r="4" spans="1:18" s="3" customFormat="1">
      <c r="A4" s="148"/>
      <c r="B4" s="26" t="s">
        <v>176</v>
      </c>
      <c r="C4" s="22"/>
      <c r="D4" s="16"/>
    </row>
    <row r="5" spans="1:18" s="3" customFormat="1">
      <c r="A5" s="148"/>
      <c r="B5" s="290" t="s">
        <v>182</v>
      </c>
      <c r="C5" s="22"/>
      <c r="D5" s="16"/>
    </row>
    <row r="6" spans="1:18" s="3" customFormat="1">
      <c r="A6" s="148"/>
      <c r="B6" s="16"/>
      <c r="D6" s="16"/>
    </row>
    <row r="7" spans="1:18" s="3" customFormat="1" ht="15.75" customHeight="1">
      <c r="A7" s="148"/>
      <c r="B7" s="147" t="s">
        <v>431</v>
      </c>
      <c r="C7" s="12"/>
      <c r="D7" s="12"/>
      <c r="E7" s="11"/>
      <c r="F7" s="11"/>
      <c r="G7" s="11"/>
      <c r="I7" s="8"/>
      <c r="J7" s="6"/>
      <c r="K7" s="6"/>
      <c r="L7" s="6"/>
      <c r="M7" s="6"/>
      <c r="N7" s="6"/>
      <c r="O7" s="6"/>
    </row>
    <row r="8" spans="1:18" s="3" customFormat="1">
      <c r="A8" s="148"/>
      <c r="B8" s="21"/>
      <c r="C8" s="13"/>
      <c r="D8" s="21"/>
      <c r="E8" s="55"/>
      <c r="F8" s="55"/>
      <c r="G8" s="55"/>
      <c r="H8" s="55"/>
      <c r="I8" s="55"/>
      <c r="J8" s="56" t="s">
        <v>3</v>
      </c>
      <c r="K8" s="57"/>
      <c r="L8" s="57"/>
      <c r="M8" s="57"/>
      <c r="N8" s="57"/>
      <c r="O8" s="58"/>
      <c r="P8" s="59"/>
      <c r="Q8" s="59"/>
      <c r="R8" s="59"/>
    </row>
    <row r="9" spans="1:18" s="3" customFormat="1">
      <c r="A9" s="148"/>
      <c r="B9" s="13"/>
      <c r="C9" s="13"/>
      <c r="D9" s="21"/>
      <c r="E9" s="78" t="s">
        <v>81</v>
      </c>
      <c r="F9" s="78"/>
      <c r="G9" s="60"/>
      <c r="H9" s="61"/>
      <c r="I9" s="61"/>
      <c r="J9" s="62"/>
      <c r="K9" s="63"/>
      <c r="L9" s="63"/>
      <c r="M9" s="63"/>
      <c r="N9" s="63"/>
      <c r="O9" s="58"/>
      <c r="P9" s="59"/>
      <c r="Q9" s="59"/>
      <c r="R9" s="59"/>
    </row>
    <row r="10" spans="1:18" ht="15.75" customHeight="1">
      <c r="B10" s="295" t="s">
        <v>278</v>
      </c>
      <c r="C10" s="30"/>
      <c r="D10" s="75"/>
      <c r="E10" s="78" t="s">
        <v>419</v>
      </c>
      <c r="F10" s="78"/>
      <c r="G10" s="76"/>
      <c r="H10" s="76"/>
      <c r="I10" s="76"/>
      <c r="J10" s="76"/>
      <c r="K10" s="76"/>
      <c r="L10" s="76"/>
      <c r="M10" s="76"/>
      <c r="N10" s="76"/>
      <c r="O10" s="76"/>
      <c r="P10" s="76"/>
      <c r="Q10" s="76"/>
      <c r="R10" s="76"/>
    </row>
    <row r="11" spans="1:18" ht="15.75" customHeight="1">
      <c r="B11" s="27" t="s">
        <v>268</v>
      </c>
      <c r="C11" s="32"/>
      <c r="D11" s="77"/>
      <c r="G11" s="78"/>
      <c r="H11" s="78"/>
      <c r="I11" s="78"/>
      <c r="J11" s="78"/>
      <c r="K11" s="78"/>
      <c r="L11" s="78"/>
      <c r="M11" s="78"/>
      <c r="N11" s="78"/>
      <c r="O11" s="79"/>
      <c r="P11" s="79"/>
      <c r="Q11" s="79"/>
      <c r="R11" s="79"/>
    </row>
    <row r="12" spans="1:18">
      <c r="A12" s="142"/>
      <c r="B12" s="34" t="s">
        <v>42</v>
      </c>
      <c r="C12" s="75"/>
      <c r="D12" s="80" t="s">
        <v>96</v>
      </c>
      <c r="E12" s="64" t="s">
        <v>135</v>
      </c>
      <c r="F12" s="64" t="s">
        <v>80</v>
      </c>
      <c r="G12" s="64" t="s">
        <v>1</v>
      </c>
      <c r="H12" s="64" t="s">
        <v>2</v>
      </c>
      <c r="I12" s="64" t="s">
        <v>17</v>
      </c>
      <c r="J12" s="64" t="s">
        <v>18</v>
      </c>
      <c r="K12" s="64" t="s">
        <v>20</v>
      </c>
      <c r="L12" s="64" t="s">
        <v>21</v>
      </c>
      <c r="M12" s="64" t="s">
        <v>24</v>
      </c>
      <c r="N12" s="64" t="s">
        <v>25</v>
      </c>
      <c r="O12" s="64" t="s">
        <v>27</v>
      </c>
      <c r="P12" s="64" t="s">
        <v>28</v>
      </c>
      <c r="Q12" s="64" t="s">
        <v>29</v>
      </c>
      <c r="R12" s="64" t="s">
        <v>30</v>
      </c>
    </row>
    <row r="13" spans="1:18">
      <c r="A13" s="142" t="s">
        <v>83</v>
      </c>
      <c r="B13" s="14" t="str">
        <f>EBT!B27</f>
        <v>Riverside Energy Resource Center (RERC)</v>
      </c>
      <c r="C13" s="190"/>
      <c r="D13" s="377">
        <v>0.5130707770544467</v>
      </c>
      <c r="E13" s="156">
        <v>54416.44</v>
      </c>
      <c r="F13" s="156">
        <v>19631.440210000001</v>
      </c>
      <c r="G13" s="66">
        <v>39165.959663000001</v>
      </c>
      <c r="H13" s="66">
        <v>39928.184652000004</v>
      </c>
      <c r="I13" s="66">
        <v>43101.245525999999</v>
      </c>
      <c r="J13" s="66">
        <v>45774.380212999997</v>
      </c>
      <c r="K13" s="66">
        <v>47597.649824</v>
      </c>
      <c r="L13" s="66">
        <v>48533.526285</v>
      </c>
      <c r="M13" s="66">
        <v>48335.905696000002</v>
      </c>
      <c r="N13" s="66">
        <v>50989.071880000003</v>
      </c>
      <c r="O13" s="66">
        <v>54198.325985000003</v>
      </c>
      <c r="P13" s="66">
        <v>58178.860870999997</v>
      </c>
      <c r="Q13" s="66">
        <v>59703.142400999997</v>
      </c>
      <c r="R13" s="66">
        <v>62934.526623999998</v>
      </c>
    </row>
    <row r="14" spans="1:18">
      <c r="A14" s="142" t="s">
        <v>84</v>
      </c>
      <c r="B14" s="14" t="str">
        <f>EBT!B28</f>
        <v>Clearwater</v>
      </c>
      <c r="C14" s="190"/>
      <c r="D14" s="377">
        <v>0.51629984837774279</v>
      </c>
      <c r="E14" s="156">
        <v>12188.88</v>
      </c>
      <c r="F14" s="156">
        <v>5501.2543219999998</v>
      </c>
      <c r="G14" s="66">
        <v>10953.85139</v>
      </c>
      <c r="H14" s="66">
        <v>11170.569299000001</v>
      </c>
      <c r="I14" s="66">
        <v>11769.091565000001</v>
      </c>
      <c r="J14" s="66">
        <v>12384.116031</v>
      </c>
      <c r="K14" s="66">
        <v>12604.876268</v>
      </c>
      <c r="L14" s="66">
        <v>12444.719580999999</v>
      </c>
      <c r="M14" s="66">
        <v>12453.290174</v>
      </c>
      <c r="N14" s="66">
        <v>12941.735592999999</v>
      </c>
      <c r="O14" s="66">
        <v>13286.854495</v>
      </c>
      <c r="P14" s="66">
        <v>13934.193176000001</v>
      </c>
      <c r="Q14" s="66">
        <v>13994.055854</v>
      </c>
      <c r="R14" s="66">
        <v>14214.920625000001</v>
      </c>
    </row>
    <row r="15" spans="1:18">
      <c r="A15" s="142" t="s">
        <v>85</v>
      </c>
      <c r="B15" s="14" t="str">
        <f>EBT!B29</f>
        <v>Springs</v>
      </c>
      <c r="C15" s="190"/>
      <c r="D15" s="377">
        <v>0.74431151371190796</v>
      </c>
      <c r="E15" s="156">
        <v>521.64269999999999</v>
      </c>
      <c r="F15" s="156">
        <v>279.876015</v>
      </c>
      <c r="G15" s="66">
        <v>1012.055251</v>
      </c>
      <c r="H15" s="66">
        <v>1036.5728730000001</v>
      </c>
      <c r="I15" s="66">
        <v>1064.4398960000001</v>
      </c>
      <c r="J15" s="66">
        <v>1107.0442869999999</v>
      </c>
      <c r="K15" s="66">
        <v>1219.316235</v>
      </c>
      <c r="L15" s="66">
        <v>1221.5938289999999</v>
      </c>
      <c r="M15" s="66">
        <v>1305.328874</v>
      </c>
      <c r="N15" s="66">
        <v>1232.8478190000001</v>
      </c>
      <c r="O15" s="66">
        <v>1451.4967690000001</v>
      </c>
      <c r="P15" s="66">
        <v>0</v>
      </c>
      <c r="Q15" s="66">
        <v>0</v>
      </c>
      <c r="R15" s="66">
        <v>0</v>
      </c>
    </row>
    <row r="16" spans="1:18">
      <c r="A16" s="142" t="s">
        <v>86</v>
      </c>
      <c r="B16" s="14"/>
      <c r="C16" s="190"/>
      <c r="D16" s="66"/>
      <c r="E16" s="156"/>
      <c r="F16" s="156"/>
      <c r="G16" s="66"/>
      <c r="H16" s="66"/>
      <c r="I16" s="66"/>
      <c r="J16" s="66"/>
      <c r="K16" s="66"/>
      <c r="L16" s="66"/>
      <c r="M16" s="66"/>
      <c r="N16" s="66"/>
      <c r="O16" s="67"/>
      <c r="P16" s="67"/>
      <c r="Q16" s="67"/>
      <c r="R16" s="67"/>
    </row>
    <row r="17" spans="1:18" s="277" customFormat="1">
      <c r="A17" s="287" t="s">
        <v>87</v>
      </c>
      <c r="B17" s="39"/>
      <c r="C17" s="190"/>
      <c r="D17" s="66"/>
      <c r="E17" s="158"/>
      <c r="F17" s="158"/>
      <c r="G17" s="85"/>
      <c r="H17" s="85"/>
      <c r="I17" s="85"/>
      <c r="J17" s="85"/>
      <c r="K17" s="85"/>
      <c r="L17" s="85"/>
      <c r="M17" s="85"/>
      <c r="N17" s="85"/>
      <c r="O17" s="86"/>
      <c r="P17" s="86"/>
      <c r="Q17" s="86"/>
      <c r="R17" s="86"/>
    </row>
    <row r="18" spans="1:18" s="277" customFormat="1">
      <c r="A18" s="287" t="s">
        <v>88</v>
      </c>
      <c r="B18" s="39"/>
      <c r="C18" s="190"/>
      <c r="D18" s="66"/>
      <c r="E18" s="158"/>
      <c r="F18" s="158"/>
      <c r="G18" s="85"/>
      <c r="H18" s="85"/>
      <c r="I18" s="85"/>
      <c r="J18" s="85"/>
      <c r="K18" s="85"/>
      <c r="L18" s="85"/>
      <c r="M18" s="85"/>
      <c r="N18" s="85"/>
      <c r="O18" s="86"/>
      <c r="P18" s="86"/>
      <c r="Q18" s="86"/>
      <c r="R18" s="86"/>
    </row>
    <row r="19" spans="1:18" s="277" customFormat="1">
      <c r="A19" s="287" t="s">
        <v>89</v>
      </c>
      <c r="B19" s="39"/>
      <c r="C19" s="190"/>
      <c r="D19" s="66"/>
      <c r="E19" s="158"/>
      <c r="F19" s="158"/>
      <c r="G19" s="85"/>
      <c r="H19" s="85"/>
      <c r="I19" s="85"/>
      <c r="J19" s="85"/>
      <c r="K19" s="85"/>
      <c r="L19" s="85"/>
      <c r="M19" s="85"/>
      <c r="N19" s="85"/>
      <c r="O19" s="86"/>
      <c r="P19" s="86"/>
      <c r="Q19" s="86"/>
      <c r="R19" s="86"/>
    </row>
    <row r="20" spans="1:18">
      <c r="A20" s="142"/>
      <c r="B20" s="43"/>
      <c r="C20" s="12"/>
      <c r="D20" s="378"/>
      <c r="E20" s="96"/>
      <c r="F20" s="97"/>
      <c r="G20" s="97"/>
      <c r="H20" s="97"/>
      <c r="I20" s="97"/>
      <c r="J20" s="97"/>
      <c r="K20" s="97"/>
      <c r="L20" s="97"/>
      <c r="M20" s="97"/>
      <c r="N20" s="97"/>
      <c r="O20" s="98"/>
      <c r="P20" s="98"/>
      <c r="Q20" s="98"/>
      <c r="R20" s="99"/>
    </row>
    <row r="21" spans="1:18">
      <c r="A21" s="142"/>
      <c r="B21" s="27" t="s">
        <v>267</v>
      </c>
      <c r="C21" s="33"/>
      <c r="D21" s="27"/>
      <c r="E21" s="104"/>
      <c r="F21" s="105"/>
      <c r="G21" s="105"/>
      <c r="H21" s="105"/>
      <c r="I21" s="105"/>
      <c r="J21" s="105"/>
      <c r="K21" s="105"/>
      <c r="L21" s="105"/>
      <c r="M21" s="105"/>
      <c r="N21" s="105"/>
      <c r="O21" s="102"/>
      <c r="P21" s="102"/>
      <c r="Q21" s="102"/>
      <c r="R21" s="103"/>
    </row>
    <row r="22" spans="1:18">
      <c r="A22" s="142"/>
      <c r="B22" s="34" t="s">
        <v>35</v>
      </c>
      <c r="C22" s="75"/>
      <c r="D22" s="80" t="s">
        <v>96</v>
      </c>
      <c r="E22" s="284" t="s">
        <v>135</v>
      </c>
      <c r="F22" s="284" t="s">
        <v>80</v>
      </c>
      <c r="G22" s="284" t="s">
        <v>1</v>
      </c>
      <c r="H22" s="284" t="s">
        <v>2</v>
      </c>
      <c r="I22" s="284" t="s">
        <v>17</v>
      </c>
      <c r="J22" s="284" t="s">
        <v>18</v>
      </c>
      <c r="K22" s="284" t="s">
        <v>20</v>
      </c>
      <c r="L22" s="284" t="s">
        <v>21</v>
      </c>
      <c r="M22" s="284" t="s">
        <v>24</v>
      </c>
      <c r="N22" s="284" t="s">
        <v>25</v>
      </c>
      <c r="O22" s="284" t="s">
        <v>27</v>
      </c>
      <c r="P22" s="284" t="s">
        <v>28</v>
      </c>
      <c r="Q22" s="284" t="s">
        <v>29</v>
      </c>
      <c r="R22" s="284" t="s">
        <v>30</v>
      </c>
    </row>
    <row r="23" spans="1:18">
      <c r="A23" s="287" t="s">
        <v>90</v>
      </c>
      <c r="B23" s="14" t="str">
        <f>EBT!B37</f>
        <v>Intermountain Power Project</v>
      </c>
      <c r="C23" s="190"/>
      <c r="D23" s="377">
        <v>0.91597490004760673</v>
      </c>
      <c r="E23" s="159">
        <v>593446</v>
      </c>
      <c r="F23" s="159">
        <v>580700.60738299997</v>
      </c>
      <c r="G23" s="66">
        <v>565594.62412399997</v>
      </c>
      <c r="H23" s="66">
        <v>579858.67989399994</v>
      </c>
      <c r="I23" s="66">
        <v>584755.958017</v>
      </c>
      <c r="J23" s="66">
        <v>580471.96172899997</v>
      </c>
      <c r="K23" s="66">
        <v>570021.38425999996</v>
      </c>
      <c r="L23" s="66">
        <v>605916.828477</v>
      </c>
      <c r="M23" s="66">
        <v>270272.31707699999</v>
      </c>
      <c r="N23" s="66">
        <v>0</v>
      </c>
      <c r="O23" s="66">
        <v>0</v>
      </c>
      <c r="P23" s="66">
        <v>0</v>
      </c>
      <c r="Q23" s="66">
        <v>0</v>
      </c>
      <c r="R23" s="66">
        <v>0</v>
      </c>
    </row>
    <row r="24" spans="1:18" s="277" customFormat="1">
      <c r="A24" s="287" t="s">
        <v>79</v>
      </c>
      <c r="B24" s="14" t="str">
        <f>EBT!B38</f>
        <v>Intermountain Repower Project</v>
      </c>
      <c r="C24" s="190"/>
      <c r="D24" s="377">
        <v>0.37710011203339389</v>
      </c>
      <c r="E24" s="159">
        <v>0</v>
      </c>
      <c r="F24" s="159">
        <v>0</v>
      </c>
      <c r="G24" s="66">
        <v>0</v>
      </c>
      <c r="H24" s="66">
        <v>0</v>
      </c>
      <c r="I24" s="66">
        <v>0</v>
      </c>
      <c r="J24" s="66">
        <v>0</v>
      </c>
      <c r="K24" s="66">
        <v>0</v>
      </c>
      <c r="L24" s="66">
        <v>0</v>
      </c>
      <c r="M24" s="66">
        <v>57653.855667999997</v>
      </c>
      <c r="N24" s="66">
        <v>112286.856615</v>
      </c>
      <c r="O24" s="66">
        <v>54299.655760000001</v>
      </c>
      <c r="P24" s="66">
        <v>0</v>
      </c>
      <c r="Q24" s="66">
        <v>0</v>
      </c>
      <c r="R24" s="66">
        <v>0</v>
      </c>
    </row>
    <row r="25" spans="1:18">
      <c r="A25" s="142" t="s">
        <v>91</v>
      </c>
      <c r="B25" s="14"/>
      <c r="C25" s="190"/>
      <c r="D25" s="66"/>
      <c r="E25" s="157"/>
      <c r="F25" s="157"/>
      <c r="G25" s="82"/>
      <c r="H25" s="82"/>
      <c r="I25" s="82"/>
      <c r="J25" s="82"/>
      <c r="K25" s="82"/>
      <c r="L25" s="82"/>
      <c r="M25" s="82"/>
      <c r="N25" s="82"/>
      <c r="O25" s="67"/>
      <c r="P25" s="67"/>
      <c r="Q25" s="67"/>
      <c r="R25" s="67"/>
    </row>
    <row r="26" spans="1:18">
      <c r="A26" s="142" t="s">
        <v>226</v>
      </c>
      <c r="B26" s="14"/>
      <c r="C26" s="190"/>
      <c r="D26" s="66"/>
      <c r="E26" s="156"/>
      <c r="F26" s="156"/>
      <c r="G26" s="66"/>
      <c r="H26" s="66"/>
      <c r="I26" s="66"/>
      <c r="J26" s="66"/>
      <c r="K26" s="66"/>
      <c r="L26" s="66"/>
      <c r="M26" s="66"/>
      <c r="N26" s="66"/>
      <c r="O26" s="67"/>
      <c r="P26" s="67"/>
      <c r="Q26" s="67"/>
      <c r="R26" s="67"/>
    </row>
    <row r="27" spans="1:18">
      <c r="A27" s="287" t="s">
        <v>227</v>
      </c>
      <c r="B27" s="14"/>
      <c r="C27" s="190"/>
      <c r="D27" s="66"/>
      <c r="E27" s="156"/>
      <c r="F27" s="156"/>
      <c r="G27" s="66"/>
      <c r="H27" s="66"/>
      <c r="I27" s="66"/>
      <c r="J27" s="66"/>
      <c r="K27" s="66"/>
      <c r="L27" s="66"/>
      <c r="M27" s="66"/>
      <c r="N27" s="66"/>
      <c r="O27" s="67"/>
      <c r="P27" s="67"/>
      <c r="Q27" s="67"/>
      <c r="R27" s="67"/>
    </row>
    <row r="28" spans="1:18" s="277" customFormat="1">
      <c r="A28" s="287" t="s">
        <v>228</v>
      </c>
      <c r="B28" s="39"/>
      <c r="C28" s="220"/>
      <c r="D28" s="85"/>
      <c r="E28" s="158"/>
      <c r="F28" s="158"/>
      <c r="G28" s="85"/>
      <c r="H28" s="85"/>
      <c r="I28" s="85"/>
      <c r="J28" s="85"/>
      <c r="K28" s="85"/>
      <c r="L28" s="85"/>
      <c r="M28" s="85"/>
      <c r="N28" s="85"/>
      <c r="O28" s="86"/>
      <c r="P28" s="86"/>
      <c r="Q28" s="86"/>
      <c r="R28" s="86"/>
    </row>
    <row r="29" spans="1:18" s="277" customFormat="1">
      <c r="A29" s="287" t="s">
        <v>229</v>
      </c>
      <c r="B29" s="39"/>
      <c r="C29" s="220"/>
      <c r="D29" s="85"/>
      <c r="E29" s="158"/>
      <c r="F29" s="158"/>
      <c r="G29" s="85"/>
      <c r="H29" s="85"/>
      <c r="I29" s="85"/>
      <c r="J29" s="85"/>
      <c r="K29" s="85"/>
      <c r="L29" s="85"/>
      <c r="M29" s="85"/>
      <c r="N29" s="85"/>
      <c r="O29" s="86"/>
      <c r="P29" s="86"/>
      <c r="Q29" s="86"/>
      <c r="R29" s="86"/>
    </row>
    <row r="30" spans="1:18" s="277" customFormat="1">
      <c r="B30" s="191"/>
      <c r="C30" s="353"/>
      <c r="D30" s="331"/>
      <c r="E30" s="332"/>
      <c r="F30" s="332"/>
      <c r="G30" s="332"/>
      <c r="H30" s="332"/>
      <c r="I30" s="332"/>
      <c r="J30" s="332"/>
      <c r="K30" s="332"/>
      <c r="L30" s="332"/>
      <c r="M30" s="332"/>
      <c r="N30" s="332"/>
      <c r="O30" s="333"/>
      <c r="P30" s="333"/>
      <c r="Q30" s="333"/>
      <c r="R30" s="333"/>
    </row>
    <row r="31" spans="1:18" ht="31.2">
      <c r="A31" s="142">
        <v>1</v>
      </c>
      <c r="B31" s="221" t="s">
        <v>113</v>
      </c>
      <c r="C31" s="322"/>
      <c r="D31" s="324"/>
      <c r="E31" s="320">
        <f t="shared" ref="E31:R31" si="0">SUM(E13:E19,E23:E30)</f>
        <v>660572.96270000003</v>
      </c>
      <c r="F31" s="323">
        <f t="shared" si="0"/>
        <v>606113.17793000001</v>
      </c>
      <c r="G31" s="323">
        <f t="shared" si="0"/>
        <v>616726.49042799999</v>
      </c>
      <c r="H31" s="320">
        <f t="shared" si="0"/>
        <v>631994.00671799993</v>
      </c>
      <c r="I31" s="320">
        <f t="shared" si="0"/>
        <v>640690.73500400002</v>
      </c>
      <c r="J31" s="320">
        <f t="shared" si="0"/>
        <v>639737.50225999998</v>
      </c>
      <c r="K31" s="320">
        <f t="shared" si="0"/>
        <v>631443.22658699995</v>
      </c>
      <c r="L31" s="320">
        <f t="shared" si="0"/>
        <v>668116.66817199998</v>
      </c>
      <c r="M31" s="320">
        <f t="shared" si="0"/>
        <v>390020.69748899998</v>
      </c>
      <c r="N31" s="320">
        <f t="shared" si="0"/>
        <v>177450.51190700001</v>
      </c>
      <c r="O31" s="320">
        <f t="shared" si="0"/>
        <v>123236.33300900002</v>
      </c>
      <c r="P31" s="320">
        <f t="shared" si="0"/>
        <v>72113.054046999998</v>
      </c>
      <c r="Q31" s="320">
        <f t="shared" si="0"/>
        <v>73697.198254999996</v>
      </c>
      <c r="R31" s="320">
        <f t="shared" si="0"/>
        <v>77149.447249000004</v>
      </c>
    </row>
    <row r="32" spans="1:18">
      <c r="A32" s="142"/>
      <c r="B32" s="33"/>
      <c r="C32" s="33"/>
      <c r="D32" s="378"/>
      <c r="E32" s="106"/>
      <c r="F32" s="107"/>
      <c r="G32" s="107"/>
      <c r="H32" s="107"/>
      <c r="I32" s="107"/>
      <c r="J32" s="107"/>
      <c r="K32" s="107"/>
      <c r="L32" s="107"/>
      <c r="M32" s="107"/>
      <c r="N32" s="107"/>
      <c r="O32" s="107"/>
      <c r="P32" s="107"/>
      <c r="Q32" s="107"/>
      <c r="R32" s="124"/>
    </row>
    <row r="33" spans="1:18">
      <c r="A33" s="142"/>
      <c r="B33" s="27" t="s">
        <v>271</v>
      </c>
      <c r="C33" s="33"/>
      <c r="D33" s="21"/>
      <c r="E33" s="100"/>
      <c r="F33" s="101"/>
      <c r="G33" s="101"/>
      <c r="H33" s="101"/>
      <c r="I33" s="101"/>
      <c r="J33" s="101"/>
      <c r="K33" s="101"/>
      <c r="L33" s="101"/>
      <c r="M33" s="101"/>
      <c r="N33" s="101"/>
      <c r="O33" s="102"/>
      <c r="P33" s="102"/>
      <c r="Q33" s="102"/>
      <c r="R33" s="103"/>
    </row>
    <row r="34" spans="1:18">
      <c r="A34" s="142"/>
      <c r="B34" s="21" t="s">
        <v>34</v>
      </c>
      <c r="C34" s="12"/>
      <c r="D34" s="80" t="s">
        <v>97</v>
      </c>
      <c r="E34" s="284" t="s">
        <v>135</v>
      </c>
      <c r="F34" s="284" t="s">
        <v>80</v>
      </c>
      <c r="G34" s="284" t="s">
        <v>1</v>
      </c>
      <c r="H34" s="284" t="s">
        <v>2</v>
      </c>
      <c r="I34" s="284" t="s">
        <v>17</v>
      </c>
      <c r="J34" s="284" t="s">
        <v>18</v>
      </c>
      <c r="K34" s="284" t="s">
        <v>20</v>
      </c>
      <c r="L34" s="284" t="s">
        <v>21</v>
      </c>
      <c r="M34" s="284" t="s">
        <v>24</v>
      </c>
      <c r="N34" s="284" t="s">
        <v>25</v>
      </c>
      <c r="O34" s="284" t="s">
        <v>27</v>
      </c>
      <c r="P34" s="284" t="s">
        <v>28</v>
      </c>
      <c r="Q34" s="284" t="s">
        <v>29</v>
      </c>
      <c r="R34" s="284" t="s">
        <v>30</v>
      </c>
    </row>
    <row r="35" spans="1:18">
      <c r="A35" s="287" t="s">
        <v>103</v>
      </c>
      <c r="B35" s="14"/>
      <c r="C35" s="40"/>
      <c r="D35" s="95"/>
      <c r="E35" s="178"/>
      <c r="F35" s="178"/>
      <c r="G35" s="116"/>
      <c r="H35" s="116"/>
      <c r="I35" s="116"/>
      <c r="J35" s="116"/>
      <c r="K35" s="116"/>
      <c r="L35" s="116"/>
      <c r="M35" s="116"/>
      <c r="N35" s="118"/>
      <c r="O35" s="117"/>
      <c r="P35" s="117"/>
      <c r="Q35" s="117"/>
      <c r="R35" s="117"/>
    </row>
    <row r="36" spans="1:18">
      <c r="A36" s="287" t="s">
        <v>104</v>
      </c>
      <c r="B36" s="14"/>
      <c r="C36" s="40"/>
      <c r="D36" s="95"/>
      <c r="E36" s="177"/>
      <c r="F36" s="177"/>
      <c r="G36" s="109"/>
      <c r="H36" s="109"/>
      <c r="I36" s="109"/>
      <c r="J36" s="109"/>
      <c r="K36" s="109"/>
      <c r="L36" s="109"/>
      <c r="M36" s="109"/>
      <c r="N36" s="119"/>
      <c r="O36" s="110"/>
      <c r="P36" s="110"/>
      <c r="Q36" s="110"/>
      <c r="R36" s="110"/>
    </row>
    <row r="37" spans="1:18">
      <c r="A37" s="287" t="s">
        <v>105</v>
      </c>
      <c r="B37" s="14"/>
      <c r="C37" s="40"/>
      <c r="D37" s="95"/>
      <c r="E37" s="177"/>
      <c r="F37" s="177"/>
      <c r="G37" s="109"/>
      <c r="H37" s="109"/>
      <c r="I37" s="109"/>
      <c r="J37" s="109"/>
      <c r="K37" s="109"/>
      <c r="L37" s="109"/>
      <c r="M37" s="109"/>
      <c r="N37" s="119"/>
      <c r="O37" s="110"/>
      <c r="P37" s="110"/>
      <c r="Q37" s="110"/>
      <c r="R37" s="110"/>
    </row>
    <row r="38" spans="1:18" s="277" customFormat="1">
      <c r="A38" s="287" t="s">
        <v>106</v>
      </c>
      <c r="B38" s="14"/>
      <c r="C38" s="328"/>
      <c r="D38" s="327"/>
      <c r="E38" s="325"/>
      <c r="F38" s="183"/>
      <c r="G38" s="329"/>
      <c r="H38" s="329"/>
      <c r="I38" s="329"/>
      <c r="J38" s="329"/>
      <c r="K38" s="329"/>
      <c r="L38" s="329"/>
      <c r="M38" s="329"/>
      <c r="N38" s="119"/>
      <c r="O38" s="330"/>
      <c r="P38" s="330"/>
      <c r="Q38" s="330"/>
      <c r="R38" s="330"/>
    </row>
    <row r="39" spans="1:18" s="277" customFormat="1">
      <c r="A39" s="287" t="s">
        <v>230</v>
      </c>
      <c r="B39" s="14"/>
      <c r="C39" s="328"/>
      <c r="D39" s="327"/>
      <c r="E39" s="325"/>
      <c r="F39" s="183"/>
      <c r="G39" s="329"/>
      <c r="H39" s="329"/>
      <c r="I39" s="329"/>
      <c r="J39" s="329"/>
      <c r="K39" s="329"/>
      <c r="L39" s="329"/>
      <c r="M39" s="329"/>
      <c r="N39" s="119"/>
      <c r="O39" s="330"/>
      <c r="P39" s="330"/>
      <c r="Q39" s="330"/>
      <c r="R39" s="330"/>
    </row>
    <row r="40" spans="1:18" s="277" customFormat="1">
      <c r="A40" s="287" t="s">
        <v>231</v>
      </c>
      <c r="B40" s="14"/>
      <c r="C40" s="328"/>
      <c r="D40" s="327"/>
      <c r="E40" s="325"/>
      <c r="F40" s="183"/>
      <c r="G40" s="329"/>
      <c r="H40" s="329"/>
      <c r="I40" s="329"/>
      <c r="J40" s="329"/>
      <c r="K40" s="329"/>
      <c r="L40" s="329"/>
      <c r="M40" s="329"/>
      <c r="N40" s="119"/>
      <c r="O40" s="330"/>
      <c r="P40" s="330"/>
      <c r="Q40" s="330"/>
      <c r="R40" s="330"/>
    </row>
    <row r="41" spans="1:18" s="277" customFormat="1">
      <c r="A41" s="287" t="s">
        <v>232</v>
      </c>
      <c r="B41" s="14"/>
      <c r="C41" s="328"/>
      <c r="D41" s="327"/>
      <c r="E41" s="325"/>
      <c r="F41" s="183"/>
      <c r="G41" s="329"/>
      <c r="H41" s="329"/>
      <c r="I41" s="329"/>
      <c r="J41" s="329"/>
      <c r="K41" s="329"/>
      <c r="L41" s="329"/>
      <c r="M41" s="329"/>
      <c r="N41" s="119"/>
      <c r="O41" s="330"/>
      <c r="P41" s="330"/>
      <c r="Q41" s="330"/>
      <c r="R41" s="330"/>
    </row>
    <row r="42" spans="1:18" s="277" customFormat="1">
      <c r="A42" s="287" t="s">
        <v>233</v>
      </c>
      <c r="B42" s="14"/>
      <c r="C42" s="328"/>
      <c r="D42" s="327"/>
      <c r="E42" s="325"/>
      <c r="F42" s="183"/>
      <c r="G42" s="329"/>
      <c r="H42" s="329"/>
      <c r="I42" s="329"/>
      <c r="J42" s="329"/>
      <c r="K42" s="329"/>
      <c r="L42" s="329"/>
      <c r="M42" s="329"/>
      <c r="N42" s="119"/>
      <c r="O42" s="330"/>
      <c r="P42" s="330"/>
      <c r="Q42" s="330"/>
      <c r="R42" s="330"/>
    </row>
    <row r="43" spans="1:18" s="277" customFormat="1">
      <c r="A43" s="287" t="s">
        <v>107</v>
      </c>
      <c r="B43" s="14"/>
      <c r="C43" s="328"/>
      <c r="D43" s="327"/>
      <c r="E43" s="325"/>
      <c r="F43" s="183"/>
      <c r="G43" s="329"/>
      <c r="H43" s="329"/>
      <c r="I43" s="329"/>
      <c r="J43" s="329"/>
      <c r="K43" s="329"/>
      <c r="L43" s="329"/>
      <c r="M43" s="329"/>
      <c r="N43" s="119"/>
      <c r="O43" s="330"/>
      <c r="P43" s="330"/>
      <c r="Q43" s="330"/>
      <c r="R43" s="330"/>
    </row>
    <row r="44" spans="1:18" s="277" customFormat="1">
      <c r="A44" s="287" t="s">
        <v>108</v>
      </c>
      <c r="B44" s="14"/>
      <c r="C44" s="282"/>
      <c r="D44" s="95"/>
      <c r="E44" s="177"/>
      <c r="F44" s="183"/>
      <c r="G44" s="109"/>
      <c r="H44" s="109"/>
      <c r="I44" s="109"/>
      <c r="J44" s="109"/>
      <c r="K44" s="109"/>
      <c r="L44" s="109"/>
      <c r="M44" s="109"/>
      <c r="N44" s="119"/>
      <c r="O44" s="110"/>
      <c r="P44" s="110"/>
      <c r="Q44" s="110"/>
      <c r="R44" s="110"/>
    </row>
    <row r="45" spans="1:18" s="277" customFormat="1">
      <c r="A45" s="287" t="s">
        <v>109</v>
      </c>
      <c r="B45" s="14"/>
      <c r="C45" s="282"/>
      <c r="D45" s="95"/>
      <c r="E45" s="177"/>
      <c r="F45" s="183"/>
      <c r="G45" s="109"/>
      <c r="H45" s="109"/>
      <c r="I45" s="109"/>
      <c r="J45" s="109"/>
      <c r="K45" s="109"/>
      <c r="L45" s="109"/>
      <c r="M45" s="109"/>
      <c r="N45" s="119"/>
      <c r="O45" s="110"/>
      <c r="P45" s="110"/>
      <c r="Q45" s="110"/>
      <c r="R45" s="110"/>
    </row>
    <row r="46" spans="1:18" s="277" customFormat="1">
      <c r="A46" s="287" t="s">
        <v>110</v>
      </c>
      <c r="B46" s="14"/>
      <c r="C46" s="328"/>
      <c r="D46" s="327"/>
      <c r="E46" s="325"/>
      <c r="F46" s="183"/>
      <c r="G46" s="329"/>
      <c r="H46" s="329"/>
      <c r="I46" s="329"/>
      <c r="J46" s="329"/>
      <c r="K46" s="329"/>
      <c r="L46" s="329"/>
      <c r="M46" s="329"/>
      <c r="N46" s="119"/>
      <c r="O46" s="330"/>
      <c r="P46" s="330"/>
      <c r="Q46" s="330"/>
      <c r="R46" s="330"/>
    </row>
    <row r="47" spans="1:18" s="277" customFormat="1">
      <c r="A47" s="287" t="s">
        <v>234</v>
      </c>
      <c r="B47" s="14"/>
      <c r="C47" s="282"/>
      <c r="D47" s="95"/>
      <c r="E47" s="177"/>
      <c r="F47" s="183"/>
      <c r="G47" s="109"/>
      <c r="H47" s="109"/>
      <c r="I47" s="109"/>
      <c r="J47" s="109"/>
      <c r="K47" s="109"/>
      <c r="L47" s="109"/>
      <c r="M47" s="109"/>
      <c r="N47" s="119"/>
      <c r="O47" s="110"/>
      <c r="P47" s="110"/>
      <c r="Q47" s="110"/>
      <c r="R47" s="110"/>
    </row>
    <row r="48" spans="1:18" s="277" customFormat="1">
      <c r="A48" s="293" t="s">
        <v>235</v>
      </c>
      <c r="B48" s="14"/>
      <c r="C48" s="282"/>
      <c r="D48" s="95"/>
      <c r="E48" s="177"/>
      <c r="F48" s="183"/>
      <c r="G48" s="109"/>
      <c r="H48" s="109"/>
      <c r="I48" s="109"/>
      <c r="J48" s="109"/>
      <c r="K48" s="109"/>
      <c r="L48" s="109"/>
      <c r="M48" s="109"/>
      <c r="N48" s="119"/>
      <c r="O48" s="110"/>
      <c r="P48" s="110"/>
      <c r="Q48" s="110"/>
      <c r="R48" s="110"/>
    </row>
    <row r="49" spans="1:18">
      <c r="A49" s="354"/>
      <c r="B49" s="43"/>
      <c r="C49" s="43"/>
      <c r="D49" s="87"/>
      <c r="E49" s="96"/>
      <c r="F49" s="97"/>
      <c r="G49" s="97"/>
      <c r="H49" s="97"/>
      <c r="I49" s="97"/>
      <c r="J49" s="97"/>
      <c r="K49" s="97"/>
      <c r="L49" s="97"/>
      <c r="M49" s="97"/>
      <c r="N49" s="97"/>
      <c r="O49" s="98"/>
      <c r="P49" s="98"/>
      <c r="Q49" s="98"/>
      <c r="R49" s="99"/>
    </row>
    <row r="50" spans="1:18">
      <c r="A50" s="142"/>
      <c r="B50" s="27" t="s">
        <v>273</v>
      </c>
      <c r="C50" s="12"/>
      <c r="D50" s="27"/>
      <c r="E50" s="104"/>
      <c r="F50" s="105"/>
      <c r="G50" s="105"/>
      <c r="H50" s="105"/>
      <c r="I50" s="105"/>
      <c r="J50" s="105"/>
      <c r="K50" s="105"/>
      <c r="L50" s="105"/>
      <c r="M50" s="105"/>
      <c r="N50" s="105"/>
      <c r="O50" s="102"/>
      <c r="P50" s="102"/>
      <c r="Q50" s="102"/>
      <c r="R50" s="103"/>
    </row>
    <row r="51" spans="1:18">
      <c r="A51" s="142"/>
      <c r="B51" s="21" t="s">
        <v>35</v>
      </c>
      <c r="C51" s="12"/>
      <c r="D51" s="80" t="s">
        <v>97</v>
      </c>
      <c r="E51" s="284" t="s">
        <v>135</v>
      </c>
      <c r="F51" s="284" t="s">
        <v>80</v>
      </c>
      <c r="G51" s="284" t="s">
        <v>1</v>
      </c>
      <c r="H51" s="284" t="s">
        <v>2</v>
      </c>
      <c r="I51" s="284" t="s">
        <v>17</v>
      </c>
      <c r="J51" s="284" t="s">
        <v>18</v>
      </c>
      <c r="K51" s="284" t="s">
        <v>20</v>
      </c>
      <c r="L51" s="284" t="s">
        <v>21</v>
      </c>
      <c r="M51" s="284" t="s">
        <v>24</v>
      </c>
      <c r="N51" s="284" t="s">
        <v>25</v>
      </c>
      <c r="O51" s="284" t="s">
        <v>27</v>
      </c>
      <c r="P51" s="284" t="s">
        <v>28</v>
      </c>
      <c r="Q51" s="284" t="s">
        <v>29</v>
      </c>
      <c r="R51" s="284" t="s">
        <v>30</v>
      </c>
    </row>
    <row r="52" spans="1:18">
      <c r="A52" s="287" t="s">
        <v>346</v>
      </c>
      <c r="B52" s="44"/>
      <c r="C52" s="40"/>
      <c r="D52" s="225"/>
      <c r="E52" s="178"/>
      <c r="F52" s="178"/>
      <c r="G52" s="116"/>
      <c r="H52" s="116"/>
      <c r="I52" s="116"/>
      <c r="J52" s="116"/>
      <c r="K52" s="116"/>
      <c r="L52" s="116"/>
      <c r="M52" s="116"/>
      <c r="N52" s="118"/>
      <c r="O52" s="117"/>
      <c r="P52" s="117"/>
      <c r="Q52" s="117"/>
      <c r="R52" s="117"/>
    </row>
    <row r="53" spans="1:18" s="277" customFormat="1">
      <c r="A53" s="287" t="s">
        <v>347</v>
      </c>
      <c r="B53" s="44"/>
      <c r="C53" s="282"/>
      <c r="D53" s="225"/>
      <c r="E53" s="178"/>
      <c r="F53" s="178"/>
      <c r="G53" s="116"/>
      <c r="H53" s="116"/>
      <c r="I53" s="116"/>
      <c r="J53" s="116"/>
      <c r="K53" s="116"/>
      <c r="L53" s="116"/>
      <c r="M53" s="116"/>
      <c r="N53" s="118"/>
      <c r="O53" s="117"/>
      <c r="P53" s="117"/>
      <c r="Q53" s="117"/>
      <c r="R53" s="117"/>
    </row>
    <row r="54" spans="1:18" s="277" customFormat="1">
      <c r="A54" s="287" t="s">
        <v>348</v>
      </c>
      <c r="B54" s="44"/>
      <c r="C54" s="282"/>
      <c r="D54" s="225"/>
      <c r="E54" s="178"/>
      <c r="F54" s="178"/>
      <c r="G54" s="116"/>
      <c r="H54" s="116"/>
      <c r="I54" s="116"/>
      <c r="J54" s="116"/>
      <c r="K54" s="116"/>
      <c r="L54" s="116"/>
      <c r="M54" s="116"/>
      <c r="N54" s="118"/>
      <c r="O54" s="117"/>
      <c r="P54" s="117"/>
      <c r="Q54" s="117"/>
      <c r="R54" s="117"/>
    </row>
    <row r="55" spans="1:18" s="277" customFormat="1">
      <c r="A55" s="287" t="s">
        <v>350</v>
      </c>
      <c r="B55" s="44"/>
      <c r="C55" s="282"/>
      <c r="D55" s="225"/>
      <c r="E55" s="178"/>
      <c r="F55" s="178"/>
      <c r="G55" s="116"/>
      <c r="H55" s="116"/>
      <c r="I55" s="116"/>
      <c r="J55" s="116"/>
      <c r="K55" s="116"/>
      <c r="L55" s="116"/>
      <c r="M55" s="116"/>
      <c r="N55" s="118"/>
      <c r="O55" s="117"/>
      <c r="P55" s="117"/>
      <c r="Q55" s="117"/>
      <c r="R55" s="117"/>
    </row>
    <row r="56" spans="1:18" s="277" customFormat="1">
      <c r="A56" s="287" t="s">
        <v>351</v>
      </c>
      <c r="B56" s="44"/>
      <c r="C56" s="282"/>
      <c r="D56" s="225"/>
      <c r="E56" s="178"/>
      <c r="F56" s="178"/>
      <c r="G56" s="116"/>
      <c r="H56" s="116"/>
      <c r="I56" s="116"/>
      <c r="J56" s="116"/>
      <c r="K56" s="116"/>
      <c r="L56" s="116"/>
      <c r="M56" s="116"/>
      <c r="N56" s="118"/>
      <c r="O56" s="117"/>
      <c r="P56" s="117"/>
      <c r="Q56" s="117"/>
      <c r="R56" s="117"/>
    </row>
    <row r="57" spans="1:18">
      <c r="A57" s="287" t="s">
        <v>349</v>
      </c>
      <c r="B57" s="44"/>
      <c r="C57" s="40"/>
      <c r="D57" s="225"/>
      <c r="E57" s="177"/>
      <c r="F57" s="177"/>
      <c r="G57" s="109"/>
      <c r="H57" s="109"/>
      <c r="I57" s="109"/>
      <c r="J57" s="109"/>
      <c r="K57" s="109"/>
      <c r="L57" s="109"/>
      <c r="M57" s="109"/>
      <c r="N57" s="119"/>
      <c r="O57" s="110"/>
      <c r="P57" s="110"/>
      <c r="Q57" s="110"/>
      <c r="R57" s="110"/>
    </row>
    <row r="58" spans="1:18">
      <c r="A58" s="142"/>
      <c r="B58" s="197"/>
      <c r="C58" s="198"/>
      <c r="D58" s="199"/>
      <c r="E58" s="200"/>
      <c r="F58" s="200"/>
      <c r="G58" s="200"/>
      <c r="H58" s="200"/>
      <c r="I58" s="200"/>
      <c r="J58" s="200"/>
      <c r="K58" s="200"/>
      <c r="L58" s="200"/>
      <c r="M58" s="200"/>
      <c r="N58" s="194"/>
      <c r="O58" s="196"/>
      <c r="P58" s="196"/>
      <c r="Q58" s="196"/>
      <c r="R58" s="196"/>
    </row>
    <row r="59" spans="1:18">
      <c r="A59" s="142">
        <v>2</v>
      </c>
      <c r="B59" s="222" t="s">
        <v>352</v>
      </c>
      <c r="C59" s="223"/>
      <c r="D59" s="224"/>
      <c r="E59" s="366">
        <f t="shared" ref="E59:R59" si="1">SUM(E35:E48,E52:E57)</f>
        <v>0</v>
      </c>
      <c r="F59" s="366">
        <f t="shared" si="1"/>
        <v>0</v>
      </c>
      <c r="G59" s="70">
        <f t="shared" si="1"/>
        <v>0</v>
      </c>
      <c r="H59" s="70">
        <f t="shared" si="1"/>
        <v>0</v>
      </c>
      <c r="I59" s="70">
        <f t="shared" si="1"/>
        <v>0</v>
      </c>
      <c r="J59" s="70">
        <f t="shared" si="1"/>
        <v>0</v>
      </c>
      <c r="K59" s="70">
        <f t="shared" si="1"/>
        <v>0</v>
      </c>
      <c r="L59" s="70">
        <f t="shared" si="1"/>
        <v>0</v>
      </c>
      <c r="M59" s="70">
        <f t="shared" si="1"/>
        <v>0</v>
      </c>
      <c r="N59" s="70">
        <f t="shared" si="1"/>
        <v>0</v>
      </c>
      <c r="O59" s="70">
        <f t="shared" si="1"/>
        <v>0</v>
      </c>
      <c r="P59" s="70">
        <f t="shared" si="1"/>
        <v>0</v>
      </c>
      <c r="Q59" s="70">
        <f t="shared" si="1"/>
        <v>0</v>
      </c>
      <c r="R59" s="70">
        <f t="shared" si="1"/>
        <v>0</v>
      </c>
    </row>
    <row r="60" spans="1:18">
      <c r="A60" s="142"/>
      <c r="B60" s="205"/>
      <c r="C60" s="206"/>
      <c r="D60" s="214"/>
      <c r="E60" s="215"/>
      <c r="F60" s="215"/>
      <c r="G60" s="215"/>
      <c r="H60" s="215"/>
      <c r="I60" s="215"/>
      <c r="J60" s="215"/>
      <c r="K60" s="215"/>
      <c r="L60" s="215"/>
      <c r="M60" s="215"/>
      <c r="N60" s="215"/>
      <c r="O60" s="215"/>
      <c r="P60" s="215"/>
      <c r="Q60" s="215"/>
      <c r="R60" s="207"/>
    </row>
    <row r="61" spans="1:18" ht="15" customHeight="1">
      <c r="A61" s="142">
        <v>3</v>
      </c>
      <c r="B61" s="210" t="s">
        <v>114</v>
      </c>
      <c r="C61" s="211"/>
      <c r="D61" s="212"/>
      <c r="E61" s="364">
        <f t="shared" ref="E61:R61" si="2">E31+E59</f>
        <v>660572.96270000003</v>
      </c>
      <c r="F61" s="364">
        <f t="shared" si="2"/>
        <v>606113.17793000001</v>
      </c>
      <c r="G61" s="213">
        <f t="shared" si="2"/>
        <v>616726.49042799999</v>
      </c>
      <c r="H61" s="213">
        <f t="shared" si="2"/>
        <v>631994.00671799993</v>
      </c>
      <c r="I61" s="213">
        <f t="shared" si="2"/>
        <v>640690.73500400002</v>
      </c>
      <c r="J61" s="213">
        <f t="shared" si="2"/>
        <v>639737.50225999998</v>
      </c>
      <c r="K61" s="213">
        <f t="shared" si="2"/>
        <v>631443.22658699995</v>
      </c>
      <c r="L61" s="213">
        <f t="shared" si="2"/>
        <v>668116.66817199998</v>
      </c>
      <c r="M61" s="213">
        <f t="shared" si="2"/>
        <v>390020.69748899998</v>
      </c>
      <c r="N61" s="213">
        <f t="shared" si="2"/>
        <v>177450.51190700001</v>
      </c>
      <c r="O61" s="213">
        <f t="shared" si="2"/>
        <v>123236.33300900002</v>
      </c>
      <c r="P61" s="213">
        <f t="shared" si="2"/>
        <v>72113.054046999998</v>
      </c>
      <c r="Q61" s="213">
        <f t="shared" si="2"/>
        <v>73697.198254999996</v>
      </c>
      <c r="R61" s="213">
        <f t="shared" si="2"/>
        <v>77149.447249000004</v>
      </c>
    </row>
    <row r="62" spans="1:18">
      <c r="A62" s="142"/>
      <c r="B62" s="27"/>
      <c r="C62" s="33"/>
      <c r="D62" s="27"/>
      <c r="E62" s="78"/>
      <c r="F62" s="78"/>
      <c r="G62" s="78"/>
      <c r="H62" s="78"/>
      <c r="I62" s="78"/>
      <c r="J62" s="78"/>
      <c r="K62" s="78"/>
      <c r="L62" s="78"/>
      <c r="M62" s="78"/>
      <c r="N62" s="78"/>
      <c r="O62" s="78"/>
      <c r="P62" s="78"/>
      <c r="Q62" s="78"/>
      <c r="R62" s="78"/>
    </row>
    <row r="63" spans="1:18" ht="15" customHeight="1">
      <c r="A63" s="142"/>
      <c r="B63" s="120"/>
      <c r="C63" s="121"/>
      <c r="D63" s="90"/>
      <c r="E63" s="78"/>
      <c r="F63" s="78"/>
      <c r="G63" s="78"/>
      <c r="H63" s="78"/>
      <c r="I63" s="78"/>
      <c r="J63" s="78"/>
      <c r="K63" s="78"/>
      <c r="L63" s="78"/>
      <c r="M63" s="78"/>
      <c r="N63" s="78"/>
      <c r="O63" s="78"/>
      <c r="P63" s="78"/>
      <c r="Q63" s="78"/>
      <c r="R63" s="78"/>
    </row>
    <row r="64" spans="1:18" s="48" customFormat="1" ht="15" customHeight="1">
      <c r="A64" s="143"/>
      <c r="B64" s="295" t="s">
        <v>130</v>
      </c>
      <c r="C64" s="45"/>
      <c r="D64" s="90"/>
      <c r="E64" s="90"/>
      <c r="F64" s="90"/>
      <c r="G64" s="91"/>
      <c r="H64" s="91"/>
      <c r="I64" s="91"/>
      <c r="J64" s="91"/>
      <c r="K64" s="91"/>
      <c r="L64" s="91"/>
      <c r="M64" s="91"/>
      <c r="N64" s="91"/>
      <c r="O64" s="79"/>
      <c r="P64" s="79"/>
      <c r="Q64" s="79"/>
      <c r="R64" s="79"/>
    </row>
    <row r="65" spans="1:18" ht="15" customHeight="1">
      <c r="A65" s="142"/>
      <c r="B65" s="27" t="s">
        <v>274</v>
      </c>
      <c r="C65" s="33"/>
      <c r="D65" s="90"/>
      <c r="E65" s="90"/>
      <c r="F65" s="90"/>
      <c r="G65" s="91"/>
      <c r="H65" s="91"/>
      <c r="I65" s="91"/>
      <c r="J65" s="91"/>
      <c r="K65" s="91"/>
      <c r="L65" s="91"/>
      <c r="M65" s="91"/>
      <c r="N65" s="91"/>
      <c r="O65" s="79"/>
      <c r="P65" s="79"/>
      <c r="Q65" s="79"/>
      <c r="R65" s="79"/>
    </row>
    <row r="66" spans="1:18">
      <c r="A66" s="142"/>
      <c r="B66" s="21" t="s">
        <v>39</v>
      </c>
      <c r="C66" s="32"/>
      <c r="D66" s="80" t="s">
        <v>97</v>
      </c>
      <c r="E66" s="284" t="s">
        <v>135</v>
      </c>
      <c r="F66" s="284" t="s">
        <v>80</v>
      </c>
      <c r="G66" s="64" t="s">
        <v>1</v>
      </c>
      <c r="H66" s="64" t="s">
        <v>2</v>
      </c>
      <c r="I66" s="64" t="s">
        <v>17</v>
      </c>
      <c r="J66" s="64" t="s">
        <v>18</v>
      </c>
      <c r="K66" s="64" t="s">
        <v>20</v>
      </c>
      <c r="L66" s="64" t="s">
        <v>21</v>
      </c>
      <c r="M66" s="64" t="s">
        <v>24</v>
      </c>
      <c r="N66" s="64" t="s">
        <v>25</v>
      </c>
      <c r="O66" s="64" t="s">
        <v>27</v>
      </c>
      <c r="P66" s="64" t="s">
        <v>28</v>
      </c>
      <c r="Q66" s="64" t="s">
        <v>29</v>
      </c>
      <c r="R66" s="64" t="s">
        <v>30</v>
      </c>
    </row>
    <row r="67" spans="1:18" s="2" customFormat="1">
      <c r="A67" s="288" t="s">
        <v>115</v>
      </c>
      <c r="B67" s="122"/>
      <c r="C67" s="185"/>
      <c r="D67" s="226"/>
      <c r="E67" s="175"/>
      <c r="F67" s="175"/>
      <c r="G67" s="109"/>
      <c r="H67" s="109"/>
      <c r="I67" s="109"/>
      <c r="J67" s="109"/>
      <c r="K67" s="109"/>
      <c r="L67" s="109"/>
      <c r="M67" s="109"/>
      <c r="N67" s="119"/>
      <c r="O67" s="110"/>
      <c r="P67" s="110"/>
      <c r="Q67" s="110"/>
      <c r="R67" s="110"/>
    </row>
    <row r="68" spans="1:18" s="2" customFormat="1">
      <c r="A68" s="288" t="s">
        <v>116</v>
      </c>
      <c r="B68" s="53"/>
      <c r="C68" s="185"/>
      <c r="D68" s="226"/>
      <c r="E68" s="175"/>
      <c r="F68" s="175"/>
      <c r="G68" s="109"/>
      <c r="H68" s="109"/>
      <c r="I68" s="109"/>
      <c r="J68" s="109"/>
      <c r="K68" s="109"/>
      <c r="L68" s="109"/>
      <c r="M68" s="109"/>
      <c r="N68" s="119"/>
      <c r="O68" s="110"/>
      <c r="P68" s="110"/>
      <c r="Q68" s="110"/>
      <c r="R68" s="110"/>
    </row>
    <row r="69" spans="1:18" s="2" customFormat="1">
      <c r="A69" s="288" t="s">
        <v>117</v>
      </c>
      <c r="B69" s="53"/>
      <c r="C69" s="185"/>
      <c r="D69" s="226"/>
      <c r="E69" s="175"/>
      <c r="F69" s="175"/>
      <c r="G69" s="109"/>
      <c r="H69" s="109"/>
      <c r="I69" s="109"/>
      <c r="J69" s="109"/>
      <c r="K69" s="109"/>
      <c r="L69" s="109"/>
      <c r="M69" s="109"/>
      <c r="N69" s="119"/>
      <c r="O69" s="110"/>
      <c r="P69" s="110"/>
      <c r="Q69" s="110"/>
      <c r="R69" s="110"/>
    </row>
    <row r="70" spans="1:18" s="2" customFormat="1">
      <c r="A70" s="288" t="s">
        <v>118</v>
      </c>
      <c r="B70" s="53"/>
      <c r="C70" s="185"/>
      <c r="D70" s="226"/>
      <c r="E70" s="175"/>
      <c r="F70" s="175"/>
      <c r="G70" s="109"/>
      <c r="H70" s="109"/>
      <c r="I70" s="109"/>
      <c r="J70" s="109"/>
      <c r="K70" s="109"/>
      <c r="L70" s="109"/>
      <c r="M70" s="109"/>
      <c r="N70" s="119"/>
      <c r="O70" s="110"/>
      <c r="P70" s="110"/>
      <c r="Q70" s="110"/>
      <c r="R70" s="110"/>
    </row>
    <row r="71" spans="1:18" s="2" customFormat="1">
      <c r="A71" s="287" t="s">
        <v>119</v>
      </c>
      <c r="B71" s="53"/>
      <c r="C71" s="185"/>
      <c r="D71" s="226"/>
      <c r="E71" s="175"/>
      <c r="F71" s="175"/>
      <c r="G71" s="109"/>
      <c r="H71" s="109"/>
      <c r="I71" s="109"/>
      <c r="J71" s="109"/>
      <c r="K71" s="109"/>
      <c r="L71" s="109"/>
      <c r="M71" s="109"/>
      <c r="N71" s="119"/>
      <c r="O71" s="110"/>
      <c r="P71" s="110"/>
      <c r="Q71" s="110"/>
      <c r="R71" s="110"/>
    </row>
    <row r="72" spans="1:18" s="2" customFormat="1">
      <c r="A72" s="288" t="s">
        <v>236</v>
      </c>
      <c r="B72" s="53"/>
      <c r="C72" s="185"/>
      <c r="D72" s="226"/>
      <c r="E72" s="175"/>
      <c r="F72" s="175"/>
      <c r="G72" s="109"/>
      <c r="H72" s="109"/>
      <c r="I72" s="109"/>
      <c r="J72" s="109"/>
      <c r="K72" s="109"/>
      <c r="L72" s="109"/>
      <c r="M72" s="109"/>
      <c r="N72" s="119"/>
      <c r="O72" s="110"/>
      <c r="P72" s="110"/>
      <c r="Q72" s="110"/>
      <c r="R72" s="110"/>
    </row>
    <row r="73" spans="1:18" s="2" customFormat="1">
      <c r="A73" s="288" t="s">
        <v>237</v>
      </c>
      <c r="B73" s="53"/>
      <c r="C73" s="185"/>
      <c r="D73" s="226"/>
      <c r="E73" s="175"/>
      <c r="F73" s="175"/>
      <c r="G73" s="109"/>
      <c r="H73" s="109"/>
      <c r="I73" s="109"/>
      <c r="J73" s="109"/>
      <c r="K73" s="109"/>
      <c r="L73" s="109"/>
      <c r="M73" s="109"/>
      <c r="N73" s="119"/>
      <c r="O73" s="110"/>
      <c r="P73" s="110"/>
      <c r="Q73" s="110"/>
      <c r="R73" s="110"/>
    </row>
    <row r="74" spans="1:18" s="2" customFormat="1">
      <c r="A74" s="288" t="s">
        <v>238</v>
      </c>
      <c r="B74" s="53"/>
      <c r="C74" s="185"/>
      <c r="D74" s="226"/>
      <c r="E74" s="175"/>
      <c r="F74" s="175"/>
      <c r="G74" s="109"/>
      <c r="H74" s="109"/>
      <c r="I74" s="109"/>
      <c r="J74" s="109"/>
      <c r="K74" s="109"/>
      <c r="L74" s="109"/>
      <c r="M74" s="109"/>
      <c r="N74" s="119"/>
      <c r="O74" s="110"/>
      <c r="P74" s="110"/>
      <c r="Q74" s="110"/>
      <c r="R74" s="110"/>
    </row>
    <row r="75" spans="1:18" s="2" customFormat="1">
      <c r="A75" s="288" t="s">
        <v>239</v>
      </c>
      <c r="B75" s="53"/>
      <c r="C75" s="185"/>
      <c r="D75" s="226"/>
      <c r="E75" s="175"/>
      <c r="F75" s="175"/>
      <c r="G75" s="109"/>
      <c r="H75" s="109"/>
      <c r="I75" s="109"/>
      <c r="J75" s="109"/>
      <c r="K75" s="109"/>
      <c r="L75" s="109"/>
      <c r="M75" s="109"/>
      <c r="N75" s="119"/>
      <c r="O75" s="110"/>
      <c r="P75" s="110"/>
      <c r="Q75" s="110"/>
      <c r="R75" s="110"/>
    </row>
    <row r="76" spans="1:18" s="2" customFormat="1">
      <c r="A76" s="288" t="s">
        <v>240</v>
      </c>
      <c r="B76" s="53"/>
      <c r="C76" s="185"/>
      <c r="D76" s="226"/>
      <c r="E76" s="175"/>
      <c r="F76" s="175"/>
      <c r="G76" s="109"/>
      <c r="H76" s="109"/>
      <c r="I76" s="109"/>
      <c r="J76" s="109"/>
      <c r="K76" s="109"/>
      <c r="L76" s="109"/>
      <c r="M76" s="109"/>
      <c r="N76" s="119"/>
      <c r="O76" s="110"/>
      <c r="P76" s="110"/>
      <c r="Q76" s="110"/>
      <c r="R76" s="110"/>
    </row>
    <row r="77" spans="1:18" s="2" customFormat="1">
      <c r="A77" s="288" t="s">
        <v>241</v>
      </c>
      <c r="B77" s="53"/>
      <c r="C77" s="185"/>
      <c r="D77" s="226"/>
      <c r="E77" s="175"/>
      <c r="F77" s="175"/>
      <c r="G77" s="109"/>
      <c r="H77" s="109"/>
      <c r="I77" s="109"/>
      <c r="J77" s="109"/>
      <c r="K77" s="109"/>
      <c r="L77" s="109"/>
      <c r="M77" s="109"/>
      <c r="N77" s="119"/>
      <c r="O77" s="110"/>
      <c r="P77" s="110"/>
      <c r="Q77" s="110"/>
      <c r="R77" s="110"/>
    </row>
    <row r="78" spans="1:18" s="2" customFormat="1">
      <c r="A78" s="288" t="s">
        <v>242</v>
      </c>
      <c r="B78" s="53"/>
      <c r="C78" s="185"/>
      <c r="D78" s="226"/>
      <c r="E78" s="175"/>
      <c r="F78" s="175"/>
      <c r="G78" s="109"/>
      <c r="H78" s="109"/>
      <c r="I78" s="109"/>
      <c r="J78" s="109"/>
      <c r="K78" s="109"/>
      <c r="L78" s="109"/>
      <c r="M78" s="109"/>
      <c r="N78" s="119"/>
      <c r="O78" s="110"/>
      <c r="P78" s="110"/>
      <c r="Q78" s="110"/>
      <c r="R78" s="110"/>
    </row>
    <row r="79" spans="1:18" s="2" customFormat="1">
      <c r="A79" s="288" t="s">
        <v>243</v>
      </c>
      <c r="B79" s="53"/>
      <c r="C79" s="185"/>
      <c r="D79" s="226"/>
      <c r="E79" s="175"/>
      <c r="F79" s="175"/>
      <c r="G79" s="109"/>
      <c r="H79" s="109"/>
      <c r="I79" s="109"/>
      <c r="J79" s="109"/>
      <c r="K79" s="109"/>
      <c r="L79" s="109"/>
      <c r="M79" s="109"/>
      <c r="N79" s="119"/>
      <c r="O79" s="110"/>
      <c r="P79" s="110"/>
      <c r="Q79" s="110"/>
      <c r="R79" s="110"/>
    </row>
    <row r="80" spans="1:18" s="2" customFormat="1">
      <c r="A80" s="293" t="s">
        <v>244</v>
      </c>
      <c r="B80" s="53"/>
      <c r="C80" s="185"/>
      <c r="D80" s="226"/>
      <c r="E80" s="175"/>
      <c r="F80" s="175"/>
      <c r="G80" s="109"/>
      <c r="H80" s="109"/>
      <c r="I80" s="109"/>
      <c r="J80" s="109"/>
      <c r="K80" s="109"/>
      <c r="L80" s="109"/>
      <c r="M80" s="109"/>
      <c r="N80" s="109"/>
      <c r="O80" s="110"/>
      <c r="P80" s="110"/>
      <c r="Q80" s="110"/>
      <c r="R80" s="110"/>
    </row>
    <row r="81" spans="1:18">
      <c r="A81" s="142">
        <v>4</v>
      </c>
      <c r="B81" s="52" t="s">
        <v>111</v>
      </c>
      <c r="C81" s="47"/>
      <c r="D81" s="186"/>
      <c r="E81" s="363">
        <f>SUM(E67:E80)</f>
        <v>0</v>
      </c>
      <c r="F81" s="363">
        <f>SUM(F67:F80)</f>
        <v>0</v>
      </c>
      <c r="G81" s="69">
        <f t="shared" ref="G81:R81" si="3">SUM(G67:G80)</f>
        <v>0</v>
      </c>
      <c r="H81" s="69">
        <f t="shared" si="3"/>
        <v>0</v>
      </c>
      <c r="I81" s="69">
        <f t="shared" si="3"/>
        <v>0</v>
      </c>
      <c r="J81" s="69">
        <f t="shared" si="3"/>
        <v>0</v>
      </c>
      <c r="K81" s="69">
        <f t="shared" si="3"/>
        <v>0</v>
      </c>
      <c r="L81" s="69">
        <f t="shared" si="3"/>
        <v>0</v>
      </c>
      <c r="M81" s="69">
        <f t="shared" si="3"/>
        <v>0</v>
      </c>
      <c r="N81" s="69">
        <f t="shared" si="3"/>
        <v>0</v>
      </c>
      <c r="O81" s="69">
        <f t="shared" si="3"/>
        <v>0</v>
      </c>
      <c r="P81" s="69">
        <f t="shared" si="3"/>
        <v>0</v>
      </c>
      <c r="Q81" s="69">
        <f t="shared" si="3"/>
        <v>0</v>
      </c>
      <c r="R81" s="69">
        <f t="shared" si="3"/>
        <v>0</v>
      </c>
    </row>
    <row r="82" spans="1:18">
      <c r="A82" s="142"/>
      <c r="B82" s="12"/>
      <c r="C82" s="32"/>
      <c r="D82" s="160"/>
      <c r="E82" s="165"/>
      <c r="F82" s="247"/>
      <c r="G82" s="166"/>
      <c r="H82" s="166"/>
      <c r="I82" s="166"/>
      <c r="J82" s="166"/>
      <c r="K82" s="166"/>
      <c r="L82" s="166"/>
      <c r="M82" s="166"/>
      <c r="N82" s="166"/>
      <c r="O82" s="167"/>
      <c r="P82" s="167"/>
      <c r="Q82" s="167"/>
      <c r="R82" s="168"/>
    </row>
    <row r="83" spans="1:18">
      <c r="A83" s="142"/>
      <c r="B83" s="27" t="s">
        <v>275</v>
      </c>
      <c r="C83" s="12"/>
      <c r="D83" s="21"/>
      <c r="E83" s="104"/>
      <c r="F83" s="105"/>
      <c r="G83" s="105"/>
      <c r="H83" s="105"/>
      <c r="I83" s="105"/>
      <c r="J83" s="105"/>
      <c r="K83" s="105"/>
      <c r="L83" s="105"/>
      <c r="M83" s="105"/>
      <c r="N83" s="105"/>
      <c r="O83" s="102"/>
      <c r="P83" s="102"/>
      <c r="Q83" s="102"/>
      <c r="R83" s="103"/>
    </row>
    <row r="84" spans="1:18">
      <c r="A84" s="142"/>
      <c r="B84" s="21" t="s">
        <v>39</v>
      </c>
      <c r="C84" s="128"/>
      <c r="D84" s="80" t="s">
        <v>97</v>
      </c>
      <c r="E84" s="284" t="s">
        <v>135</v>
      </c>
      <c r="F84" s="284" t="s">
        <v>80</v>
      </c>
      <c r="G84" s="284" t="s">
        <v>1</v>
      </c>
      <c r="H84" s="284" t="s">
        <v>2</v>
      </c>
      <c r="I84" s="284" t="s">
        <v>17</v>
      </c>
      <c r="J84" s="284" t="s">
        <v>18</v>
      </c>
      <c r="K84" s="284" t="s">
        <v>20</v>
      </c>
      <c r="L84" s="284" t="s">
        <v>21</v>
      </c>
      <c r="M84" s="284" t="s">
        <v>24</v>
      </c>
      <c r="N84" s="284" t="s">
        <v>25</v>
      </c>
      <c r="O84" s="284" t="s">
        <v>27</v>
      </c>
      <c r="P84" s="284" t="s">
        <v>28</v>
      </c>
      <c r="Q84" s="284" t="s">
        <v>29</v>
      </c>
      <c r="R84" s="284" t="s">
        <v>30</v>
      </c>
    </row>
    <row r="85" spans="1:18">
      <c r="A85" s="288" t="s">
        <v>120</v>
      </c>
      <c r="B85" s="53"/>
      <c r="C85" s="40"/>
      <c r="D85" s="95"/>
      <c r="E85" s="365"/>
      <c r="F85" s="179"/>
      <c r="G85" s="108"/>
      <c r="H85" s="109"/>
      <c r="I85" s="109"/>
      <c r="J85" s="109"/>
      <c r="K85" s="109"/>
      <c r="L85" s="109"/>
      <c r="M85" s="109"/>
      <c r="N85" s="109"/>
      <c r="O85" s="110"/>
      <c r="P85" s="110"/>
      <c r="Q85" s="110"/>
      <c r="R85" s="110"/>
    </row>
    <row r="86" spans="1:18" s="277" customFormat="1">
      <c r="A86" s="288" t="s">
        <v>121</v>
      </c>
      <c r="B86" s="53"/>
      <c r="C86" s="282"/>
      <c r="D86" s="95"/>
      <c r="E86" s="179"/>
      <c r="F86" s="179"/>
      <c r="G86" s="108"/>
      <c r="H86" s="109"/>
      <c r="I86" s="109"/>
      <c r="J86" s="109"/>
      <c r="K86" s="109"/>
      <c r="L86" s="109"/>
      <c r="M86" s="109"/>
      <c r="N86" s="109"/>
      <c r="O86" s="110"/>
      <c r="P86" s="110"/>
      <c r="Q86" s="110"/>
      <c r="R86" s="110"/>
    </row>
    <row r="87" spans="1:18" s="277" customFormat="1">
      <c r="A87" s="288" t="s">
        <v>122</v>
      </c>
      <c r="B87" s="53"/>
      <c r="C87" s="282"/>
      <c r="D87" s="95"/>
      <c r="E87" s="179"/>
      <c r="F87" s="179"/>
      <c r="G87" s="108"/>
      <c r="H87" s="109"/>
      <c r="I87" s="109"/>
      <c r="J87" s="109"/>
      <c r="K87" s="109"/>
      <c r="L87" s="109"/>
      <c r="M87" s="109"/>
      <c r="N87" s="109"/>
      <c r="O87" s="110"/>
      <c r="P87" s="110"/>
      <c r="Q87" s="110"/>
      <c r="R87" s="110"/>
    </row>
    <row r="88" spans="1:18" s="277" customFormat="1">
      <c r="A88" s="288" t="s">
        <v>123</v>
      </c>
      <c r="B88" s="53"/>
      <c r="C88" s="282"/>
      <c r="D88" s="95"/>
      <c r="E88" s="179"/>
      <c r="F88" s="179"/>
      <c r="G88" s="108"/>
      <c r="H88" s="109"/>
      <c r="I88" s="109"/>
      <c r="J88" s="109"/>
      <c r="K88" s="109"/>
      <c r="L88" s="109"/>
      <c r="M88" s="109"/>
      <c r="N88" s="109"/>
      <c r="O88" s="110"/>
      <c r="P88" s="110"/>
      <c r="Q88" s="110"/>
      <c r="R88" s="110"/>
    </row>
    <row r="89" spans="1:18" s="277" customFormat="1">
      <c r="A89" s="287" t="s">
        <v>124</v>
      </c>
      <c r="B89" s="53"/>
      <c r="C89" s="282"/>
      <c r="D89" s="95"/>
      <c r="E89" s="179"/>
      <c r="F89" s="179"/>
      <c r="G89" s="108"/>
      <c r="H89" s="109"/>
      <c r="I89" s="109"/>
      <c r="J89" s="109"/>
      <c r="K89" s="109"/>
      <c r="L89" s="109"/>
      <c r="M89" s="109"/>
      <c r="N89" s="109"/>
      <c r="O89" s="110"/>
      <c r="P89" s="110"/>
      <c r="Q89" s="110"/>
      <c r="R89" s="110"/>
    </row>
    <row r="90" spans="1:18" s="277" customFormat="1">
      <c r="A90" s="288" t="s">
        <v>245</v>
      </c>
      <c r="B90" s="53"/>
      <c r="C90" s="282"/>
      <c r="D90" s="95"/>
      <c r="E90" s="179"/>
      <c r="F90" s="179"/>
      <c r="G90" s="108"/>
      <c r="H90" s="109"/>
      <c r="I90" s="109"/>
      <c r="J90" s="109"/>
      <c r="K90" s="109"/>
      <c r="L90" s="109"/>
      <c r="M90" s="109"/>
      <c r="N90" s="109"/>
      <c r="O90" s="110"/>
      <c r="P90" s="110"/>
      <c r="Q90" s="110"/>
      <c r="R90" s="110"/>
    </row>
    <row r="91" spans="1:18" s="277" customFormat="1">
      <c r="A91" s="288" t="s">
        <v>246</v>
      </c>
      <c r="B91" s="53"/>
      <c r="C91" s="282"/>
      <c r="D91" s="95"/>
      <c r="E91" s="179"/>
      <c r="F91" s="179"/>
      <c r="G91" s="108"/>
      <c r="H91" s="109"/>
      <c r="I91" s="109"/>
      <c r="J91" s="109"/>
      <c r="K91" s="109"/>
      <c r="L91" s="109"/>
      <c r="M91" s="109"/>
      <c r="N91" s="109"/>
      <c r="O91" s="110"/>
      <c r="P91" s="110"/>
      <c r="Q91" s="110"/>
      <c r="R91" s="110"/>
    </row>
    <row r="92" spans="1:18" s="277" customFormat="1">
      <c r="A92" s="288" t="s">
        <v>247</v>
      </c>
      <c r="B92" s="53"/>
      <c r="C92" s="282"/>
      <c r="D92" s="95"/>
      <c r="E92" s="179"/>
      <c r="F92" s="179"/>
      <c r="G92" s="108"/>
      <c r="H92" s="109"/>
      <c r="I92" s="109"/>
      <c r="J92" s="109"/>
      <c r="K92" s="109"/>
      <c r="L92" s="109"/>
      <c r="M92" s="109"/>
      <c r="N92" s="109"/>
      <c r="O92" s="110"/>
      <c r="P92" s="110"/>
      <c r="Q92" s="110"/>
      <c r="R92" s="110"/>
    </row>
    <row r="93" spans="1:18" s="277" customFormat="1">
      <c r="A93" s="288" t="s">
        <v>248</v>
      </c>
      <c r="B93" s="53"/>
      <c r="C93" s="282"/>
      <c r="D93" s="95"/>
      <c r="E93" s="179"/>
      <c r="F93" s="179"/>
      <c r="G93" s="108"/>
      <c r="H93" s="109"/>
      <c r="I93" s="109"/>
      <c r="J93" s="109"/>
      <c r="K93" s="109"/>
      <c r="L93" s="109"/>
      <c r="M93" s="109"/>
      <c r="N93" s="109"/>
      <c r="O93" s="110"/>
      <c r="P93" s="110"/>
      <c r="Q93" s="110"/>
      <c r="R93" s="110"/>
    </row>
    <row r="94" spans="1:18" s="277" customFormat="1">
      <c r="A94" s="288" t="s">
        <v>249</v>
      </c>
      <c r="B94" s="53"/>
      <c r="C94" s="282"/>
      <c r="D94" s="95"/>
      <c r="E94" s="179"/>
      <c r="F94" s="179"/>
      <c r="G94" s="108"/>
      <c r="H94" s="109"/>
      <c r="I94" s="109"/>
      <c r="J94" s="109"/>
      <c r="K94" s="109"/>
      <c r="L94" s="109"/>
      <c r="M94" s="109"/>
      <c r="N94" s="109"/>
      <c r="O94" s="110"/>
      <c r="P94" s="110"/>
      <c r="Q94" s="110"/>
      <c r="R94" s="110"/>
    </row>
    <row r="95" spans="1:18">
      <c r="A95" s="288" t="s">
        <v>250</v>
      </c>
      <c r="B95" s="53"/>
      <c r="C95" s="40"/>
      <c r="D95" s="95"/>
      <c r="E95" s="179"/>
      <c r="F95" s="179"/>
      <c r="G95" s="109"/>
      <c r="H95" s="109"/>
      <c r="I95" s="109"/>
      <c r="J95" s="109"/>
      <c r="K95" s="109"/>
      <c r="L95" s="109"/>
      <c r="M95" s="109"/>
      <c r="N95" s="109"/>
      <c r="O95" s="110"/>
      <c r="P95" s="110"/>
      <c r="Q95" s="110"/>
      <c r="R95" s="110"/>
    </row>
    <row r="96" spans="1:18">
      <c r="A96" s="288" t="s">
        <v>251</v>
      </c>
      <c r="B96" s="53"/>
      <c r="C96" s="40"/>
      <c r="D96" s="95"/>
      <c r="E96" s="365"/>
      <c r="F96" s="365"/>
      <c r="G96" s="109"/>
      <c r="H96" s="109"/>
      <c r="I96" s="109"/>
      <c r="J96" s="109"/>
      <c r="K96" s="109"/>
      <c r="L96" s="109"/>
      <c r="M96" s="109"/>
      <c r="N96" s="109"/>
      <c r="O96" s="110"/>
      <c r="P96" s="110"/>
      <c r="Q96" s="110"/>
      <c r="R96" s="110"/>
    </row>
    <row r="97" spans="1:18">
      <c r="A97" s="288" t="s">
        <v>252</v>
      </c>
      <c r="B97" s="53"/>
      <c r="C97" s="40"/>
      <c r="D97" s="95"/>
      <c r="E97" s="365"/>
      <c r="F97" s="365"/>
      <c r="G97" s="109"/>
      <c r="H97" s="109"/>
      <c r="I97" s="109"/>
      <c r="J97" s="109"/>
      <c r="K97" s="109"/>
      <c r="L97" s="109"/>
      <c r="M97" s="109"/>
      <c r="N97" s="109"/>
      <c r="O97" s="110"/>
      <c r="P97" s="110"/>
      <c r="Q97" s="110"/>
      <c r="R97" s="110"/>
    </row>
    <row r="98" spans="1:18">
      <c r="A98" s="293" t="s">
        <v>253</v>
      </c>
      <c r="B98" s="53"/>
      <c r="C98" s="40"/>
      <c r="D98" s="95"/>
      <c r="E98" s="365"/>
      <c r="F98" s="365"/>
      <c r="G98" s="109"/>
      <c r="H98" s="109"/>
      <c r="I98" s="109"/>
      <c r="J98" s="109"/>
      <c r="K98" s="109"/>
      <c r="L98" s="109"/>
      <c r="M98" s="109"/>
      <c r="N98" s="109"/>
      <c r="O98" s="110"/>
      <c r="P98" s="110"/>
      <c r="Q98" s="110"/>
      <c r="R98" s="110"/>
    </row>
    <row r="99" spans="1:18">
      <c r="A99" s="142">
        <v>5</v>
      </c>
      <c r="B99" s="49" t="s">
        <v>112</v>
      </c>
      <c r="C99" s="47"/>
      <c r="D99" s="227"/>
      <c r="E99" s="363">
        <f>SUM(E85:E98)</f>
        <v>0</v>
      </c>
      <c r="F99" s="363">
        <f>SUM(F85:F98)</f>
        <v>0</v>
      </c>
      <c r="G99" s="69">
        <f t="shared" ref="G99:R99" si="4">SUM(G85:G98)</f>
        <v>0</v>
      </c>
      <c r="H99" s="69">
        <f t="shared" si="4"/>
        <v>0</v>
      </c>
      <c r="I99" s="69">
        <f t="shared" si="4"/>
        <v>0</v>
      </c>
      <c r="J99" s="69">
        <f t="shared" si="4"/>
        <v>0</v>
      </c>
      <c r="K99" s="69">
        <f t="shared" si="4"/>
        <v>0</v>
      </c>
      <c r="L99" s="69">
        <f t="shared" si="4"/>
        <v>0</v>
      </c>
      <c r="M99" s="69">
        <f t="shared" si="4"/>
        <v>0</v>
      </c>
      <c r="N99" s="69">
        <f t="shared" si="4"/>
        <v>0</v>
      </c>
      <c r="O99" s="69">
        <f t="shared" si="4"/>
        <v>0</v>
      </c>
      <c r="P99" s="69">
        <f t="shared" si="4"/>
        <v>0</v>
      </c>
      <c r="Q99" s="69">
        <f t="shared" si="4"/>
        <v>0</v>
      </c>
      <c r="R99" s="69">
        <f t="shared" si="4"/>
        <v>0</v>
      </c>
    </row>
    <row r="100" spans="1:18">
      <c r="A100" s="142"/>
      <c r="B100" s="173"/>
      <c r="C100" s="171"/>
      <c r="D100" s="172"/>
      <c r="E100" s="105"/>
      <c r="F100" s="105"/>
      <c r="G100" s="105"/>
      <c r="H100" s="105"/>
      <c r="I100" s="105"/>
      <c r="J100" s="105"/>
      <c r="K100" s="105"/>
      <c r="L100" s="105"/>
      <c r="M100" s="105"/>
      <c r="N100" s="105"/>
      <c r="O100" s="105"/>
      <c r="P100" s="105"/>
      <c r="Q100" s="105"/>
      <c r="R100" s="174"/>
    </row>
    <row r="101" spans="1:18" ht="15" customHeight="1">
      <c r="A101" s="142">
        <v>6</v>
      </c>
      <c r="B101" s="50" t="s">
        <v>169</v>
      </c>
      <c r="C101" s="51"/>
      <c r="D101" s="88"/>
      <c r="E101" s="289">
        <f>E99+E81</f>
        <v>0</v>
      </c>
      <c r="F101" s="289">
        <f>F99+F81</f>
        <v>0</v>
      </c>
      <c r="G101" s="82">
        <f t="shared" ref="G101:R101" si="5">G99+G81</f>
        <v>0</v>
      </c>
      <c r="H101" s="82">
        <f t="shared" si="5"/>
        <v>0</v>
      </c>
      <c r="I101" s="82">
        <f t="shared" si="5"/>
        <v>0</v>
      </c>
      <c r="J101" s="82">
        <f t="shared" si="5"/>
        <v>0</v>
      </c>
      <c r="K101" s="82">
        <f t="shared" si="5"/>
        <v>0</v>
      </c>
      <c r="L101" s="82">
        <f t="shared" si="5"/>
        <v>0</v>
      </c>
      <c r="M101" s="82">
        <f t="shared" si="5"/>
        <v>0</v>
      </c>
      <c r="N101" s="82">
        <f t="shared" si="5"/>
        <v>0</v>
      </c>
      <c r="O101" s="82">
        <f t="shared" si="5"/>
        <v>0</v>
      </c>
      <c r="P101" s="82">
        <f t="shared" si="5"/>
        <v>0</v>
      </c>
      <c r="Q101" s="82">
        <f t="shared" si="5"/>
        <v>0</v>
      </c>
      <c r="R101" s="82">
        <f t="shared" si="5"/>
        <v>0</v>
      </c>
    </row>
    <row r="102" spans="1:18">
      <c r="A102" s="142"/>
      <c r="B102" s="33"/>
      <c r="C102" s="33"/>
      <c r="D102" s="27"/>
      <c r="E102" s="78"/>
      <c r="F102" s="78"/>
      <c r="G102" s="78"/>
      <c r="H102" s="78"/>
      <c r="I102" s="78"/>
      <c r="J102" s="78"/>
      <c r="K102" s="78"/>
      <c r="L102" s="78"/>
      <c r="M102" s="78"/>
      <c r="N102" s="78"/>
      <c r="O102" s="78"/>
      <c r="P102" s="78"/>
      <c r="Q102" s="78"/>
      <c r="R102" s="78"/>
    </row>
    <row r="103" spans="1:18" ht="18">
      <c r="A103" s="142"/>
      <c r="B103" s="295" t="s">
        <v>44</v>
      </c>
      <c r="C103" s="45"/>
      <c r="D103" s="90"/>
      <c r="E103" s="91"/>
      <c r="F103" s="91"/>
      <c r="G103" s="91"/>
      <c r="H103" s="91"/>
      <c r="I103" s="91"/>
      <c r="J103" s="91"/>
      <c r="K103" s="91"/>
      <c r="L103" s="91"/>
      <c r="M103" s="91"/>
      <c r="N103" s="91"/>
      <c r="O103" s="79"/>
      <c r="P103" s="79"/>
      <c r="Q103" s="79"/>
      <c r="R103" s="79"/>
    </row>
    <row r="104" spans="1:18">
      <c r="A104" s="142"/>
      <c r="B104" s="27"/>
      <c r="C104" s="33"/>
      <c r="D104" s="27"/>
    </row>
    <row r="105" spans="1:18">
      <c r="A105" s="142"/>
      <c r="B105" s="34"/>
      <c r="C105" s="75"/>
      <c r="D105" s="80" t="s">
        <v>96</v>
      </c>
      <c r="E105" s="64" t="s">
        <v>135</v>
      </c>
      <c r="F105" s="64" t="s">
        <v>80</v>
      </c>
      <c r="G105" s="64" t="s">
        <v>1</v>
      </c>
      <c r="H105" s="64" t="s">
        <v>2</v>
      </c>
      <c r="I105" s="64" t="s">
        <v>17</v>
      </c>
      <c r="J105" s="64" t="s">
        <v>18</v>
      </c>
      <c r="K105" s="64" t="s">
        <v>20</v>
      </c>
      <c r="L105" s="64" t="s">
        <v>21</v>
      </c>
      <c r="M105" s="64" t="s">
        <v>24</v>
      </c>
      <c r="N105" s="64" t="s">
        <v>25</v>
      </c>
      <c r="O105" s="64" t="s">
        <v>27</v>
      </c>
      <c r="P105" s="64" t="s">
        <v>28</v>
      </c>
      <c r="Q105" s="64" t="s">
        <v>29</v>
      </c>
      <c r="R105" s="64" t="s">
        <v>30</v>
      </c>
    </row>
    <row r="106" spans="1:18">
      <c r="A106" s="142">
        <v>7</v>
      </c>
      <c r="B106" s="52" t="s">
        <v>373</v>
      </c>
      <c r="C106" s="276"/>
      <c r="D106" s="181">
        <v>0.42799999999999999</v>
      </c>
      <c r="E106" s="289">
        <f>EBT!E144*$D$106</f>
        <v>282002.71580000001</v>
      </c>
      <c r="F106" s="289">
        <f>EBT!F144*$D$106</f>
        <v>319014.557535436</v>
      </c>
      <c r="G106" s="317">
        <f>EBT!G144*$D$106</f>
        <v>202992.56651073997</v>
      </c>
      <c r="H106" s="317">
        <f>EBT!H144*$D$106</f>
        <v>207918.14726103199</v>
      </c>
      <c r="I106" s="317">
        <f>EBT!I144*$D$106</f>
        <v>148223.85930854801</v>
      </c>
      <c r="J106" s="317">
        <f>EBT!J144*$D$106</f>
        <v>159449.09548750002</v>
      </c>
      <c r="K106" s="317">
        <f>EBT!K144*$D$106</f>
        <v>177631.830136996</v>
      </c>
      <c r="L106" s="317">
        <f>EBT!L144*$D$106</f>
        <v>177042.89610433602</v>
      </c>
      <c r="M106" s="317">
        <f>EBT!M144*$D$106</f>
        <v>237891.06696319202</v>
      </c>
      <c r="N106" s="317">
        <f>EBT!N144*$D$106</f>
        <v>313485.56579415197</v>
      </c>
      <c r="O106" s="317">
        <f>EBT!O144*$D$106</f>
        <v>263308.65136950399</v>
      </c>
      <c r="P106" s="317">
        <f>EBT!P144*$D$106</f>
        <v>340233.84627034003</v>
      </c>
      <c r="Q106" s="317">
        <f>EBT!Q144*$D$106</f>
        <v>355182.79040629999</v>
      </c>
      <c r="R106" s="317">
        <f>EBT!R144*$D$106</f>
        <v>368453.32096614398</v>
      </c>
    </row>
    <row r="107" spans="1:18" ht="18">
      <c r="A107" s="142"/>
      <c r="B107" s="295" t="s">
        <v>98</v>
      </c>
      <c r="C107" s="12"/>
      <c r="D107" s="21"/>
      <c r="E107" s="78"/>
      <c r="F107" s="78"/>
      <c r="G107" s="78"/>
      <c r="H107" s="78"/>
      <c r="I107" s="78"/>
      <c r="J107" s="78"/>
      <c r="K107" s="78"/>
      <c r="L107" s="78"/>
      <c r="M107" s="78"/>
      <c r="N107" s="78"/>
      <c r="O107" s="83"/>
      <c r="P107" s="83"/>
      <c r="Q107" s="83"/>
      <c r="R107" s="83"/>
    </row>
    <row r="108" spans="1:18" s="2" customFormat="1">
      <c r="A108" s="144"/>
      <c r="B108" s="21"/>
      <c r="C108" s="12"/>
      <c r="D108" s="21"/>
      <c r="E108" s="64" t="s">
        <v>135</v>
      </c>
      <c r="F108" s="64" t="s">
        <v>80</v>
      </c>
      <c r="G108" s="64" t="s">
        <v>1</v>
      </c>
      <c r="H108" s="64" t="s">
        <v>2</v>
      </c>
      <c r="I108" s="64" t="s">
        <v>17</v>
      </c>
      <c r="J108" s="64" t="s">
        <v>18</v>
      </c>
      <c r="K108" s="64" t="s">
        <v>20</v>
      </c>
      <c r="L108" s="64" t="s">
        <v>21</v>
      </c>
      <c r="M108" s="64" t="s">
        <v>24</v>
      </c>
      <c r="N108" s="64" t="s">
        <v>25</v>
      </c>
      <c r="O108" s="64" t="s">
        <v>27</v>
      </c>
      <c r="P108" s="64" t="s">
        <v>28</v>
      </c>
      <c r="Q108" s="64" t="s">
        <v>29</v>
      </c>
      <c r="R108" s="64" t="s">
        <v>30</v>
      </c>
    </row>
    <row r="109" spans="1:18">
      <c r="A109" s="142">
        <v>8</v>
      </c>
      <c r="B109" s="52" t="s">
        <v>309</v>
      </c>
      <c r="C109" s="40"/>
      <c r="D109" s="92"/>
      <c r="E109" s="289">
        <f>E61+E106+E101</f>
        <v>942575.67850000004</v>
      </c>
      <c r="F109" s="289">
        <f t="shared" ref="F109:R109" si="6">F61+F106+F101</f>
        <v>925127.73546543601</v>
      </c>
      <c r="G109" s="285">
        <f t="shared" si="6"/>
        <v>819719.05693873996</v>
      </c>
      <c r="H109" s="285">
        <f t="shared" si="6"/>
        <v>839912.15397903195</v>
      </c>
      <c r="I109" s="285">
        <f t="shared" si="6"/>
        <v>788914.59431254806</v>
      </c>
      <c r="J109" s="285">
        <f t="shared" si="6"/>
        <v>799186.59774750005</v>
      </c>
      <c r="K109" s="285">
        <f t="shared" si="6"/>
        <v>809075.05672399595</v>
      </c>
      <c r="L109" s="285">
        <f t="shared" si="6"/>
        <v>845159.56427633599</v>
      </c>
      <c r="M109" s="285">
        <f t="shared" si="6"/>
        <v>627911.764452192</v>
      </c>
      <c r="N109" s="285">
        <f t="shared" si="6"/>
        <v>490936.07770115195</v>
      </c>
      <c r="O109" s="285">
        <f t="shared" si="6"/>
        <v>386544.98437850398</v>
      </c>
      <c r="P109" s="285">
        <f t="shared" si="6"/>
        <v>412346.90031734004</v>
      </c>
      <c r="Q109" s="285">
        <f t="shared" si="6"/>
        <v>428879.98866129998</v>
      </c>
      <c r="R109" s="285">
        <f t="shared" si="6"/>
        <v>445602.76821514399</v>
      </c>
    </row>
    <row r="110" spans="1:18" ht="15" customHeight="1">
      <c r="A110" s="142"/>
      <c r="B110" s="12"/>
      <c r="C110" s="12"/>
      <c r="D110" s="12"/>
      <c r="E110" s="9"/>
      <c r="F110" s="9"/>
      <c r="G110" s="9"/>
      <c r="H110" s="9"/>
      <c r="I110" s="9"/>
      <c r="J110" s="9"/>
      <c r="K110" s="9"/>
      <c r="L110" s="9"/>
      <c r="M110" s="9"/>
      <c r="N110" s="2"/>
      <c r="O110" s="2"/>
      <c r="P110" s="2"/>
      <c r="Q110" s="2"/>
      <c r="R110" s="2"/>
    </row>
    <row r="111" spans="1:18" ht="18">
      <c r="A111" s="142"/>
      <c r="B111" s="295" t="s">
        <v>304</v>
      </c>
    </row>
    <row r="112" spans="1:18" s="277" customFormat="1">
      <c r="A112" s="287"/>
      <c r="B112" s="279"/>
      <c r="C112" s="279"/>
      <c r="D112" s="279"/>
      <c r="E112" s="278"/>
      <c r="F112" s="278"/>
      <c r="G112" s="278"/>
      <c r="H112" s="278"/>
      <c r="I112" s="278"/>
      <c r="J112" s="278"/>
      <c r="K112" s="278"/>
      <c r="L112" s="278"/>
      <c r="M112" s="278"/>
      <c r="N112" s="278"/>
      <c r="O112" s="278"/>
    </row>
    <row r="113" spans="1:18" s="277" customFormat="1">
      <c r="A113" s="287" t="s">
        <v>293</v>
      </c>
      <c r="B113" s="310" t="s">
        <v>314</v>
      </c>
      <c r="C113" s="279"/>
      <c r="D113" s="279"/>
      <c r="E113" s="368">
        <f>EBT!E83</f>
        <v>0</v>
      </c>
      <c r="F113" s="368">
        <f>EBT!F83</f>
        <v>0</v>
      </c>
      <c r="G113" s="311">
        <f>EBT!G83</f>
        <v>0</v>
      </c>
      <c r="H113" s="311">
        <f>EBT!H83</f>
        <v>0</v>
      </c>
      <c r="I113" s="311">
        <f>EBT!I83</f>
        <v>0</v>
      </c>
      <c r="J113" s="311">
        <f>EBT!J83</f>
        <v>0</v>
      </c>
      <c r="K113" s="311">
        <f>EBT!K83</f>
        <v>0</v>
      </c>
      <c r="L113" s="311">
        <f>EBT!L83</f>
        <v>0</v>
      </c>
      <c r="M113" s="311">
        <f>EBT!M83</f>
        <v>0</v>
      </c>
      <c r="N113" s="311">
        <f>EBT!N83</f>
        <v>0</v>
      </c>
      <c r="O113" s="311">
        <f>EBT!O83</f>
        <v>0</v>
      </c>
      <c r="P113" s="311">
        <f>EBT!P83</f>
        <v>0</v>
      </c>
      <c r="Q113" s="311">
        <f>EBT!Q83</f>
        <v>0</v>
      </c>
      <c r="R113" s="311">
        <f>EBT!R83</f>
        <v>0</v>
      </c>
    </row>
    <row r="114" spans="1:18" s="277" customFormat="1">
      <c r="A114" s="287" t="s">
        <v>294</v>
      </c>
      <c r="B114" s="310" t="s">
        <v>298</v>
      </c>
      <c r="C114" s="279"/>
      <c r="D114" s="279"/>
      <c r="E114" s="368">
        <f>EBT!E16</f>
        <v>0</v>
      </c>
      <c r="F114" s="368">
        <f>EBT!F16</f>
        <v>0</v>
      </c>
      <c r="G114" s="311">
        <f>EBT!G16</f>
        <v>0</v>
      </c>
      <c r="H114" s="311">
        <f>EBT!H16</f>
        <v>0</v>
      </c>
      <c r="I114" s="311">
        <f>EBT!I16</f>
        <v>0</v>
      </c>
      <c r="J114" s="311">
        <f>EBT!J16</f>
        <v>0</v>
      </c>
      <c r="K114" s="311">
        <f>EBT!K16</f>
        <v>0</v>
      </c>
      <c r="L114" s="311">
        <f>EBT!L16</f>
        <v>0</v>
      </c>
      <c r="M114" s="311">
        <f>EBT!M16</f>
        <v>0</v>
      </c>
      <c r="N114" s="311">
        <f>EBT!N16</f>
        <v>0</v>
      </c>
      <c r="O114" s="311">
        <f>EBT!O16</f>
        <v>0</v>
      </c>
      <c r="P114" s="311">
        <f>EBT!P16</f>
        <v>0</v>
      </c>
      <c r="Q114" s="311">
        <f>EBT!Q16</f>
        <v>0</v>
      </c>
      <c r="R114" s="311">
        <f>EBT!R16</f>
        <v>0</v>
      </c>
    </row>
    <row r="115" spans="1:18" s="277" customFormat="1">
      <c r="A115" s="287" t="s">
        <v>295</v>
      </c>
      <c r="B115" s="310" t="s">
        <v>305</v>
      </c>
      <c r="C115" s="279"/>
      <c r="D115" s="279"/>
      <c r="E115" s="368">
        <f>E113+E114</f>
        <v>0</v>
      </c>
      <c r="F115" s="368">
        <f t="shared" ref="F115:R115" si="7">F113+F114</f>
        <v>0</v>
      </c>
      <c r="G115" s="311">
        <f t="shared" si="7"/>
        <v>0</v>
      </c>
      <c r="H115" s="311">
        <f t="shared" si="7"/>
        <v>0</v>
      </c>
      <c r="I115" s="311">
        <f t="shared" si="7"/>
        <v>0</v>
      </c>
      <c r="J115" s="311">
        <f t="shared" si="7"/>
        <v>0</v>
      </c>
      <c r="K115" s="311">
        <f t="shared" si="7"/>
        <v>0</v>
      </c>
      <c r="L115" s="311">
        <f t="shared" si="7"/>
        <v>0</v>
      </c>
      <c r="M115" s="311">
        <f t="shared" si="7"/>
        <v>0</v>
      </c>
      <c r="N115" s="311">
        <f t="shared" si="7"/>
        <v>0</v>
      </c>
      <c r="O115" s="311">
        <f t="shared" si="7"/>
        <v>0</v>
      </c>
      <c r="P115" s="311">
        <f t="shared" si="7"/>
        <v>0</v>
      </c>
      <c r="Q115" s="311">
        <f t="shared" si="7"/>
        <v>0</v>
      </c>
      <c r="R115" s="311">
        <f t="shared" si="7"/>
        <v>0</v>
      </c>
    </row>
    <row r="116" spans="1:18" s="277" customFormat="1">
      <c r="A116" s="293" t="s">
        <v>296</v>
      </c>
      <c r="B116" s="310" t="s">
        <v>292</v>
      </c>
      <c r="C116" s="279"/>
      <c r="D116" s="279"/>
      <c r="E116" s="368"/>
      <c r="F116" s="368"/>
      <c r="G116" s="311"/>
      <c r="H116" s="311"/>
      <c r="I116" s="311"/>
      <c r="J116" s="311"/>
      <c r="K116" s="311"/>
      <c r="L116" s="311"/>
      <c r="M116" s="311"/>
      <c r="N116" s="311"/>
      <c r="O116" s="311"/>
      <c r="P116" s="312"/>
      <c r="Q116" s="312"/>
      <c r="R116" s="312"/>
    </row>
    <row r="117" spans="1:18" s="277" customFormat="1">
      <c r="A117" s="287" t="s">
        <v>299</v>
      </c>
      <c r="B117" s="310" t="s">
        <v>300</v>
      </c>
      <c r="C117" s="279"/>
      <c r="D117" s="279"/>
      <c r="E117" s="368">
        <f>E115*E116</f>
        <v>0</v>
      </c>
      <c r="F117" s="368">
        <f t="shared" ref="F117:R117" si="8">F115*F116</f>
        <v>0</v>
      </c>
      <c r="G117" s="311">
        <f t="shared" si="8"/>
        <v>0</v>
      </c>
      <c r="H117" s="311">
        <f t="shared" si="8"/>
        <v>0</v>
      </c>
      <c r="I117" s="311">
        <f t="shared" si="8"/>
        <v>0</v>
      </c>
      <c r="J117" s="311">
        <f t="shared" si="8"/>
        <v>0</v>
      </c>
      <c r="K117" s="311">
        <f t="shared" si="8"/>
        <v>0</v>
      </c>
      <c r="L117" s="311">
        <f t="shared" si="8"/>
        <v>0</v>
      </c>
      <c r="M117" s="311">
        <f t="shared" si="8"/>
        <v>0</v>
      </c>
      <c r="N117" s="311">
        <f t="shared" si="8"/>
        <v>0</v>
      </c>
      <c r="O117" s="311">
        <f t="shared" si="8"/>
        <v>0</v>
      </c>
      <c r="P117" s="311">
        <f t="shared" si="8"/>
        <v>0</v>
      </c>
      <c r="Q117" s="311">
        <f t="shared" si="8"/>
        <v>0</v>
      </c>
      <c r="R117" s="311">
        <f t="shared" si="8"/>
        <v>0</v>
      </c>
    </row>
    <row r="118" spans="1:18" s="277" customFormat="1">
      <c r="A118" s="287"/>
      <c r="B118" s="279"/>
      <c r="C118" s="279"/>
      <c r="D118" s="279"/>
      <c r="E118" s="278"/>
      <c r="F118" s="278"/>
      <c r="G118" s="278"/>
      <c r="H118" s="278"/>
      <c r="I118" s="278"/>
      <c r="J118" s="278"/>
      <c r="K118" s="278"/>
      <c r="L118" s="278"/>
      <c r="M118" s="278"/>
      <c r="N118" s="278"/>
      <c r="O118" s="278"/>
    </row>
    <row r="119" spans="1:18" s="277" customFormat="1" ht="18">
      <c r="A119" s="287"/>
      <c r="B119" s="295" t="s">
        <v>297</v>
      </c>
      <c r="C119" s="279"/>
      <c r="D119" s="279"/>
      <c r="E119" s="278"/>
      <c r="F119" s="278"/>
      <c r="G119" s="278"/>
      <c r="H119" s="278"/>
      <c r="I119" s="278"/>
      <c r="J119" s="278"/>
      <c r="K119" s="278"/>
      <c r="L119" s="278"/>
      <c r="M119" s="278"/>
      <c r="N119" s="278"/>
      <c r="O119" s="278"/>
    </row>
    <row r="120" spans="1:18" s="277" customFormat="1">
      <c r="A120" s="287"/>
      <c r="B120" s="279"/>
      <c r="C120" s="279"/>
      <c r="D120" s="279"/>
      <c r="E120" s="278"/>
      <c r="F120" s="278"/>
      <c r="G120" s="278"/>
      <c r="H120" s="278"/>
      <c r="I120" s="278"/>
      <c r="J120" s="278"/>
      <c r="K120" s="278"/>
      <c r="L120" s="278"/>
      <c r="M120" s="278"/>
      <c r="N120" s="278"/>
      <c r="O120" s="278"/>
    </row>
    <row r="121" spans="1:18" s="277" customFormat="1">
      <c r="A121" s="287" t="s">
        <v>301</v>
      </c>
      <c r="B121" s="310" t="s">
        <v>355</v>
      </c>
      <c r="C121" s="279"/>
      <c r="D121" s="279"/>
      <c r="E121" s="368">
        <f>E109-E117</f>
        <v>942575.67850000004</v>
      </c>
      <c r="F121" s="368">
        <f t="shared" ref="F121:R121" si="9">F109-F117</f>
        <v>925127.73546543601</v>
      </c>
      <c r="G121" s="311">
        <f>G109-G117</f>
        <v>819719.05693873996</v>
      </c>
      <c r="H121" s="311">
        <f t="shared" si="9"/>
        <v>839912.15397903195</v>
      </c>
      <c r="I121" s="311">
        <f t="shared" si="9"/>
        <v>788914.59431254806</v>
      </c>
      <c r="J121" s="311">
        <f t="shared" si="9"/>
        <v>799186.59774750005</v>
      </c>
      <c r="K121" s="311">
        <f t="shared" si="9"/>
        <v>809075.05672399595</v>
      </c>
      <c r="L121" s="311">
        <f t="shared" si="9"/>
        <v>845159.56427633599</v>
      </c>
      <c r="M121" s="311">
        <f t="shared" si="9"/>
        <v>627911.764452192</v>
      </c>
      <c r="N121" s="311">
        <f t="shared" si="9"/>
        <v>490936.07770115195</v>
      </c>
      <c r="O121" s="311">
        <f t="shared" si="9"/>
        <v>386544.98437850398</v>
      </c>
      <c r="P121" s="311">
        <f t="shared" si="9"/>
        <v>412346.90031734004</v>
      </c>
      <c r="Q121" s="311">
        <f t="shared" si="9"/>
        <v>428879.98866129998</v>
      </c>
      <c r="R121" s="311">
        <f t="shared" si="9"/>
        <v>445602.76821514399</v>
      </c>
    </row>
    <row r="122" spans="1:18" s="277" customFormat="1">
      <c r="A122" s="287"/>
      <c r="B122" s="279"/>
      <c r="C122" s="279"/>
      <c r="D122" s="279"/>
      <c r="E122" s="278"/>
      <c r="F122" s="278"/>
      <c r="G122" s="278"/>
      <c r="H122" s="278"/>
      <c r="I122" s="278"/>
      <c r="J122" s="278"/>
      <c r="K122" s="278"/>
      <c r="L122" s="278"/>
      <c r="M122" s="278"/>
      <c r="N122" s="278"/>
      <c r="O122" s="278"/>
    </row>
    <row r="123" spans="1:18" s="2" customFormat="1" ht="18">
      <c r="A123" s="288"/>
      <c r="B123" s="295" t="s">
        <v>174</v>
      </c>
      <c r="C123" s="279"/>
      <c r="D123" s="279"/>
      <c r="E123" s="278"/>
      <c r="F123" s="278"/>
      <c r="G123" s="278"/>
      <c r="H123" s="278"/>
      <c r="I123" s="278"/>
      <c r="J123" s="278"/>
      <c r="K123" s="278"/>
      <c r="L123" s="278"/>
      <c r="M123" s="278"/>
      <c r="N123" s="278"/>
      <c r="O123" s="278"/>
      <c r="P123" s="277"/>
      <c r="Q123" s="277"/>
      <c r="R123" s="277"/>
    </row>
    <row r="124" spans="1:18" s="2" customFormat="1">
      <c r="A124" s="288"/>
      <c r="B124" s="279"/>
      <c r="C124" s="279"/>
      <c r="D124" s="279"/>
      <c r="E124" s="278"/>
      <c r="F124" s="278"/>
      <c r="G124" s="278"/>
      <c r="H124" s="278"/>
      <c r="I124" s="278"/>
      <c r="J124" s="278"/>
      <c r="K124" s="278"/>
      <c r="L124" s="278"/>
      <c r="M124" s="278"/>
      <c r="N124" s="278"/>
      <c r="O124" s="278"/>
      <c r="P124" s="277"/>
      <c r="Q124" s="277"/>
      <c r="R124" s="277"/>
    </row>
    <row r="125" spans="1:18" s="2" customFormat="1">
      <c r="A125" s="288"/>
      <c r="B125" s="281"/>
      <c r="C125" s="280"/>
      <c r="D125" s="281"/>
      <c r="E125" s="284" t="s">
        <v>135</v>
      </c>
      <c r="F125" s="284" t="s">
        <v>80</v>
      </c>
      <c r="G125" s="284" t="s">
        <v>1</v>
      </c>
      <c r="H125" s="284" t="s">
        <v>2</v>
      </c>
      <c r="I125" s="284" t="s">
        <v>17</v>
      </c>
      <c r="J125" s="284" t="s">
        <v>18</v>
      </c>
      <c r="K125" s="284" t="s">
        <v>20</v>
      </c>
      <c r="L125" s="284" t="s">
        <v>21</v>
      </c>
      <c r="M125" s="284" t="s">
        <v>24</v>
      </c>
      <c r="N125" s="284" t="s">
        <v>25</v>
      </c>
      <c r="O125" s="284" t="s">
        <v>27</v>
      </c>
      <c r="P125" s="284" t="s">
        <v>28</v>
      </c>
      <c r="Q125" s="284" t="s">
        <v>29</v>
      </c>
      <c r="R125" s="284" t="s">
        <v>30</v>
      </c>
    </row>
    <row r="126" spans="1:18" s="2" customFormat="1">
      <c r="A126" s="288">
        <v>9</v>
      </c>
      <c r="B126" s="283" t="s">
        <v>264</v>
      </c>
      <c r="C126" s="282"/>
      <c r="D126" s="286"/>
      <c r="E126" s="289">
        <v>6069</v>
      </c>
      <c r="F126" s="289">
        <v>7533</v>
      </c>
      <c r="G126" s="285">
        <v>8816</v>
      </c>
      <c r="H126" s="285">
        <v>9930</v>
      </c>
      <c r="I126" s="285">
        <v>10853</v>
      </c>
      <c r="J126" s="285">
        <v>11588</v>
      </c>
      <c r="K126" s="285">
        <v>12151</v>
      </c>
      <c r="L126" s="285">
        <v>12554</v>
      </c>
      <c r="M126" s="285">
        <v>12823</v>
      </c>
      <c r="N126" s="285">
        <v>12981</v>
      </c>
      <c r="O126" s="285">
        <v>13054</v>
      </c>
      <c r="P126" s="285">
        <v>13066</v>
      </c>
      <c r="Q126" s="285">
        <v>13037</v>
      </c>
      <c r="R126" s="285">
        <v>12982</v>
      </c>
    </row>
    <row r="127" spans="1:18">
      <c r="A127" s="287">
        <v>10</v>
      </c>
      <c r="B127" s="283" t="s">
        <v>265</v>
      </c>
      <c r="C127" s="282"/>
      <c r="D127" s="286"/>
      <c r="E127" s="289">
        <v>2964</v>
      </c>
      <c r="F127" s="289">
        <v>3726</v>
      </c>
      <c r="G127" s="285">
        <v>4080</v>
      </c>
      <c r="H127" s="285">
        <v>4696</v>
      </c>
      <c r="I127" s="285">
        <v>4824</v>
      </c>
      <c r="J127" s="285">
        <v>5203</v>
      </c>
      <c r="K127" s="285">
        <v>5501</v>
      </c>
      <c r="L127" s="285">
        <v>5891</v>
      </c>
      <c r="M127" s="285">
        <v>4455</v>
      </c>
      <c r="N127" s="285">
        <v>3504</v>
      </c>
      <c r="O127" s="285">
        <v>2755</v>
      </c>
      <c r="P127" s="285">
        <v>2916</v>
      </c>
      <c r="Q127" s="285">
        <v>3008</v>
      </c>
      <c r="R127" s="285">
        <v>3085</v>
      </c>
    </row>
    <row r="128" spans="1:18">
      <c r="A128" s="287"/>
      <c r="B128" s="355"/>
      <c r="C128" s="355"/>
      <c r="D128" s="355"/>
      <c r="E128" s="355"/>
      <c r="F128" s="355"/>
      <c r="G128" s="355"/>
      <c r="H128" s="355"/>
      <c r="I128" s="355"/>
      <c r="J128" s="355"/>
      <c r="K128" s="355"/>
      <c r="L128" s="355"/>
      <c r="M128" s="355"/>
      <c r="N128" s="355"/>
      <c r="O128" s="355"/>
      <c r="P128" s="355"/>
      <c r="Q128" s="355"/>
      <c r="R128" s="355"/>
    </row>
    <row r="129" spans="1:18">
      <c r="A129" s="287">
        <v>11</v>
      </c>
      <c r="B129" s="385" t="s">
        <v>312</v>
      </c>
      <c r="C129" s="386"/>
      <c r="D129" s="387"/>
      <c r="E129" s="289">
        <v>0</v>
      </c>
      <c r="F129" s="289">
        <v>0</v>
      </c>
      <c r="G129" s="285">
        <v>0</v>
      </c>
      <c r="H129" s="285">
        <v>0</v>
      </c>
      <c r="I129" s="285">
        <v>0</v>
      </c>
      <c r="J129" s="285">
        <v>0</v>
      </c>
      <c r="K129" s="285">
        <v>0</v>
      </c>
      <c r="L129" s="285">
        <v>0</v>
      </c>
      <c r="M129" s="285">
        <v>0</v>
      </c>
      <c r="N129" s="285">
        <v>0</v>
      </c>
      <c r="O129" s="285">
        <v>0</v>
      </c>
      <c r="P129" s="285">
        <v>0</v>
      </c>
      <c r="Q129" s="285">
        <v>0</v>
      </c>
      <c r="R129" s="285">
        <v>0</v>
      </c>
    </row>
    <row r="130" spans="1:18">
      <c r="A130" s="287">
        <v>12</v>
      </c>
      <c r="B130" s="385" t="s">
        <v>313</v>
      </c>
      <c r="C130" s="386"/>
      <c r="D130" s="387"/>
      <c r="E130" s="289">
        <v>0</v>
      </c>
      <c r="F130" s="289">
        <v>0</v>
      </c>
      <c r="G130" s="285">
        <v>0</v>
      </c>
      <c r="H130" s="285">
        <v>0</v>
      </c>
      <c r="I130" s="285">
        <v>0</v>
      </c>
      <c r="J130" s="285">
        <v>0</v>
      </c>
      <c r="K130" s="285">
        <v>0</v>
      </c>
      <c r="L130" s="285">
        <v>0</v>
      </c>
      <c r="M130" s="285">
        <v>0</v>
      </c>
      <c r="N130" s="285">
        <v>0</v>
      </c>
      <c r="O130" s="285">
        <v>0</v>
      </c>
      <c r="P130" s="285">
        <v>0</v>
      </c>
      <c r="Q130" s="285">
        <v>0</v>
      </c>
      <c r="R130" s="285">
        <v>0</v>
      </c>
    </row>
    <row r="131" spans="1:18">
      <c r="A131" s="142"/>
    </row>
    <row r="132" spans="1:18">
      <c r="A132" s="142"/>
    </row>
    <row r="133" spans="1:18">
      <c r="A133" s="142"/>
      <c r="B133" s="35" t="s">
        <v>414</v>
      </c>
    </row>
    <row r="134" spans="1:18">
      <c r="A134" s="142"/>
      <c r="B134" s="35" t="s">
        <v>416</v>
      </c>
    </row>
    <row r="135" spans="1:18">
      <c r="A135" s="142"/>
    </row>
    <row r="136" spans="1:18" ht="46.8">
      <c r="A136" s="142"/>
      <c r="B136" s="35" t="s">
        <v>417</v>
      </c>
      <c r="E136" s="278"/>
      <c r="F136" s="278"/>
      <c r="G136" s="278"/>
      <c r="H136" s="278"/>
      <c r="I136" s="278"/>
      <c r="J136" s="278"/>
      <c r="K136" s="278"/>
      <c r="L136" s="278"/>
      <c r="M136" s="278"/>
      <c r="N136" s="278"/>
      <c r="O136" s="278"/>
      <c r="P136" s="277"/>
      <c r="Q136" s="277"/>
      <c r="R136" s="277"/>
    </row>
    <row r="137" spans="1:18">
      <c r="A137" s="142"/>
      <c r="E137" s="278"/>
      <c r="F137" s="278"/>
      <c r="G137" s="278"/>
      <c r="H137" s="278"/>
      <c r="I137" s="278"/>
      <c r="J137" s="278"/>
      <c r="K137" s="278"/>
      <c r="L137" s="278"/>
      <c r="M137" s="278"/>
      <c r="N137" s="278"/>
      <c r="O137" s="278"/>
      <c r="P137" s="277"/>
      <c r="Q137" s="277"/>
      <c r="R137" s="277"/>
    </row>
    <row r="138" spans="1:18" ht="31.2">
      <c r="A138" s="142"/>
      <c r="B138" s="35" t="s">
        <v>418</v>
      </c>
    </row>
    <row r="139" spans="1:18">
      <c r="A139" s="142"/>
    </row>
    <row r="140" spans="1:18">
      <c r="A140" s="142"/>
    </row>
    <row r="141" spans="1:18" s="2" customFormat="1">
      <c r="A141" s="144"/>
      <c r="B141" s="35"/>
      <c r="C141" s="35"/>
      <c r="D141" s="35"/>
      <c r="E141" s="5"/>
      <c r="F141" s="5"/>
      <c r="G141" s="5"/>
      <c r="H141" s="5"/>
      <c r="I141" s="5"/>
      <c r="J141" s="5"/>
      <c r="K141" s="5"/>
      <c r="L141" s="5"/>
      <c r="M141" s="5"/>
      <c r="N141" s="5"/>
      <c r="O141" s="5"/>
      <c r="P141" s="1"/>
      <c r="Q141" s="1"/>
      <c r="R141" s="1"/>
    </row>
    <row r="142" spans="1:18">
      <c r="A142" s="142"/>
    </row>
    <row r="143" spans="1:18">
      <c r="A143" s="142"/>
    </row>
    <row r="144" spans="1:18">
      <c r="A144" s="142"/>
    </row>
    <row r="145" spans="1:1">
      <c r="A145" s="142"/>
    </row>
    <row r="146" spans="1:1">
      <c r="A146" s="142"/>
    </row>
    <row r="147" spans="1:1">
      <c r="A147" s="142"/>
    </row>
    <row r="148" spans="1:1">
      <c r="A148" s="142"/>
    </row>
    <row r="149" spans="1:1">
      <c r="A149" s="142"/>
    </row>
    <row r="150" spans="1:1">
      <c r="A150" s="142"/>
    </row>
    <row r="151" spans="1:1">
      <c r="A151" s="142"/>
    </row>
    <row r="152" spans="1:1">
      <c r="A152" s="142"/>
    </row>
    <row r="153" spans="1:1">
      <c r="A153" s="142"/>
    </row>
    <row r="154" spans="1:1">
      <c r="A154" s="142"/>
    </row>
    <row r="155" spans="1:1">
      <c r="A155" s="142"/>
    </row>
    <row r="156" spans="1:1">
      <c r="A156" s="142"/>
    </row>
    <row r="157" spans="1:1">
      <c r="A157" s="142"/>
    </row>
    <row r="158" spans="1:1">
      <c r="A158" s="142"/>
    </row>
    <row r="159" spans="1:1">
      <c r="A159" s="142"/>
    </row>
    <row r="160" spans="1:1">
      <c r="A160" s="142"/>
    </row>
    <row r="161" spans="1:1">
      <c r="A161" s="142"/>
    </row>
    <row r="162" spans="1:1">
      <c r="A162" s="142"/>
    </row>
    <row r="163" spans="1:1">
      <c r="A163" s="142"/>
    </row>
    <row r="164" spans="1:1">
      <c r="A164" s="142"/>
    </row>
    <row r="165" spans="1:1">
      <c r="A165" s="142"/>
    </row>
    <row r="166" spans="1:1">
      <c r="A166" s="142"/>
    </row>
    <row r="167" spans="1:1">
      <c r="A167" s="142"/>
    </row>
    <row r="168" spans="1:1">
      <c r="A168" s="142"/>
    </row>
  </sheetData>
  <dataConsolidate/>
  <mergeCells count="2">
    <mergeCell ref="B129:D129"/>
    <mergeCell ref="B130:D130"/>
  </mergeCells>
  <printOptions horizontalCentered="1"/>
  <pageMargins left="0.25" right="0.25" top="0.75" bottom="0.75" header="0.3" footer="0.3"/>
  <pageSetup paperSize="17" scale="51"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2"/>
    <pageSetUpPr fitToPage="1"/>
  </sheetPr>
  <dimension ref="A1:U36"/>
  <sheetViews>
    <sheetView showGridLines="0" view="pageBreakPreview" zoomScaleNormal="55" zoomScaleSheetLayoutView="100" workbookViewId="0">
      <selection activeCell="B8" sqref="B8"/>
    </sheetView>
  </sheetViews>
  <sheetFormatPr defaultColWidth="9" defaultRowHeight="15.6"/>
  <cols>
    <col min="1" max="1" width="9" style="151"/>
    <col min="2" max="2" width="80.5" style="128" customWidth="1"/>
    <col min="3" max="3" width="19.09765625" style="128" customWidth="1"/>
    <col min="4" max="5" width="11.69921875" style="128" customWidth="1"/>
    <col min="6" max="17" width="11.69921875" style="5" customWidth="1"/>
    <col min="18" max="21" width="11.69921875" style="1" customWidth="1"/>
    <col min="22" max="133" width="7.09765625" style="1" customWidth="1"/>
    <col min="134" max="16384" width="9" style="1"/>
  </cols>
  <sheetData>
    <row r="1" spans="1:20" s="2" customFormat="1">
      <c r="A1" s="148"/>
      <c r="B1" s="21" t="s">
        <v>22</v>
      </c>
      <c r="C1" s="12"/>
      <c r="D1" s="12"/>
      <c r="E1" s="12"/>
      <c r="F1" s="4"/>
      <c r="G1" s="4"/>
      <c r="H1" s="4"/>
      <c r="I1" s="4"/>
      <c r="J1" s="4"/>
      <c r="K1" s="4"/>
      <c r="L1" s="4"/>
      <c r="M1" s="4"/>
      <c r="N1" s="4"/>
      <c r="O1" s="4"/>
    </row>
    <row r="2" spans="1:20" s="2" customFormat="1">
      <c r="A2" s="148"/>
      <c r="B2" s="21" t="s">
        <v>23</v>
      </c>
      <c r="C2" s="12"/>
      <c r="D2" s="12"/>
      <c r="E2" s="12"/>
      <c r="F2" s="4"/>
      <c r="G2" s="4"/>
      <c r="H2" s="4"/>
      <c r="I2" s="4"/>
      <c r="J2" s="4"/>
      <c r="K2" s="4"/>
      <c r="L2" s="4"/>
      <c r="M2" s="4"/>
      <c r="N2" s="4"/>
      <c r="O2" s="4"/>
    </row>
    <row r="3" spans="1:20" s="3" customFormat="1">
      <c r="A3" s="148"/>
      <c r="B3" s="132" t="s">
        <v>257</v>
      </c>
      <c r="C3" s="17"/>
      <c r="D3" s="17"/>
      <c r="E3" s="17"/>
    </row>
    <row r="4" spans="1:20" s="3" customFormat="1">
      <c r="A4" s="148"/>
      <c r="B4" s="26" t="s">
        <v>184</v>
      </c>
      <c r="C4" s="16"/>
      <c r="D4" s="16"/>
      <c r="E4" s="16"/>
    </row>
    <row r="5" spans="1:20" s="3" customFormat="1">
      <c r="A5" s="148"/>
      <c r="B5" s="290" t="s">
        <v>183</v>
      </c>
      <c r="C5" s="16"/>
      <c r="D5" s="16"/>
      <c r="E5" s="16"/>
    </row>
    <row r="6" spans="1:20" s="3" customFormat="1">
      <c r="A6" s="148"/>
      <c r="B6" s="16"/>
      <c r="C6" s="16"/>
      <c r="D6" s="16"/>
      <c r="E6" s="16"/>
    </row>
    <row r="7" spans="1:20" s="3" customFormat="1" ht="15.75" customHeight="1">
      <c r="A7" s="148"/>
      <c r="B7" s="147" t="s">
        <v>431</v>
      </c>
      <c r="C7" s="12"/>
      <c r="D7" s="12"/>
      <c r="E7" s="12"/>
      <c r="F7" s="11"/>
      <c r="I7" s="8"/>
      <c r="J7" s="6"/>
      <c r="K7" s="6"/>
      <c r="L7" s="6"/>
      <c r="M7" s="6"/>
      <c r="N7" s="6"/>
      <c r="O7" s="6"/>
      <c r="P7" s="6"/>
      <c r="Q7" s="6"/>
    </row>
    <row r="8" spans="1:20" s="3" customFormat="1">
      <c r="A8" s="148"/>
      <c r="B8" s="21"/>
      <c r="C8" s="27" t="s">
        <v>133</v>
      </c>
      <c r="D8" s="132" t="s">
        <v>82</v>
      </c>
      <c r="E8" s="21"/>
      <c r="F8" s="55"/>
      <c r="G8" s="55"/>
      <c r="H8" s="55"/>
      <c r="I8" s="55"/>
      <c r="J8" s="228"/>
      <c r="K8" s="63"/>
      <c r="L8" s="63"/>
      <c r="M8" s="63"/>
      <c r="N8" s="63"/>
      <c r="O8" s="63"/>
      <c r="P8" s="58"/>
      <c r="Q8" s="58"/>
      <c r="R8" s="59"/>
      <c r="S8" s="59"/>
      <c r="T8" s="59"/>
    </row>
    <row r="9" spans="1:20" s="3" customFormat="1">
      <c r="A9" s="148"/>
      <c r="B9" s="13"/>
      <c r="C9" s="27" t="s">
        <v>134</v>
      </c>
      <c r="D9" s="393" t="s">
        <v>125</v>
      </c>
      <c r="E9" s="393"/>
      <c r="F9" s="394"/>
      <c r="G9" s="394"/>
      <c r="H9" s="22"/>
      <c r="I9" s="395" t="s">
        <v>126</v>
      </c>
      <c r="J9" s="395"/>
      <c r="K9" s="395"/>
      <c r="L9" s="395"/>
      <c r="M9" s="229"/>
      <c r="N9" s="396" t="s">
        <v>127</v>
      </c>
      <c r="O9" s="397"/>
      <c r="P9" s="397"/>
      <c r="Q9" s="58"/>
      <c r="R9" s="398" t="s">
        <v>128</v>
      </c>
      <c r="S9" s="399"/>
      <c r="T9" s="399"/>
    </row>
    <row r="10" spans="1:20" s="7" customFormat="1" ht="18">
      <c r="A10" s="149"/>
      <c r="B10" s="295" t="s">
        <v>92</v>
      </c>
      <c r="C10" s="23"/>
      <c r="D10" s="64" t="s">
        <v>135</v>
      </c>
      <c r="E10" s="64" t="s">
        <v>80</v>
      </c>
      <c r="F10" s="64">
        <v>2019</v>
      </c>
      <c r="G10" s="230" t="s">
        <v>2</v>
      </c>
      <c r="H10" s="231"/>
      <c r="I10" s="187" t="s">
        <v>17</v>
      </c>
      <c r="J10" s="64" t="s">
        <v>18</v>
      </c>
      <c r="K10" s="64" t="s">
        <v>20</v>
      </c>
      <c r="L10" s="230" t="s">
        <v>21</v>
      </c>
      <c r="M10" s="231"/>
      <c r="N10" s="187" t="s">
        <v>24</v>
      </c>
      <c r="O10" s="64" t="s">
        <v>25</v>
      </c>
      <c r="P10" s="230" t="s">
        <v>27</v>
      </c>
      <c r="Q10" s="231"/>
      <c r="R10" s="187" t="s">
        <v>28</v>
      </c>
      <c r="S10" s="64" t="s">
        <v>29</v>
      </c>
      <c r="T10" s="64" t="s">
        <v>30</v>
      </c>
    </row>
    <row r="11" spans="1:20" ht="15" customHeight="1">
      <c r="A11" s="22">
        <v>1</v>
      </c>
      <c r="B11" s="21" t="s">
        <v>367</v>
      </c>
      <c r="C11" s="27"/>
      <c r="D11" s="245">
        <f>EBT!E14</f>
        <v>2200690.0699999998</v>
      </c>
      <c r="E11" s="245">
        <f>EBT!F14</f>
        <v>2140019.072299548</v>
      </c>
      <c r="F11" s="245">
        <f>EBT!G14</f>
        <v>2162345</v>
      </c>
      <c r="G11" s="245">
        <f>EBT!H14</f>
        <v>2191665.9999990002</v>
      </c>
      <c r="H11" s="233"/>
      <c r="I11" s="245">
        <f>EBT!I14</f>
        <v>2211546.000004</v>
      </c>
      <c r="J11" s="245">
        <f>EBT!J14</f>
        <v>2236928.0000009998</v>
      </c>
      <c r="K11" s="245">
        <f>EBT!K14</f>
        <v>2264160</v>
      </c>
      <c r="L11" s="245">
        <f>EBT!L14</f>
        <v>2298466.999998</v>
      </c>
      <c r="M11" s="233"/>
      <c r="N11" s="259">
        <f>EBT!M14</f>
        <v>2322777</v>
      </c>
      <c r="O11" s="259">
        <f>EBT!N14</f>
        <v>2353472.9999990002</v>
      </c>
      <c r="P11" s="259">
        <f>EBT!O14</f>
        <v>2385406.9999970002</v>
      </c>
      <c r="Q11" s="262"/>
      <c r="R11" s="259">
        <f>EBT!P14</f>
        <v>2422229.9999990002</v>
      </c>
      <c r="S11" s="259">
        <f>EBT!Q14</f>
        <v>2453142.9999970002</v>
      </c>
      <c r="T11" s="259">
        <f>EBT!R14</f>
        <v>2489035.000002</v>
      </c>
    </row>
    <row r="12" spans="1:20" ht="15" customHeight="1">
      <c r="A12" s="22">
        <v>2</v>
      </c>
      <c r="B12" s="21" t="s">
        <v>368</v>
      </c>
      <c r="C12" s="21"/>
      <c r="D12" s="329"/>
      <c r="E12" s="108"/>
      <c r="F12" s="108"/>
      <c r="G12" s="108"/>
      <c r="H12" s="233"/>
      <c r="I12" s="108"/>
      <c r="J12" s="108"/>
      <c r="K12" s="108"/>
      <c r="L12" s="108"/>
      <c r="M12" s="233"/>
      <c r="N12" s="108"/>
      <c r="O12" s="108"/>
      <c r="P12" s="108"/>
      <c r="Q12" s="262"/>
      <c r="R12" s="381"/>
      <c r="S12" s="381"/>
      <c r="T12" s="381"/>
    </row>
    <row r="13" spans="1:20">
      <c r="A13" s="22">
        <v>3</v>
      </c>
      <c r="B13" s="21" t="s">
        <v>136</v>
      </c>
      <c r="C13" s="21"/>
      <c r="D13" s="263">
        <v>0.27</v>
      </c>
      <c r="E13" s="263">
        <v>0.28999999999999998</v>
      </c>
      <c r="F13" s="264">
        <v>0.31</v>
      </c>
      <c r="G13" s="265">
        <v>0.33</v>
      </c>
      <c r="H13" s="232"/>
      <c r="I13" s="267">
        <v>0.34749999999999998</v>
      </c>
      <c r="J13" s="264">
        <v>0.36499999999999999</v>
      </c>
      <c r="K13" s="264">
        <v>0.38250000000000001</v>
      </c>
      <c r="L13" s="265">
        <v>0.4</v>
      </c>
      <c r="M13" s="232"/>
      <c r="N13" s="267">
        <v>0.41670000000000001</v>
      </c>
      <c r="O13" s="264">
        <v>0.43330000000000002</v>
      </c>
      <c r="P13" s="265">
        <v>0.45</v>
      </c>
      <c r="Q13" s="232"/>
      <c r="R13" s="267">
        <v>0.4667</v>
      </c>
      <c r="S13" s="264">
        <v>0.48330000000000001</v>
      </c>
      <c r="T13" s="264">
        <v>0.5</v>
      </c>
    </row>
    <row r="14" spans="1:20">
      <c r="A14" s="22">
        <v>4</v>
      </c>
      <c r="B14" s="21" t="s">
        <v>137</v>
      </c>
      <c r="C14" s="21"/>
      <c r="D14" s="400">
        <f>((D11-D12)*D13)+((E11-E12)*E13)+((F11-F12)*F13)+((G11-G12)*G13)</f>
        <v>2608368.5798665388</v>
      </c>
      <c r="E14" s="401"/>
      <c r="F14" s="401"/>
      <c r="G14" s="401"/>
      <c r="H14" s="234"/>
      <c r="I14" s="400">
        <f>((I11-I12)*I13)+((J11-J12)*J13)+((K11-K12)*K13)+((L11-L12)*L13)</f>
        <v>3370418.9550009547</v>
      </c>
      <c r="J14" s="401"/>
      <c r="K14" s="401"/>
      <c r="L14" s="401"/>
      <c r="M14" s="234"/>
      <c r="N14" s="404">
        <f>(((N11-N12)*N13)+((O11-O12)*O13)+((P11-P12)*P13))</f>
        <v>3061094.176798217</v>
      </c>
      <c r="O14" s="405"/>
      <c r="P14" s="405"/>
      <c r="Q14" s="234"/>
      <c r="R14" s="405">
        <f>(((R11-R12)*R13)+((S11-S12)*S13)+((T11-T12)*T13))</f>
        <v>3560576.2528990833</v>
      </c>
      <c r="S14" s="405"/>
      <c r="T14" s="406"/>
    </row>
    <row r="15" spans="1:20">
      <c r="A15" s="22"/>
      <c r="B15" s="21"/>
      <c r="C15" s="21"/>
      <c r="D15" s="235"/>
      <c r="E15" s="236"/>
      <c r="F15" s="72"/>
      <c r="G15" s="72"/>
      <c r="H15" s="240"/>
      <c r="I15" s="72"/>
      <c r="J15" s="72"/>
      <c r="K15" s="72"/>
      <c r="L15" s="72"/>
      <c r="M15" s="240"/>
      <c r="N15" s="72"/>
      <c r="O15" s="72"/>
      <c r="P15" s="72"/>
      <c r="Q15" s="240"/>
      <c r="R15" s="72"/>
      <c r="S15" s="72"/>
      <c r="T15" s="254"/>
    </row>
    <row r="16" spans="1:20" ht="16.2" thickBot="1">
      <c r="A16" s="22"/>
      <c r="B16" s="296" t="s">
        <v>356</v>
      </c>
      <c r="C16" s="21"/>
      <c r="D16" s="238"/>
      <c r="E16" s="239"/>
      <c r="F16" s="240"/>
      <c r="G16" s="240"/>
      <c r="H16" s="243"/>
      <c r="I16" s="240"/>
      <c r="J16" s="240"/>
      <c r="K16" s="240"/>
      <c r="L16" s="240"/>
      <c r="M16" s="240"/>
      <c r="N16" s="240"/>
      <c r="O16" s="240"/>
      <c r="P16" s="240"/>
      <c r="Q16" s="240"/>
      <c r="R16" s="240"/>
      <c r="S16" s="240"/>
      <c r="T16" s="237"/>
    </row>
    <row r="17" spans="1:21" ht="32.25" customHeight="1" thickBot="1">
      <c r="A17" s="22">
        <v>5</v>
      </c>
      <c r="B17" s="21" t="s">
        <v>359</v>
      </c>
      <c r="C17" s="360">
        <v>0</v>
      </c>
      <c r="D17" s="242"/>
      <c r="E17" s="242"/>
      <c r="F17" s="243"/>
      <c r="G17" s="241"/>
      <c r="H17" s="266">
        <f>C17+SUM(D22:G22)</f>
        <v>936011.3471084612</v>
      </c>
      <c r="I17" s="258"/>
      <c r="J17" s="243"/>
      <c r="K17" s="243"/>
      <c r="L17" s="243"/>
      <c r="M17" s="266">
        <f>H17+SUM(I22:L22)</f>
        <v>2150346.1443395112</v>
      </c>
      <c r="N17" s="243"/>
      <c r="O17" s="243"/>
      <c r="P17" s="243"/>
      <c r="Q17" s="266">
        <f>M17+SUM(N22:P22)</f>
        <v>2786736.8154602945</v>
      </c>
      <c r="R17" s="243"/>
      <c r="S17" s="243"/>
      <c r="T17" s="241"/>
      <c r="U17" s="266">
        <f>Q17+SUM(R22:T22)</f>
        <v>3498030.1007922115</v>
      </c>
    </row>
    <row r="18" spans="1:21">
      <c r="A18" s="22">
        <v>6</v>
      </c>
      <c r="B18" s="21" t="s">
        <v>283</v>
      </c>
      <c r="C18" s="21"/>
      <c r="D18" s="244">
        <f>EBT!E81+EBT!E128+EBT!E132</f>
        <v>799118.64999999991</v>
      </c>
      <c r="E18" s="244">
        <f>EBT!F81+EBT!F128+EBT!F132</f>
        <v>740905.499235</v>
      </c>
      <c r="F18" s="244">
        <f>EBT!G81+EBT!G128+EBT!G132</f>
        <v>1001179.7605880001</v>
      </c>
      <c r="G18" s="244">
        <f>EBT!H81+EBT!H128+EBT!H132</f>
        <v>1003176.017152</v>
      </c>
      <c r="H18" s="255"/>
      <c r="I18" s="253">
        <f>EBT!I81+EBT!I128+EBT!I132</f>
        <v>1151273.2527409999</v>
      </c>
      <c r="J18" s="253">
        <f>EBT!J81+EBT!J128+EBT!J132</f>
        <v>1150244.4967080001</v>
      </c>
      <c r="K18" s="253">
        <f>EBT!K81+EBT!K128+EBT!K132</f>
        <v>1143074.9012490001</v>
      </c>
      <c r="L18" s="253">
        <f>EBT!L81+EBT!L128+EBT!L132</f>
        <v>1140161.1015340001</v>
      </c>
      <c r="M18" s="234"/>
      <c r="N18" s="361">
        <f>EBT!M81+EBT!M128+EBT!M132</f>
        <v>1134503.389095</v>
      </c>
      <c r="O18" s="361">
        <f>EBT!N81+EBT!N128+EBT!N132</f>
        <v>1133949.8287870004</v>
      </c>
      <c r="P18" s="361">
        <f>EBT!O81+EBT!O128+EBT!O132</f>
        <v>1429031.6300370002</v>
      </c>
      <c r="Q18" s="234"/>
      <c r="R18" s="361">
        <f>EBT!P81+EBT!P128+EBT!P132</f>
        <v>1427929.67698</v>
      </c>
      <c r="S18" s="361">
        <f>EBT!Q81+EBT!Q128+EBT!Q132</f>
        <v>1423317.484034</v>
      </c>
      <c r="T18" s="361">
        <f>EBT!R81+EBT!R128+EBT!R132</f>
        <v>1420622.3772170001</v>
      </c>
    </row>
    <row r="19" spans="1:21" s="277" customFormat="1">
      <c r="A19" s="22" t="s">
        <v>280</v>
      </c>
      <c r="B19" s="281" t="s">
        <v>285</v>
      </c>
      <c r="C19" s="281"/>
      <c r="D19" s="298">
        <f>D18</f>
        <v>799118.64999999991</v>
      </c>
      <c r="E19" s="298">
        <f>E18</f>
        <v>740905.499235</v>
      </c>
      <c r="F19" s="298">
        <f>F18</f>
        <v>1001179.7605880001</v>
      </c>
      <c r="G19" s="298">
        <v>67164.670043538805</v>
      </c>
      <c r="H19" s="234"/>
      <c r="I19" s="298">
        <v>1151273</v>
      </c>
      <c r="J19" s="298">
        <v>1150244</v>
      </c>
      <c r="K19" s="298">
        <v>1068901.95500095</v>
      </c>
      <c r="L19" s="298">
        <v>0</v>
      </c>
      <c r="M19" s="234"/>
      <c r="N19" s="298">
        <f>N18</f>
        <v>1134503.389095</v>
      </c>
      <c r="O19" s="298">
        <f>O18</f>
        <v>1133949.8287870004</v>
      </c>
      <c r="P19" s="298">
        <v>792640.95891621697</v>
      </c>
      <c r="Q19" s="234"/>
      <c r="R19" s="298">
        <f>R18</f>
        <v>1427929.67698</v>
      </c>
      <c r="S19" s="298">
        <f>S18</f>
        <v>1423317.484034</v>
      </c>
      <c r="T19" s="298">
        <v>709329.09188508301</v>
      </c>
    </row>
    <row r="20" spans="1:21" s="277" customFormat="1">
      <c r="A20" s="22">
        <v>7</v>
      </c>
      <c r="B20" s="281" t="s">
        <v>282</v>
      </c>
      <c r="C20" s="281"/>
      <c r="D20" s="298">
        <v>0</v>
      </c>
      <c r="E20" s="298">
        <v>0</v>
      </c>
      <c r="F20" s="298">
        <v>0</v>
      </c>
      <c r="G20" s="298">
        <v>0</v>
      </c>
      <c r="H20" s="234"/>
      <c r="I20" s="298">
        <v>0</v>
      </c>
      <c r="J20" s="298">
        <v>0</v>
      </c>
      <c r="K20" s="298">
        <v>0</v>
      </c>
      <c r="L20" s="298">
        <v>0</v>
      </c>
      <c r="M20" s="234"/>
      <c r="N20" s="298">
        <v>0</v>
      </c>
      <c r="O20" s="298">
        <v>0</v>
      </c>
      <c r="P20" s="298">
        <v>0</v>
      </c>
      <c r="Q20" s="234"/>
      <c r="R20" s="298">
        <v>0</v>
      </c>
      <c r="S20" s="298">
        <v>0</v>
      </c>
      <c r="T20" s="298">
        <v>0</v>
      </c>
    </row>
    <row r="21" spans="1:21" s="277" customFormat="1">
      <c r="A21" s="22" t="s">
        <v>286</v>
      </c>
      <c r="B21" s="281" t="s">
        <v>370</v>
      </c>
      <c r="C21" s="281"/>
      <c r="D21" s="298">
        <v>0</v>
      </c>
      <c r="E21" s="298">
        <v>0</v>
      </c>
      <c r="F21" s="298">
        <v>0</v>
      </c>
      <c r="G21" s="298">
        <v>0</v>
      </c>
      <c r="H21" s="234"/>
      <c r="I21" s="298">
        <v>0</v>
      </c>
      <c r="J21" s="298">
        <v>0</v>
      </c>
      <c r="K21" s="298">
        <v>0</v>
      </c>
      <c r="L21" s="298">
        <v>0</v>
      </c>
      <c r="M21" s="234"/>
      <c r="N21" s="298">
        <v>0</v>
      </c>
      <c r="O21" s="298">
        <v>0</v>
      </c>
      <c r="P21" s="298">
        <v>0</v>
      </c>
      <c r="Q21" s="234"/>
      <c r="R21" s="298">
        <v>0</v>
      </c>
      <c r="S21" s="298">
        <v>0</v>
      </c>
      <c r="T21" s="298">
        <v>0</v>
      </c>
    </row>
    <row r="22" spans="1:21">
      <c r="A22" s="22">
        <v>8</v>
      </c>
      <c r="B22" s="21" t="s">
        <v>369</v>
      </c>
      <c r="C22" s="21"/>
      <c r="D22" s="253">
        <f>D20-D21+D18-D19</f>
        <v>0</v>
      </c>
      <c r="E22" s="253">
        <f t="shared" ref="E22:I22" si="0">E20-E21+E18-E19</f>
        <v>0</v>
      </c>
      <c r="F22" s="253">
        <f t="shared" si="0"/>
        <v>0</v>
      </c>
      <c r="G22" s="253">
        <f t="shared" si="0"/>
        <v>936011.3471084612</v>
      </c>
      <c r="H22" s="234"/>
      <c r="I22" s="253">
        <f t="shared" si="0"/>
        <v>0.2527409999165684</v>
      </c>
      <c r="J22" s="253">
        <f t="shared" ref="J22" si="1">J20-J21+J18-J19</f>
        <v>0.49670800007879734</v>
      </c>
      <c r="K22" s="253">
        <f t="shared" ref="K22" si="2">K20-K21+K18-K19</f>
        <v>74172.946248050081</v>
      </c>
      <c r="L22" s="253">
        <f t="shared" ref="L22:N22" si="3">L20-L21+L18-L19</f>
        <v>1140161.1015340001</v>
      </c>
      <c r="M22" s="234"/>
      <c r="N22" s="253">
        <f t="shared" si="3"/>
        <v>0</v>
      </c>
      <c r="O22" s="253">
        <f t="shared" ref="O22" si="4">O20-O21+O18-O19</f>
        <v>0</v>
      </c>
      <c r="P22" s="253">
        <f>P20-P21+P18-P19</f>
        <v>636390.6711207832</v>
      </c>
      <c r="Q22" s="234"/>
      <c r="R22" s="253">
        <f t="shared" ref="R22" si="5">R20-R21+R18-R19</f>
        <v>0</v>
      </c>
      <c r="S22" s="253">
        <f t="shared" ref="S22" si="6">S20-S21+S18-S19</f>
        <v>0</v>
      </c>
      <c r="T22" s="361">
        <f t="shared" ref="T22" si="7">T20-T21+T18-T19</f>
        <v>711293.28533191711</v>
      </c>
    </row>
    <row r="23" spans="1:21">
      <c r="A23" s="22"/>
      <c r="B23" s="21"/>
      <c r="C23" s="21"/>
      <c r="D23" s="235"/>
      <c r="E23" s="236"/>
      <c r="F23" s="72"/>
      <c r="G23" s="72"/>
      <c r="H23" s="240"/>
      <c r="I23" s="72"/>
      <c r="J23" s="72"/>
      <c r="K23" s="72"/>
      <c r="L23" s="72"/>
      <c r="M23" s="240"/>
      <c r="N23" s="72"/>
      <c r="O23" s="72"/>
      <c r="P23" s="72"/>
      <c r="Q23" s="240"/>
      <c r="R23" s="72"/>
      <c r="S23" s="72"/>
      <c r="T23" s="254"/>
    </row>
    <row r="24" spans="1:21" ht="16.2" thickBot="1">
      <c r="A24" s="22"/>
      <c r="B24" s="296" t="s">
        <v>357</v>
      </c>
      <c r="C24" s="21"/>
      <c r="D24" s="238"/>
      <c r="E24" s="239"/>
      <c r="F24" s="240"/>
      <c r="G24" s="240"/>
      <c r="H24" s="243"/>
      <c r="I24" s="240"/>
      <c r="J24" s="240"/>
      <c r="K24" s="240"/>
      <c r="L24" s="240"/>
      <c r="M24" s="240"/>
      <c r="N24" s="240"/>
      <c r="O24" s="240"/>
      <c r="P24" s="240"/>
      <c r="Q24" s="240"/>
      <c r="R24" s="240"/>
      <c r="S24" s="240"/>
      <c r="T24" s="237"/>
    </row>
    <row r="25" spans="1:21" ht="16.2" thickBot="1">
      <c r="A25" s="22">
        <v>9</v>
      </c>
      <c r="B25" s="21" t="s">
        <v>359</v>
      </c>
      <c r="C25" s="360">
        <v>0</v>
      </c>
      <c r="D25" s="242"/>
      <c r="E25" s="242"/>
      <c r="F25" s="243"/>
      <c r="G25" s="241"/>
      <c r="H25" s="266">
        <f>C25+SUM(D28:G28)</f>
        <v>0</v>
      </c>
      <c r="I25" s="258"/>
      <c r="J25" s="243"/>
      <c r="K25" s="243"/>
      <c r="L25" s="243"/>
      <c r="M25" s="266">
        <f>H25+SUM(I28:L28)</f>
        <v>0</v>
      </c>
      <c r="N25" s="243"/>
      <c r="O25" s="243"/>
      <c r="P25" s="243"/>
      <c r="Q25" s="266">
        <f>M25+SUM(N28:P28)</f>
        <v>0</v>
      </c>
      <c r="R25" s="243"/>
      <c r="S25" s="243"/>
      <c r="T25" s="241"/>
      <c r="U25" s="266">
        <f>Q25+SUM(R28:T28)</f>
        <v>0</v>
      </c>
    </row>
    <row r="26" spans="1:21">
      <c r="A26" s="22">
        <v>10</v>
      </c>
      <c r="B26" s="21" t="s">
        <v>281</v>
      </c>
      <c r="C26" s="21"/>
      <c r="D26" s="251">
        <v>0</v>
      </c>
      <c r="E26" s="251">
        <v>0</v>
      </c>
      <c r="F26" s="251">
        <v>0</v>
      </c>
      <c r="G26" s="251">
        <v>0</v>
      </c>
      <c r="H26" s="255"/>
      <c r="I26" s="251">
        <v>0</v>
      </c>
      <c r="J26" s="251">
        <v>0</v>
      </c>
      <c r="K26" s="251">
        <v>0</v>
      </c>
      <c r="L26" s="251">
        <v>0</v>
      </c>
      <c r="M26" s="234"/>
      <c r="N26" s="251">
        <v>0</v>
      </c>
      <c r="O26" s="251">
        <v>0</v>
      </c>
      <c r="P26" s="251">
        <v>0</v>
      </c>
      <c r="Q26" s="234"/>
      <c r="R26" s="251">
        <v>0</v>
      </c>
      <c r="S26" s="251">
        <v>0</v>
      </c>
      <c r="T26" s="251">
        <v>0</v>
      </c>
    </row>
    <row r="27" spans="1:21">
      <c r="A27" s="22">
        <v>11</v>
      </c>
      <c r="B27" s="21" t="s">
        <v>360</v>
      </c>
      <c r="C27" s="21"/>
      <c r="D27" s="251">
        <v>0</v>
      </c>
      <c r="E27" s="251">
        <v>0</v>
      </c>
      <c r="F27" s="251">
        <v>0</v>
      </c>
      <c r="G27" s="251">
        <v>0</v>
      </c>
      <c r="H27" s="234"/>
      <c r="I27" s="251">
        <v>0</v>
      </c>
      <c r="J27" s="251">
        <v>0</v>
      </c>
      <c r="K27" s="251">
        <v>0</v>
      </c>
      <c r="L27" s="251">
        <v>0</v>
      </c>
      <c r="M27" s="234"/>
      <c r="N27" s="251">
        <v>0</v>
      </c>
      <c r="O27" s="251">
        <v>0</v>
      </c>
      <c r="P27" s="251">
        <v>0</v>
      </c>
      <c r="Q27" s="234"/>
      <c r="R27" s="251">
        <v>0</v>
      </c>
      <c r="S27" s="251">
        <v>0</v>
      </c>
      <c r="T27" s="251">
        <v>0</v>
      </c>
    </row>
    <row r="28" spans="1:21" s="277" customFormat="1">
      <c r="A28" s="22">
        <v>12</v>
      </c>
      <c r="B28" s="281" t="s">
        <v>361</v>
      </c>
      <c r="C28" s="281"/>
      <c r="D28" s="253">
        <f>D26-D27</f>
        <v>0</v>
      </c>
      <c r="E28" s="253">
        <f t="shared" ref="E28:I28" si="8">E26-E27</f>
        <v>0</v>
      </c>
      <c r="F28" s="253">
        <f t="shared" si="8"/>
        <v>0</v>
      </c>
      <c r="G28" s="361">
        <f t="shared" si="8"/>
        <v>0</v>
      </c>
      <c r="H28" s="240"/>
      <c r="I28" s="253">
        <f t="shared" si="8"/>
        <v>0</v>
      </c>
      <c r="J28" s="253">
        <f t="shared" ref="J28" si="9">J26-J27</f>
        <v>0</v>
      </c>
      <c r="K28" s="253">
        <f t="shared" ref="K28" si="10">K26-K27</f>
        <v>0</v>
      </c>
      <c r="L28" s="361">
        <f t="shared" ref="L28:N28" si="11">L26-L27</f>
        <v>0</v>
      </c>
      <c r="M28" s="240"/>
      <c r="N28" s="253">
        <f t="shared" si="11"/>
        <v>0</v>
      </c>
      <c r="O28" s="253">
        <f t="shared" ref="O28" si="12">O26-O27</f>
        <v>0</v>
      </c>
      <c r="P28" s="361">
        <f t="shared" ref="P28" si="13">P26-P27</f>
        <v>0</v>
      </c>
      <c r="Q28" s="240"/>
      <c r="R28" s="253">
        <f t="shared" ref="R28" si="14">R26-R27</f>
        <v>0</v>
      </c>
      <c r="S28" s="253">
        <f t="shared" ref="S28" si="15">S26-S27</f>
        <v>0</v>
      </c>
      <c r="T28" s="361">
        <f t="shared" ref="T28" si="16">T26-T27</f>
        <v>0</v>
      </c>
    </row>
    <row r="29" spans="1:21">
      <c r="A29" s="22"/>
      <c r="B29" s="21"/>
      <c r="C29" s="21"/>
      <c r="D29" s="257"/>
      <c r="E29" s="256"/>
      <c r="F29" s="153"/>
      <c r="G29" s="153"/>
      <c r="H29" s="240"/>
      <c r="I29" s="153"/>
      <c r="J29" s="153"/>
      <c r="K29" s="153"/>
      <c r="L29" s="153"/>
      <c r="M29" s="240"/>
      <c r="N29" s="153"/>
      <c r="O29" s="153"/>
      <c r="P29" s="153"/>
      <c r="Q29" s="240"/>
      <c r="R29" s="153"/>
      <c r="S29" s="153"/>
      <c r="T29" s="252"/>
    </row>
    <row r="30" spans="1:21" ht="31.2">
      <c r="A30" s="22">
        <v>13</v>
      </c>
      <c r="B30" s="21" t="s">
        <v>306</v>
      </c>
      <c r="C30" s="21"/>
      <c r="D30" s="402">
        <f>SUM(D19:G19)+SUM(D21:G21)+SUM(D27:G27)</f>
        <v>2608368.5798665388</v>
      </c>
      <c r="E30" s="403"/>
      <c r="F30" s="403"/>
      <c r="G30" s="403"/>
      <c r="H30" s="234"/>
      <c r="I30" s="402">
        <f>SUM(I19:L19)+SUM(I21:L21)+SUM(I27:L27)</f>
        <v>3370418.95500095</v>
      </c>
      <c r="J30" s="403"/>
      <c r="K30" s="403"/>
      <c r="L30" s="403"/>
      <c r="M30" s="234"/>
      <c r="N30" s="407">
        <f>SUM(N19:P19)+SUM(N21:P21)+SUM(N27:P27)</f>
        <v>3061094.1767982175</v>
      </c>
      <c r="O30" s="407"/>
      <c r="P30" s="407"/>
      <c r="Q30" s="234"/>
      <c r="R30" s="388">
        <f>SUM(R19:T19)+SUM(R21:T21)+SUM(R27:T27)</f>
        <v>3560576.2528990828</v>
      </c>
      <c r="S30" s="389"/>
      <c r="T30" s="390"/>
    </row>
    <row r="31" spans="1:21">
      <c r="A31" s="22"/>
      <c r="B31" s="21"/>
      <c r="C31" s="21"/>
      <c r="D31" s="257"/>
      <c r="E31" s="256"/>
      <c r="F31" s="153"/>
      <c r="G31" s="153"/>
      <c r="H31" s="240"/>
      <c r="I31" s="153"/>
      <c r="J31" s="153"/>
      <c r="K31" s="153"/>
      <c r="L31" s="153"/>
      <c r="M31" s="240"/>
      <c r="N31" s="153"/>
      <c r="O31" s="153"/>
      <c r="P31" s="153"/>
      <c r="Q31" s="240"/>
      <c r="R31" s="153"/>
      <c r="S31" s="153"/>
      <c r="T31" s="252"/>
    </row>
    <row r="32" spans="1:21">
      <c r="A32" s="22">
        <v>14</v>
      </c>
      <c r="B32" s="21" t="s">
        <v>358</v>
      </c>
      <c r="C32" s="21"/>
      <c r="D32" s="388">
        <f>D30-D14</f>
        <v>0</v>
      </c>
      <c r="E32" s="389"/>
      <c r="F32" s="389"/>
      <c r="G32" s="390"/>
      <c r="H32" s="234"/>
      <c r="I32" s="388">
        <f>I30-I14</f>
        <v>-4.6566128730773926E-9</v>
      </c>
      <c r="J32" s="389"/>
      <c r="K32" s="389"/>
      <c r="L32" s="390"/>
      <c r="M32" s="234"/>
      <c r="N32" s="408">
        <f>N30-N14</f>
        <v>0</v>
      </c>
      <c r="O32" s="408"/>
      <c r="P32" s="408"/>
      <c r="Q32" s="234"/>
      <c r="R32" s="388">
        <f>R30-R14</f>
        <v>0</v>
      </c>
      <c r="S32" s="391"/>
      <c r="T32" s="392"/>
    </row>
    <row r="33" spans="1:20">
      <c r="A33" s="150"/>
      <c r="B33" s="29"/>
      <c r="C33" s="152"/>
      <c r="D33" s="152"/>
      <c r="E33" s="152"/>
      <c r="F33" s="153"/>
      <c r="G33" s="153"/>
      <c r="H33" s="243"/>
      <c r="I33" s="153"/>
      <c r="J33" s="153"/>
      <c r="K33" s="153"/>
      <c r="L33" s="153"/>
      <c r="M33" s="243"/>
      <c r="N33" s="153"/>
      <c r="O33" s="153"/>
      <c r="P33" s="154"/>
      <c r="Q33" s="261"/>
      <c r="R33" s="154"/>
      <c r="S33" s="154"/>
      <c r="T33" s="155"/>
    </row>
    <row r="34" spans="1:20" s="128" customFormat="1">
      <c r="A34" s="142"/>
      <c r="F34" s="5"/>
      <c r="G34" s="5"/>
      <c r="H34" s="5"/>
      <c r="I34" s="5"/>
      <c r="J34" s="5"/>
      <c r="K34" s="5"/>
      <c r="L34" s="5"/>
      <c r="M34" s="5"/>
      <c r="N34" s="5"/>
      <c r="O34" s="5"/>
      <c r="P34" s="5"/>
      <c r="Q34" s="5"/>
      <c r="R34" s="1"/>
      <c r="S34" s="1"/>
      <c r="T34" s="1"/>
    </row>
    <row r="35" spans="1:20" s="128" customFormat="1">
      <c r="A35" s="142"/>
      <c r="B35" s="128" t="s">
        <v>414</v>
      </c>
      <c r="F35" s="5"/>
      <c r="G35" s="5"/>
      <c r="H35" s="5"/>
      <c r="I35" s="5"/>
      <c r="J35" s="5"/>
      <c r="K35" s="5"/>
      <c r="L35" s="5"/>
      <c r="M35" s="5"/>
      <c r="N35" s="5"/>
      <c r="O35" s="5"/>
      <c r="P35" s="5"/>
      <c r="Q35" s="5"/>
      <c r="R35" s="1"/>
      <c r="S35" s="1"/>
      <c r="T35" s="1"/>
    </row>
    <row r="36" spans="1:20" s="128" customFormat="1" ht="31.2">
      <c r="A36" s="142"/>
      <c r="B36" s="128" t="s">
        <v>415</v>
      </c>
      <c r="F36" s="5"/>
      <c r="G36" s="5"/>
      <c r="H36" s="5"/>
      <c r="I36" s="5"/>
      <c r="J36" s="5"/>
      <c r="K36" s="5"/>
      <c r="L36" s="5"/>
      <c r="M36" s="5"/>
      <c r="N36" s="5"/>
      <c r="O36" s="5"/>
      <c r="P36" s="5"/>
      <c r="Q36" s="5"/>
      <c r="R36" s="1"/>
      <c r="S36" s="1"/>
      <c r="T36" s="1"/>
    </row>
  </sheetData>
  <dataConsolidate/>
  <mergeCells count="16">
    <mergeCell ref="R30:T30"/>
    <mergeCell ref="R32:T32"/>
    <mergeCell ref="D9:G9"/>
    <mergeCell ref="I9:L9"/>
    <mergeCell ref="N9:P9"/>
    <mergeCell ref="R9:T9"/>
    <mergeCell ref="D14:G14"/>
    <mergeCell ref="D30:G30"/>
    <mergeCell ref="I14:L14"/>
    <mergeCell ref="N14:P14"/>
    <mergeCell ref="R14:T14"/>
    <mergeCell ref="D32:G32"/>
    <mergeCell ref="I30:L30"/>
    <mergeCell ref="I32:L32"/>
    <mergeCell ref="N30:P30"/>
    <mergeCell ref="N32:P32"/>
  </mergeCells>
  <printOptions horizontalCentered="1"/>
  <pageMargins left="0.25" right="0.25" top="0.75" bottom="0.75" header="0.3" footer="0.3"/>
  <pageSetup paperSize="17" scale="61"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0"/>
  <sheetViews>
    <sheetView workbookViewId="0">
      <selection activeCell="F16" sqref="F16"/>
    </sheetView>
  </sheetViews>
  <sheetFormatPr defaultRowHeight="15.6"/>
  <cols>
    <col min="1" max="1" width="16.09765625" bestFit="1" customWidth="1"/>
    <col min="2" max="2" width="21.59765625" bestFit="1" customWidth="1"/>
    <col min="3" max="3" width="16.09765625" bestFit="1" customWidth="1"/>
    <col min="4" max="4" width="21.59765625" bestFit="1" customWidth="1"/>
    <col min="5" max="5" width="16.09765625" bestFit="1" customWidth="1"/>
    <col min="6" max="6" width="21.59765625" bestFit="1" customWidth="1"/>
  </cols>
  <sheetData>
    <row r="1" spans="1:6">
      <c r="A1" s="335" t="s">
        <v>317</v>
      </c>
      <c r="B1" s="335" t="s">
        <v>326</v>
      </c>
      <c r="C1" s="335" t="s">
        <v>328</v>
      </c>
      <c r="D1" s="335" t="s">
        <v>334</v>
      </c>
      <c r="E1" s="335" t="s">
        <v>335</v>
      </c>
      <c r="F1" s="335" t="s">
        <v>336</v>
      </c>
    </row>
    <row r="2" spans="1:6">
      <c r="A2" s="336" t="s">
        <v>325</v>
      </c>
      <c r="B2" s="336" t="s">
        <v>325</v>
      </c>
      <c r="C2" s="336" t="s">
        <v>329</v>
      </c>
      <c r="D2" s="336" t="s">
        <v>329</v>
      </c>
      <c r="E2" s="336" t="s">
        <v>325</v>
      </c>
      <c r="F2" s="336" t="s">
        <v>329</v>
      </c>
    </row>
    <row r="3" spans="1:6">
      <c r="A3" s="336" t="s">
        <v>323</v>
      </c>
      <c r="B3" s="336" t="s">
        <v>323</v>
      </c>
      <c r="C3" s="336" t="s">
        <v>330</v>
      </c>
      <c r="D3" s="336" t="s">
        <v>330</v>
      </c>
      <c r="E3" s="336" t="s">
        <v>323</v>
      </c>
      <c r="F3" s="336" t="s">
        <v>330</v>
      </c>
    </row>
    <row r="4" spans="1:6">
      <c r="A4" s="336" t="s">
        <v>320</v>
      </c>
      <c r="B4" s="336" t="s">
        <v>320</v>
      </c>
      <c r="C4" s="336" t="s">
        <v>331</v>
      </c>
      <c r="D4" s="336" t="s">
        <v>331</v>
      </c>
      <c r="E4" s="336" t="s">
        <v>320</v>
      </c>
      <c r="F4" s="336" t="s">
        <v>331</v>
      </c>
    </row>
    <row r="5" spans="1:6">
      <c r="A5" s="336" t="s">
        <v>321</v>
      </c>
      <c r="B5" s="336" t="s">
        <v>321</v>
      </c>
      <c r="C5" s="336" t="s">
        <v>323</v>
      </c>
      <c r="D5" s="336" t="s">
        <v>323</v>
      </c>
      <c r="E5" s="336" t="s">
        <v>321</v>
      </c>
      <c r="F5" s="336" t="s">
        <v>323</v>
      </c>
    </row>
    <row r="6" spans="1:6">
      <c r="A6" s="336" t="s">
        <v>318</v>
      </c>
      <c r="B6" s="336" t="s">
        <v>318</v>
      </c>
      <c r="C6" s="336" t="s">
        <v>332</v>
      </c>
      <c r="D6" s="336" t="s">
        <v>332</v>
      </c>
      <c r="E6" s="336" t="s">
        <v>318</v>
      </c>
      <c r="F6" s="336" t="s">
        <v>332</v>
      </c>
    </row>
    <row r="7" spans="1:6">
      <c r="A7" s="336" t="s">
        <v>322</v>
      </c>
      <c r="B7" s="336" t="s">
        <v>322</v>
      </c>
      <c r="C7" s="336" t="s">
        <v>333</v>
      </c>
      <c r="D7" s="336" t="s">
        <v>333</v>
      </c>
      <c r="E7" s="336" t="s">
        <v>322</v>
      </c>
      <c r="F7" s="336" t="s">
        <v>333</v>
      </c>
    </row>
    <row r="8" spans="1:6">
      <c r="A8" s="336" t="s">
        <v>319</v>
      </c>
      <c r="B8" s="336" t="s">
        <v>319</v>
      </c>
      <c r="D8" s="336"/>
      <c r="E8" s="336" t="s">
        <v>319</v>
      </c>
      <c r="F8" s="336"/>
    </row>
    <row r="9" spans="1:6">
      <c r="A9" s="336" t="s">
        <v>324</v>
      </c>
      <c r="B9" s="336" t="s">
        <v>324</v>
      </c>
      <c r="D9" s="336"/>
      <c r="E9" s="336" t="s">
        <v>324</v>
      </c>
      <c r="F9" s="336"/>
    </row>
    <row r="10" spans="1:6">
      <c r="B10" s="336" t="s">
        <v>327</v>
      </c>
      <c r="D10" s="336"/>
      <c r="E10" s="336" t="s">
        <v>327</v>
      </c>
      <c r="F10" s="336"/>
    </row>
  </sheetData>
  <sortState ref="A2:A9">
    <sortCondition ref="A2:A9"/>
  </sortState>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17-IEPR-07</Docket_x0020_Number>
    <TaxCatchAll xmlns="8eef3743-c7b3-4cbe-8837-b6e805be353c">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Z5JXHV6S7NA6-3-140491</_dlc_DocId>
    <_dlc_DocIdUrl xmlns="8eef3743-c7b3-4cbe-8837-b6e805be353c">
      <Url>http://efilingsppublic/_layouts/DocIdRedir.aspx?ID=Z5JXHV6S7NA6-3-140491</Url>
      <Description>Z5JXHV6S7NA6-3-140491</Description>
    </_dlc_DocIdUrl>
  </documentManagement>
</p:properties>
</file>

<file path=customXml/itemProps1.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2.xml><?xml version="1.0" encoding="utf-8"?>
<ds:datastoreItem xmlns:ds="http://schemas.openxmlformats.org/officeDocument/2006/customXml" ds:itemID="{C77941F3-8E3B-41A8-AD50-DA3FCB35A6F7}">
  <ds:schemaRefs>
    <ds:schemaRef ds:uri="http://schemas.microsoft.com/sharepoint/events"/>
  </ds:schemaRefs>
</ds:datastoreItem>
</file>

<file path=customXml/itemProps3.xml><?xml version="1.0" encoding="utf-8"?>
<ds:datastoreItem xmlns:ds="http://schemas.openxmlformats.org/officeDocument/2006/customXml" ds:itemID="{C8AC9165-2A48-45EA-A867-F1098BE809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CC46F0A-D228-46DD-BAB0-21CF8307FB81}">
  <ds:schemaRefs>
    <ds:schemaRef ds:uri="http://www.w3.org/XML/1998/namespace"/>
    <ds:schemaRef ds:uri="8eef3743-c7b3-4cbe-8837-b6e805be353c"/>
    <ds:schemaRef ds:uri="http://schemas.microsoft.com/office/2006/metadata/properties"/>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Cover sheet</vt:lpstr>
      <vt:lpstr>Admin Info</vt:lpstr>
      <vt:lpstr>CRAT</vt:lpstr>
      <vt:lpstr>EBT</vt:lpstr>
      <vt:lpstr>GEAT</vt:lpstr>
      <vt:lpstr>RPT</vt:lpstr>
      <vt:lpstr>Lists</vt:lpstr>
      <vt:lpstr>'Cover sheet'!Print_Area</vt:lpstr>
      <vt:lpstr>CRAT!Print_Area</vt:lpstr>
      <vt:lpstr>EBT!Print_Area</vt:lpstr>
      <vt:lpstr>GEAT!Print_Area</vt:lpstr>
      <vt:lpstr>RPT!Print_Area</vt:lpstr>
      <vt:lpstr>CRAT!Print_Titles</vt:lpstr>
      <vt:lpstr>EBT!Print_Titles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Standardized Reporting Tables for Publicly Owned Utility IRP Filing</dc:title>
  <dc:creator>CEC</dc:creator>
  <cp:lastModifiedBy>Leach, Jeff</cp:lastModifiedBy>
  <cp:lastPrinted>2018-12-18T00:19:45Z</cp:lastPrinted>
  <dcterms:created xsi:type="dcterms:W3CDTF">2004-11-07T17:37:25Z</dcterms:created>
  <dcterms:modified xsi:type="dcterms:W3CDTF">2018-12-18T21:32:14Z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28417476-b1c9-46f2-9476-2b0937f97416</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