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
    </mc:Choice>
  </mc:AlternateContent>
  <bookViews>
    <workbookView xWindow="0" yWindow="0" windowWidth="15360" windowHeight="8544"/>
  </bookViews>
  <sheets>
    <sheet name="Report" sheetId="7" r:id="rId1"/>
    <sheet name="Data" sheetId="1" r:id="rId2"/>
  </sheets>
  <definedNames>
    <definedName name="_xlnm._FilterDatabase" localSheetId="1" hidden="1">Data!$A$1:$J$193</definedName>
    <definedName name="_xlnm.Print_Area" localSheetId="0">Report!$A$4:$N$106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7" l="1"/>
  <c r="G37" i="7" l="1"/>
  <c r="F42" i="7"/>
  <c r="G36" i="7"/>
  <c r="F35" i="7"/>
  <c r="E34" i="7"/>
  <c r="D33" i="7"/>
  <c r="G32" i="7"/>
  <c r="E32" i="7"/>
  <c r="D32" i="7"/>
  <c r="D43" i="7" l="1"/>
  <c r="E43" i="7"/>
  <c r="F43" i="7"/>
  <c r="G43" i="7"/>
  <c r="D42" i="7"/>
  <c r="D35" i="7"/>
  <c r="E35" i="7"/>
  <c r="G35" i="7"/>
  <c r="E42" i="7"/>
  <c r="G42" i="7"/>
  <c r="D34" i="7"/>
  <c r="F34" i="7"/>
  <c r="G34" i="7"/>
  <c r="D41" i="7" l="1"/>
  <c r="E41" i="7"/>
  <c r="F41" i="7"/>
  <c r="G41" i="7"/>
  <c r="D44" i="7"/>
  <c r="E44" i="7"/>
  <c r="F44" i="7"/>
  <c r="G44" i="7"/>
  <c r="D45" i="7"/>
  <c r="E45" i="7"/>
  <c r="F45" i="7"/>
  <c r="G45" i="7"/>
  <c r="E40" i="7"/>
  <c r="F40" i="7"/>
  <c r="G40" i="7"/>
  <c r="D40" i="7"/>
  <c r="E33" i="7"/>
  <c r="F33" i="7"/>
  <c r="D36" i="7"/>
  <c r="E36" i="7"/>
  <c r="F36" i="7"/>
  <c r="D37" i="7"/>
  <c r="E37" i="7"/>
  <c r="F37" i="7"/>
  <c r="F32" i="7"/>
  <c r="E74" i="7"/>
  <c r="G74" i="7"/>
  <c r="I74" i="7"/>
  <c r="K74" i="7"/>
  <c r="E75" i="7"/>
  <c r="G75" i="7"/>
  <c r="I75" i="7"/>
  <c r="K75" i="7"/>
  <c r="E76" i="7"/>
  <c r="G76" i="7"/>
  <c r="I76" i="7"/>
  <c r="K76" i="7"/>
  <c r="E77" i="7"/>
  <c r="G77" i="7"/>
  <c r="I77" i="7"/>
  <c r="K77" i="7"/>
  <c r="E78" i="7"/>
  <c r="G78" i="7"/>
  <c r="I78" i="7"/>
  <c r="K78" i="7"/>
  <c r="E79" i="7"/>
  <c r="G79" i="7"/>
  <c r="I79" i="7"/>
  <c r="K79" i="7"/>
  <c r="E80" i="7"/>
  <c r="G80" i="7"/>
  <c r="I80" i="7"/>
  <c r="K80" i="7"/>
  <c r="E81" i="7"/>
  <c r="G81" i="7"/>
  <c r="I81" i="7"/>
  <c r="K81" i="7"/>
  <c r="L81" i="7" l="1"/>
  <c r="H80" i="7"/>
  <c r="J78" i="7"/>
  <c r="F80" i="7"/>
  <c r="H77" i="7"/>
  <c r="F77" i="7"/>
  <c r="L80" i="7"/>
  <c r="L74" i="7"/>
  <c r="J80" i="7"/>
  <c r="J77" i="7"/>
  <c r="F76" i="7"/>
  <c r="L75" i="7"/>
  <c r="H76" i="7"/>
  <c r="J75" i="7"/>
  <c r="H81" i="7"/>
  <c r="L79" i="7"/>
  <c r="H78" i="7"/>
  <c r="L76" i="7"/>
  <c r="L78" i="7"/>
  <c r="F74" i="7"/>
  <c r="F81" i="7"/>
  <c r="J76" i="7"/>
  <c r="F75" i="7"/>
  <c r="H79" i="7"/>
  <c r="H74" i="7"/>
  <c r="L77" i="7"/>
  <c r="F79" i="7"/>
  <c r="H75" i="7"/>
  <c r="J79" i="7"/>
  <c r="F78" i="7"/>
  <c r="J74" i="7"/>
  <c r="J81" i="7"/>
</calcChain>
</file>

<file path=xl/sharedStrings.xml><?xml version="1.0" encoding="utf-8"?>
<sst xmlns="http://schemas.openxmlformats.org/spreadsheetml/2006/main" count="933" uniqueCount="37">
  <si>
    <t>T12</t>
  </si>
  <si>
    <t>87+</t>
  </si>
  <si>
    <t>32W</t>
  </si>
  <si>
    <t>lessthan87</t>
  </si>
  <si>
    <t>NULL</t>
  </si>
  <si>
    <t>28W</t>
  </si>
  <si>
    <t>25W</t>
  </si>
  <si>
    <t>T8</t>
  </si>
  <si>
    <t>T13</t>
  </si>
  <si>
    <t>T12-6U</t>
  </si>
  <si>
    <t>PG17</t>
  </si>
  <si>
    <t>T12 (Tubular)</t>
  </si>
  <si>
    <t>Category</t>
  </si>
  <si>
    <t>Shape</t>
  </si>
  <si>
    <t>Year</t>
  </si>
  <si>
    <t>TotalQuantity</t>
  </si>
  <si>
    <t>TotalPrice</t>
  </si>
  <si>
    <t>CatCRI</t>
  </si>
  <si>
    <t>PriceCheckCat</t>
  </si>
  <si>
    <t>Junk</t>
  </si>
  <si>
    <t>NoPrice</t>
  </si>
  <si>
    <t>0.01-25.99</t>
  </si>
  <si>
    <t>26++</t>
  </si>
  <si>
    <t>CRI</t>
  </si>
  <si>
    <t>Type</t>
  </si>
  <si>
    <t>Table 1. Price per Lamp and Number of Units Reported(1) for Years 2015 through 2018, by CRI bin, by Selected Lamp Type</t>
  </si>
  <si>
    <t>Note(s):</t>
  </si>
  <si>
    <t>1) Units reported in this table and associated graph are those units that included price information, the price</t>
  </si>
  <si>
    <t>the entire period of January 2015 through March 2018.</t>
  </si>
  <si>
    <t>Table 2. Number of Units Reported(1) for Years 2015 through 2018, by CRI bin, by Lamp Type</t>
  </si>
  <si>
    <t xml:space="preserve">1) Units reported in this table and associated graph are those units from participating distributors that had submitted </t>
  </si>
  <si>
    <t>data for the entire period of January 2015 through March 2018.</t>
  </si>
  <si>
    <t xml:space="preserve">RWLR High CRI T8 and T12 Analysis </t>
  </si>
  <si>
    <t xml:space="preserve">on a per unit basis did not exceed $26.00 per lamp, and the participating distributors had submitted data for </t>
  </si>
  <si>
    <t>none</t>
  </si>
  <si>
    <t>T12 HO</t>
  </si>
  <si>
    <t>T12HO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</si>
</sst>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0.0%"/>
    <numFmt numFmtId="165"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name val="Calibri"/>
      <family val="2"/>
      <scheme val="minor"/>
    </font>
    <font>
      <b/>
      <sz val="11"/>
      <name val="Calibri"/>
      <family val="2"/>
      <scheme val="minor"/>
    </font>
    <font>
      <b/>
      <sz val="2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9">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0" fillId="2" borderId="0" xfId="0" applyFill="1"/>
    <xf numFmtId="44" fontId="0" fillId="0" borderId="0" xfId="2" applyNumberFormat="1" applyFont="1"/>
    <xf numFmtId="165" fontId="0" fillId="0" borderId="0" xfId="1" applyNumberFormat="1" applyFont="1"/>
    <xf numFmtId="0" fontId="0" fillId="0" borderId="0" xfId="0" applyBorder="1"/>
    <xf numFmtId="0" fontId="0" fillId="2" borderId="0" xfId="0" applyFill="1" applyBorder="1"/>
    <xf numFmtId="0" fontId="2" fillId="2" borderId="6" xfId="0" applyFont="1" applyFill="1" applyBorder="1"/>
    <xf numFmtId="0" fontId="0" fillId="2" borderId="7" xfId="0" applyFill="1" applyBorder="1"/>
    <xf numFmtId="0" fontId="0" fillId="2" borderId="8" xfId="0" applyFill="1" applyBorder="1"/>
    <xf numFmtId="0" fontId="0" fillId="2" borderId="4" xfId="0" applyFill="1" applyBorder="1"/>
    <xf numFmtId="0" fontId="0" fillId="2" borderId="3" xfId="0" applyFill="1" applyBorder="1"/>
    <xf numFmtId="0" fontId="2" fillId="2" borderId="4" xfId="0" applyFont="1" applyFill="1" applyBorder="1"/>
    <xf numFmtId="0" fontId="2" fillId="2" borderId="0" xfId="0" applyFont="1" applyFill="1" applyBorder="1"/>
    <xf numFmtId="0" fontId="0" fillId="2" borderId="0" xfId="0" applyFill="1" applyBorder="1" applyAlignment="1">
      <alignment horizontal="right"/>
    </xf>
    <xf numFmtId="44" fontId="0" fillId="2" borderId="0" xfId="2" applyFont="1" applyFill="1" applyBorder="1"/>
    <xf numFmtId="165" fontId="0" fillId="2" borderId="0" xfId="1" applyNumberFormat="1" applyFont="1" applyFill="1" applyBorder="1"/>
    <xf numFmtId="0" fontId="0" fillId="2" borderId="5" xfId="0" applyFill="1" applyBorder="1"/>
    <xf numFmtId="0" fontId="0" fillId="2" borderId="1" xfId="0" applyFill="1" applyBorder="1"/>
    <xf numFmtId="0" fontId="0" fillId="2" borderId="2" xfId="0" applyFill="1" applyBorder="1"/>
    <xf numFmtId="164" fontId="0" fillId="3" borderId="0" xfId="3" applyNumberFormat="1" applyFont="1" applyFill="1" applyAlignment="1">
      <alignment horizontal="right" indent="2"/>
    </xf>
    <xf numFmtId="9" fontId="0" fillId="2" borderId="0" xfId="3" applyFont="1" applyFill="1" applyBorder="1"/>
    <xf numFmtId="0" fontId="2" fillId="2" borderId="0" xfId="0" applyFont="1" applyFill="1" applyBorder="1" applyAlignment="1">
      <alignment horizontal="right"/>
    </xf>
    <xf numFmtId="165" fontId="2" fillId="2" borderId="0" xfId="1" applyNumberFormat="1" applyFont="1" applyFill="1" applyBorder="1"/>
    <xf numFmtId="164" fontId="2" fillId="3" borderId="0" xfId="3" applyNumberFormat="1" applyFont="1" applyFill="1" applyAlignment="1">
      <alignment horizontal="right" indent="2"/>
    </xf>
    <xf numFmtId="0" fontId="4" fillId="2" borderId="4" xfId="0" applyFont="1" applyFill="1" applyBorder="1"/>
    <xf numFmtId="0" fontId="4" fillId="2" borderId="0" xfId="0" applyFont="1" applyFill="1" applyBorder="1"/>
    <xf numFmtId="44" fontId="4" fillId="2" borderId="0" xfId="2" applyFont="1" applyFill="1" applyBorder="1"/>
    <xf numFmtId="0" fontId="5" fillId="2" borderId="4" xfId="0" applyFont="1" applyFill="1" applyBorder="1"/>
    <xf numFmtId="0" fontId="5" fillId="2" borderId="0" xfId="0" applyFont="1" applyFill="1" applyBorder="1" applyAlignment="1">
      <alignment horizontal="right"/>
    </xf>
    <xf numFmtId="44" fontId="5" fillId="2" borderId="0" xfId="2" applyFont="1" applyFill="1" applyBorder="1"/>
    <xf numFmtId="0" fontId="5" fillId="2" borderId="0" xfId="0" applyFont="1" applyFill="1" applyBorder="1"/>
    <xf numFmtId="0" fontId="4" fillId="2" borderId="0" xfId="0" applyFont="1" applyFill="1" applyBorder="1" applyAlignment="1">
      <alignment horizontal="right"/>
    </xf>
    <xf numFmtId="165" fontId="4" fillId="2" borderId="0" xfId="1" applyNumberFormat="1" applyFont="1" applyFill="1" applyBorder="1"/>
    <xf numFmtId="2" fontId="0" fillId="0" borderId="0" xfId="0" applyNumberFormat="1"/>
    <xf numFmtId="0" fontId="3" fillId="2" borderId="0" xfId="0" applyFont="1" applyFill="1" applyBorder="1" applyAlignment="1">
      <alignment horizontal="center"/>
    </xf>
    <xf numFmtId="0" fontId="6"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Price per Lamp - Efficient T8s and High CRI (87+) T8s and T12s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Report!$B$32:$C$32</c:f>
              <c:strCache>
                <c:ptCount val="2"/>
                <c:pt idx="0">
                  <c:v>25W</c:v>
                </c:pt>
                <c:pt idx="1">
                  <c:v>lessthan87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1"/>
              <c:layout>
                <c:manualLayout>
                  <c:x val="-3.6319808110110638E-2"/>
                  <c:y val="3.72255673923112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58-4876-85F6-B4167365BE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Report!$D$31:$G$31</c:f>
              <c:numCache>
                <c:formatCode>General</c:formatCode>
                <c:ptCount val="4"/>
                <c:pt idx="0">
                  <c:v>2015</c:v>
                </c:pt>
                <c:pt idx="1">
                  <c:v>2016</c:v>
                </c:pt>
                <c:pt idx="2">
                  <c:v>2017</c:v>
                </c:pt>
                <c:pt idx="3">
                  <c:v>2018</c:v>
                </c:pt>
              </c:numCache>
            </c:numRef>
          </c:cat>
          <c:val>
            <c:numRef>
              <c:f>Report!$D$32:$G$32</c:f>
              <c:numCache>
                <c:formatCode>_("$"* #,##0.00_);_("$"* \(#,##0.00\);_("$"* "-"??_);_(@_)</c:formatCode>
                <c:ptCount val="4"/>
                <c:pt idx="0">
                  <c:v>3.8987523946833091</c:v>
                </c:pt>
                <c:pt idx="1">
                  <c:v>3.7636014919513152</c:v>
                </c:pt>
                <c:pt idx="2">
                  <c:v>3.2831338927398757</c:v>
                </c:pt>
                <c:pt idx="3">
                  <c:v>3.6555491685485526</c:v>
                </c:pt>
              </c:numCache>
            </c:numRef>
          </c:val>
          <c:smooth val="0"/>
          <c:extLst>
            <c:ext xmlns:c16="http://schemas.microsoft.com/office/drawing/2014/chart" uri="{C3380CC4-5D6E-409C-BE32-E72D297353CC}">
              <c16:uniqueId val="{00000001-CF58-4876-85F6-B4167365BEE4}"/>
            </c:ext>
          </c:extLst>
        </c:ser>
        <c:ser>
          <c:idx val="1"/>
          <c:order val="1"/>
          <c:tx>
            <c:strRef>
              <c:f>Report!$B$33:$C$33</c:f>
              <c:strCache>
                <c:ptCount val="2"/>
                <c:pt idx="0">
                  <c:v>28W</c:v>
                </c:pt>
                <c:pt idx="1">
                  <c:v>lessthan87</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Report!$D$31:$G$31</c:f>
              <c:numCache>
                <c:formatCode>General</c:formatCode>
                <c:ptCount val="4"/>
                <c:pt idx="0">
                  <c:v>2015</c:v>
                </c:pt>
                <c:pt idx="1">
                  <c:v>2016</c:v>
                </c:pt>
                <c:pt idx="2">
                  <c:v>2017</c:v>
                </c:pt>
                <c:pt idx="3">
                  <c:v>2018</c:v>
                </c:pt>
              </c:numCache>
            </c:numRef>
          </c:cat>
          <c:val>
            <c:numRef>
              <c:f>Report!$D$33:$G$33</c:f>
              <c:numCache>
                <c:formatCode>_("$"* #,##0.00_);_("$"* \(#,##0.00\);_("$"* "-"??_);_(@_)</c:formatCode>
                <c:ptCount val="4"/>
                <c:pt idx="0">
                  <c:v>3.0728863341480341</c:v>
                </c:pt>
                <c:pt idx="1">
                  <c:v>3.0377059077064534</c:v>
                </c:pt>
                <c:pt idx="2">
                  <c:v>2.878492992525119</c:v>
                </c:pt>
                <c:pt idx="3">
                  <c:v>2.9407834556987411</c:v>
                </c:pt>
              </c:numCache>
            </c:numRef>
          </c:val>
          <c:smooth val="0"/>
          <c:extLst>
            <c:ext xmlns:c16="http://schemas.microsoft.com/office/drawing/2014/chart" uri="{C3380CC4-5D6E-409C-BE32-E72D297353CC}">
              <c16:uniqueId val="{00000002-CF58-4876-85F6-B4167365BEE4}"/>
            </c:ext>
          </c:extLst>
        </c:ser>
        <c:ser>
          <c:idx val="2"/>
          <c:order val="2"/>
          <c:tx>
            <c:strRef>
              <c:f>Report!$B$36:$C$36</c:f>
              <c:strCache>
                <c:ptCount val="2"/>
                <c:pt idx="0">
                  <c:v>32W</c:v>
                </c:pt>
                <c:pt idx="1">
                  <c:v>87+</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Report!$D$31:$G$31</c:f>
              <c:numCache>
                <c:formatCode>General</c:formatCode>
                <c:ptCount val="4"/>
                <c:pt idx="0">
                  <c:v>2015</c:v>
                </c:pt>
                <c:pt idx="1">
                  <c:v>2016</c:v>
                </c:pt>
                <c:pt idx="2">
                  <c:v>2017</c:v>
                </c:pt>
                <c:pt idx="3">
                  <c:v>2018</c:v>
                </c:pt>
              </c:numCache>
            </c:numRef>
          </c:cat>
          <c:val>
            <c:numRef>
              <c:f>Report!$D$36:$G$36</c:f>
              <c:numCache>
                <c:formatCode>_("$"* #,##0.00_);_("$"* \(#,##0.00\);_("$"* "-"??_);_(@_)</c:formatCode>
                <c:ptCount val="4"/>
                <c:pt idx="0">
                  <c:v>2.8882146779830258</c:v>
                </c:pt>
                <c:pt idx="1">
                  <c:v>2.3176673479171397</c:v>
                </c:pt>
                <c:pt idx="2">
                  <c:v>2.2552201009782262</c:v>
                </c:pt>
                <c:pt idx="3">
                  <c:v>2.6170715807947853</c:v>
                </c:pt>
              </c:numCache>
            </c:numRef>
          </c:val>
          <c:smooth val="0"/>
          <c:extLst>
            <c:ext xmlns:c16="http://schemas.microsoft.com/office/drawing/2014/chart" uri="{C3380CC4-5D6E-409C-BE32-E72D297353CC}">
              <c16:uniqueId val="{00000003-CF58-4876-85F6-B4167365BEE4}"/>
            </c:ext>
          </c:extLst>
        </c:ser>
        <c:ser>
          <c:idx val="3"/>
          <c:order val="3"/>
          <c:tx>
            <c:strRef>
              <c:f>Report!$B$37:$C$37</c:f>
              <c:strCache>
                <c:ptCount val="2"/>
                <c:pt idx="0">
                  <c:v>T12</c:v>
                </c:pt>
                <c:pt idx="1">
                  <c:v>87+</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1"/>
              <c:layout>
                <c:manualLayout>
                  <c:x val="-2.9940222783156889E-2"/>
                  <c:y val="-4.11471360197622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58-4876-85F6-B4167365BE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Report!$D$31:$G$31</c:f>
              <c:numCache>
                <c:formatCode>General</c:formatCode>
                <c:ptCount val="4"/>
                <c:pt idx="0">
                  <c:v>2015</c:v>
                </c:pt>
                <c:pt idx="1">
                  <c:v>2016</c:v>
                </c:pt>
                <c:pt idx="2">
                  <c:v>2017</c:v>
                </c:pt>
                <c:pt idx="3">
                  <c:v>2018</c:v>
                </c:pt>
              </c:numCache>
            </c:numRef>
          </c:cat>
          <c:val>
            <c:numRef>
              <c:f>Report!$D$37:$G$37</c:f>
              <c:numCache>
                <c:formatCode>_("$"* #,##0.00_);_("$"* \(#,##0.00\);_("$"* "-"??_);_(@_)</c:formatCode>
                <c:ptCount val="4"/>
                <c:pt idx="0">
                  <c:v>3.3628113609399795</c:v>
                </c:pt>
                <c:pt idx="1">
                  <c:v>3.3310323131402555</c:v>
                </c:pt>
                <c:pt idx="2">
                  <c:v>3.5107938413615196</c:v>
                </c:pt>
                <c:pt idx="3">
                  <c:v>3.8079039789538376</c:v>
                </c:pt>
              </c:numCache>
            </c:numRef>
          </c:val>
          <c:smooth val="0"/>
          <c:extLst>
            <c:ext xmlns:c16="http://schemas.microsoft.com/office/drawing/2014/chart" uri="{C3380CC4-5D6E-409C-BE32-E72D297353CC}">
              <c16:uniqueId val="{00000005-CF58-4876-85F6-B4167365BEE4}"/>
            </c:ext>
          </c:extLst>
        </c:ser>
        <c:dLbls>
          <c:showLegendKey val="0"/>
          <c:showVal val="0"/>
          <c:showCatName val="0"/>
          <c:showSerName val="0"/>
          <c:showPercent val="0"/>
          <c:showBubbleSize val="0"/>
        </c:dLbls>
        <c:marker val="1"/>
        <c:smooth val="0"/>
        <c:axId val="1448571456"/>
        <c:axId val="1448584896"/>
      </c:lineChart>
      <c:catAx>
        <c:axId val="144857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8584896"/>
        <c:crosses val="autoZero"/>
        <c:auto val="1"/>
        <c:lblAlgn val="ctr"/>
        <c:lblOffset val="100"/>
        <c:noMultiLvlLbl val="0"/>
      </c:catAx>
      <c:valAx>
        <c:axId val="1448584896"/>
        <c:scaling>
          <c:orientation val="minMax"/>
          <c:min val="2"/>
        </c:scaling>
        <c:delete val="0"/>
        <c:axPos val="l"/>
        <c:title>
          <c:tx>
            <c:rich>
              <a:bodyPr rot="-5400000" spcFirstLastPara="1" vertOverflow="ellipsis" vert="horz" wrap="square" anchor="ctr" anchorCtr="1"/>
              <a:lstStyle/>
              <a:p>
                <a:pPr>
                  <a:defRPr sz="1000" b="1" i="0" u="none" strike="noStrike" kern="1200" baseline="0">
                    <a:solidFill>
                      <a:schemeClr val="dk1"/>
                    </a:solidFill>
                    <a:latin typeface="+mn-lt"/>
                    <a:ea typeface="+mn-ea"/>
                    <a:cs typeface="+mn-cs"/>
                  </a:defRPr>
                </a:pPr>
                <a:r>
                  <a:rPr lang="en-US" b="1"/>
                  <a:t>Average Price per Lamp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448571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Percent Share of Northwest Lamp Sales, by Lamp Type, by CRI Bin,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barChart>
        <c:barDir val="col"/>
        <c:grouping val="percentStacked"/>
        <c:varyColors val="0"/>
        <c:ser>
          <c:idx val="0"/>
          <c:order val="0"/>
          <c:tx>
            <c:strRef>
              <c:f>Report!$B$74:$C$74</c:f>
              <c:strCache>
                <c:ptCount val="2"/>
                <c:pt idx="0">
                  <c:v>25W</c:v>
                </c:pt>
                <c:pt idx="1">
                  <c:v>lessthan87</c:v>
                </c:pt>
              </c:strCache>
            </c:strRef>
          </c:tx>
          <c:spPr>
            <a:solidFill>
              <a:schemeClr val="accent1"/>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Report!$E$74:$K$74</c15:sqref>
                  </c15:fullRef>
                </c:ext>
              </c:extLst>
              <c:f>(Report!$E$74,Report!$G$74,Report!$I$74,Report!$K$74)</c:f>
              <c:numCache>
                <c:formatCode>0.0%</c:formatCode>
                <c:ptCount val="4"/>
                <c:pt idx="0" formatCode="_(* #,##0_);_(* \(#,##0\);_(* &quot;-&quot;??_);_(@_)">
                  <c:v>95640</c:v>
                </c:pt>
                <c:pt idx="1" formatCode="_(* #,##0_);_(* \(#,##0\);_(* &quot;-&quot;??_);_(@_)">
                  <c:v>72862</c:v>
                </c:pt>
                <c:pt idx="2" formatCode="_(* #,##0_);_(* \(#,##0\);_(* &quot;-&quot;??_);_(@_)">
                  <c:v>79322</c:v>
                </c:pt>
                <c:pt idx="3" formatCode="_(* #,##0_);_(* \(#,##0\);_(* &quot;-&quot;??_);_(@_)">
                  <c:v>11690</c:v>
                </c:pt>
              </c:numCache>
            </c:numRef>
          </c:val>
          <c:extLst>
            <c:ext xmlns:c16="http://schemas.microsoft.com/office/drawing/2014/chart" uri="{C3380CC4-5D6E-409C-BE32-E72D297353CC}">
              <c16:uniqueId val="{00000000-4081-4343-B25B-E9009A08B07E}"/>
            </c:ext>
          </c:extLst>
        </c:ser>
        <c:ser>
          <c:idx val="1"/>
          <c:order val="1"/>
          <c:tx>
            <c:strRef>
              <c:f>Report!$B$75:$C$75</c:f>
              <c:strCache>
                <c:ptCount val="2"/>
                <c:pt idx="0">
                  <c:v>28W</c:v>
                </c:pt>
                <c:pt idx="1">
                  <c:v>lessthan87</c:v>
                </c:pt>
              </c:strCache>
            </c:strRef>
          </c:tx>
          <c:spPr>
            <a:solidFill>
              <a:schemeClr val="accent2"/>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Report!$E$75:$K$75</c15:sqref>
                  </c15:fullRef>
                </c:ext>
              </c:extLst>
              <c:f>(Report!$E$75,Report!$G$75,Report!$I$75,Report!$K$75)</c:f>
              <c:numCache>
                <c:formatCode>0.0%</c:formatCode>
                <c:ptCount val="4"/>
                <c:pt idx="0" formatCode="_(* #,##0_);_(* \(#,##0\);_(* &quot;-&quot;??_);_(@_)">
                  <c:v>454892</c:v>
                </c:pt>
                <c:pt idx="1" formatCode="_(* #,##0_);_(* \(#,##0\);_(* &quot;-&quot;??_);_(@_)">
                  <c:v>522812</c:v>
                </c:pt>
                <c:pt idx="2" formatCode="_(* #,##0_);_(* \(#,##0\);_(* &quot;-&quot;??_);_(@_)">
                  <c:v>640687</c:v>
                </c:pt>
                <c:pt idx="3" formatCode="_(* #,##0_);_(* \(#,##0\);_(* &quot;-&quot;??_);_(@_)">
                  <c:v>224306</c:v>
                </c:pt>
              </c:numCache>
            </c:numRef>
          </c:val>
          <c:extLst>
            <c:ext xmlns:c16="http://schemas.microsoft.com/office/drawing/2014/chart" uri="{C3380CC4-5D6E-409C-BE32-E72D297353CC}">
              <c16:uniqueId val="{00000001-4081-4343-B25B-E9009A08B07E}"/>
            </c:ext>
          </c:extLst>
        </c:ser>
        <c:ser>
          <c:idx val="2"/>
          <c:order val="2"/>
          <c:tx>
            <c:strRef>
              <c:f>Report!$B$76:$C$76</c:f>
              <c:strCache>
                <c:ptCount val="2"/>
                <c:pt idx="0">
                  <c:v>32W</c:v>
                </c:pt>
                <c:pt idx="1">
                  <c:v>lessthan87</c:v>
                </c:pt>
              </c:strCache>
            </c:strRef>
          </c:tx>
          <c:spPr>
            <a:solidFill>
              <a:schemeClr val="accent3"/>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Report!$E$76:$K$76</c15:sqref>
                  </c15:fullRef>
                </c:ext>
              </c:extLst>
              <c:f>(Report!$E$76,Report!$G$76,Report!$I$76,Report!$K$76)</c:f>
              <c:numCache>
                <c:formatCode>0.0%</c:formatCode>
                <c:ptCount val="4"/>
                <c:pt idx="0" formatCode="_(* #,##0_);_(* \(#,##0\);_(* &quot;-&quot;??_);_(@_)">
                  <c:v>2898811</c:v>
                </c:pt>
                <c:pt idx="1" formatCode="_(* #,##0_);_(* \(#,##0\);_(* &quot;-&quot;??_);_(@_)">
                  <c:v>2419777</c:v>
                </c:pt>
                <c:pt idx="2" formatCode="_(* #,##0_);_(* \(#,##0\);_(* &quot;-&quot;??_);_(@_)">
                  <c:v>1704168</c:v>
                </c:pt>
                <c:pt idx="3" formatCode="_(* #,##0_);_(* \(#,##0\);_(* &quot;-&quot;??_);_(@_)">
                  <c:v>334529</c:v>
                </c:pt>
              </c:numCache>
            </c:numRef>
          </c:val>
          <c:extLst>
            <c:ext xmlns:c16="http://schemas.microsoft.com/office/drawing/2014/chart" uri="{C3380CC4-5D6E-409C-BE32-E72D297353CC}">
              <c16:uniqueId val="{00000002-4081-4343-B25B-E9009A08B07E}"/>
            </c:ext>
          </c:extLst>
        </c:ser>
        <c:ser>
          <c:idx val="3"/>
          <c:order val="3"/>
          <c:tx>
            <c:strRef>
              <c:f>Report!$B$77:$C$77</c:f>
              <c:strCache>
                <c:ptCount val="2"/>
                <c:pt idx="0">
                  <c:v>T12</c:v>
                </c:pt>
                <c:pt idx="1">
                  <c:v>lessthan87</c:v>
                </c:pt>
              </c:strCache>
            </c:strRef>
          </c:tx>
          <c:spPr>
            <a:solidFill>
              <a:schemeClr val="accent4"/>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Report!$E$77:$K$77</c15:sqref>
                  </c15:fullRef>
                </c:ext>
              </c:extLst>
              <c:f>(Report!$E$77,Report!$G$77,Report!$I$77,Report!$K$77)</c:f>
              <c:numCache>
                <c:formatCode>0.0%</c:formatCode>
                <c:ptCount val="4"/>
                <c:pt idx="0" formatCode="_(* #,##0_);_(* \(#,##0\);_(* &quot;-&quot;??_);_(@_)">
                  <c:v>82964</c:v>
                </c:pt>
                <c:pt idx="1" formatCode="_(* #,##0_);_(* \(#,##0\);_(* &quot;-&quot;??_);_(@_)">
                  <c:v>77753</c:v>
                </c:pt>
                <c:pt idx="2" formatCode="_(* #,##0_);_(* \(#,##0\);_(* &quot;-&quot;??_);_(@_)">
                  <c:v>40855</c:v>
                </c:pt>
                <c:pt idx="3" formatCode="_(* #,##0_);_(* \(#,##0\);_(* &quot;-&quot;??_);_(@_)">
                  <c:v>7146</c:v>
                </c:pt>
              </c:numCache>
            </c:numRef>
          </c:val>
          <c:extLst>
            <c:ext xmlns:c16="http://schemas.microsoft.com/office/drawing/2014/chart" uri="{C3380CC4-5D6E-409C-BE32-E72D297353CC}">
              <c16:uniqueId val="{00000003-4081-4343-B25B-E9009A08B07E}"/>
            </c:ext>
          </c:extLst>
        </c:ser>
        <c:ser>
          <c:idx val="4"/>
          <c:order val="4"/>
          <c:tx>
            <c:strRef>
              <c:f>Report!$B$78:$C$78</c:f>
              <c:strCache>
                <c:ptCount val="2"/>
                <c:pt idx="0">
                  <c:v>25W</c:v>
                </c:pt>
                <c:pt idx="1">
                  <c:v>87+</c:v>
                </c:pt>
              </c:strCache>
            </c:strRef>
          </c:tx>
          <c:spPr>
            <a:solidFill>
              <a:schemeClr val="accent5"/>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Report!$E$78:$K$78</c15:sqref>
                  </c15:fullRef>
                </c:ext>
              </c:extLst>
              <c:f>(Report!$E$78,Report!$G$78,Report!$I$78,Report!$K$78)</c:f>
              <c:numCache>
                <c:formatCode>0.0%</c:formatCode>
                <c:ptCount val="4"/>
                <c:pt idx="0" formatCode="_(* #,##0_);_(* \(#,##0\);_(* &quot;-&quot;??_);_(@_)">
                  <c:v>0</c:v>
                </c:pt>
                <c:pt idx="1" formatCode="_(* #,##0_);_(* \(#,##0\);_(* &quot;-&quot;??_);_(@_)">
                  <c:v>0</c:v>
                </c:pt>
                <c:pt idx="2" formatCode="_(* #,##0_);_(* \(#,##0\);_(* &quot;-&quot;??_);_(@_)">
                  <c:v>0</c:v>
                </c:pt>
                <c:pt idx="3" formatCode="_(* #,##0_);_(* \(#,##0\);_(* &quot;-&quot;??_);_(@_)">
                  <c:v>0</c:v>
                </c:pt>
              </c:numCache>
            </c:numRef>
          </c:val>
          <c:extLst>
            <c:ext xmlns:c16="http://schemas.microsoft.com/office/drawing/2014/chart" uri="{C3380CC4-5D6E-409C-BE32-E72D297353CC}">
              <c16:uniqueId val="{00000004-4081-4343-B25B-E9009A08B07E}"/>
            </c:ext>
          </c:extLst>
        </c:ser>
        <c:ser>
          <c:idx val="5"/>
          <c:order val="5"/>
          <c:tx>
            <c:strRef>
              <c:f>Report!$B$79:$C$79</c:f>
              <c:strCache>
                <c:ptCount val="2"/>
                <c:pt idx="0">
                  <c:v>28W</c:v>
                </c:pt>
                <c:pt idx="1">
                  <c:v>87+</c:v>
                </c:pt>
              </c:strCache>
            </c:strRef>
          </c:tx>
          <c:spPr>
            <a:solidFill>
              <a:schemeClr val="accent6"/>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Report!$E$79:$K$79</c15:sqref>
                  </c15:fullRef>
                </c:ext>
              </c:extLst>
              <c:f>(Report!$E$79,Report!$G$79,Report!$I$79,Report!$K$79)</c:f>
              <c:numCache>
                <c:formatCode>0.0%</c:formatCode>
                <c:ptCount val="4"/>
                <c:pt idx="0" formatCode="_(* #,##0_);_(* \(#,##0\);_(* &quot;-&quot;??_);_(@_)">
                  <c:v>0</c:v>
                </c:pt>
                <c:pt idx="1" formatCode="_(* #,##0_);_(* \(#,##0\);_(* &quot;-&quot;??_);_(@_)">
                  <c:v>0</c:v>
                </c:pt>
                <c:pt idx="2" formatCode="_(* #,##0_);_(* \(#,##0\);_(* &quot;-&quot;??_);_(@_)">
                  <c:v>0</c:v>
                </c:pt>
                <c:pt idx="3" formatCode="_(* #,##0_);_(* \(#,##0\);_(* &quot;-&quot;??_);_(@_)">
                  <c:v>0</c:v>
                </c:pt>
              </c:numCache>
            </c:numRef>
          </c:val>
          <c:extLst>
            <c:ext xmlns:c16="http://schemas.microsoft.com/office/drawing/2014/chart" uri="{C3380CC4-5D6E-409C-BE32-E72D297353CC}">
              <c16:uniqueId val="{00000005-4081-4343-B25B-E9009A08B07E}"/>
            </c:ext>
          </c:extLst>
        </c:ser>
        <c:ser>
          <c:idx val="6"/>
          <c:order val="6"/>
          <c:tx>
            <c:strRef>
              <c:f>Report!$B$80:$C$80</c:f>
              <c:strCache>
                <c:ptCount val="2"/>
                <c:pt idx="0">
                  <c:v>32W</c:v>
                </c:pt>
                <c:pt idx="1">
                  <c:v>87+</c:v>
                </c:pt>
              </c:strCache>
            </c:strRef>
          </c:tx>
          <c:spPr>
            <a:solidFill>
              <a:schemeClr val="accent1">
                <a:lumMod val="60000"/>
              </a:schemeClr>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Report!$E$80:$K$80</c15:sqref>
                  </c15:fullRef>
                </c:ext>
              </c:extLst>
              <c:f>(Report!$E$80,Report!$G$80,Report!$I$80,Report!$K$80)</c:f>
              <c:numCache>
                <c:formatCode>0.0%</c:formatCode>
                <c:ptCount val="4"/>
                <c:pt idx="0" formatCode="_(* #,##0_);_(* \(#,##0\);_(* &quot;-&quot;??_);_(@_)">
                  <c:v>57036</c:v>
                </c:pt>
                <c:pt idx="1" formatCode="_(* #,##0_);_(* \(#,##0\);_(* &quot;-&quot;??_);_(@_)">
                  <c:v>92000</c:v>
                </c:pt>
                <c:pt idx="2" formatCode="_(* #,##0_);_(* \(#,##0\);_(* &quot;-&quot;??_);_(@_)">
                  <c:v>75396</c:v>
                </c:pt>
                <c:pt idx="3" formatCode="_(* #,##0_);_(* \(#,##0\);_(* &quot;-&quot;??_);_(@_)">
                  <c:v>18808</c:v>
                </c:pt>
              </c:numCache>
            </c:numRef>
          </c:val>
          <c:extLst>
            <c:ext xmlns:c16="http://schemas.microsoft.com/office/drawing/2014/chart" uri="{C3380CC4-5D6E-409C-BE32-E72D297353CC}">
              <c16:uniqueId val="{00000006-4081-4343-B25B-E9009A08B07E}"/>
            </c:ext>
          </c:extLst>
        </c:ser>
        <c:ser>
          <c:idx val="7"/>
          <c:order val="7"/>
          <c:tx>
            <c:strRef>
              <c:f>Report!$B$81:$C$81</c:f>
              <c:strCache>
                <c:ptCount val="2"/>
                <c:pt idx="0">
                  <c:v>T12</c:v>
                </c:pt>
                <c:pt idx="1">
                  <c:v>87+</c:v>
                </c:pt>
              </c:strCache>
            </c:strRef>
          </c:tx>
          <c:spPr>
            <a:solidFill>
              <a:schemeClr val="accent2">
                <a:lumMod val="60000"/>
              </a:schemeClr>
            </a:solidFill>
            <a:ln>
              <a:noFill/>
            </a:ln>
            <a:effectLst/>
          </c:spPr>
          <c:invertIfNegative val="0"/>
          <c:cat>
            <c:numRef>
              <c:extLst>
                <c:ext xmlns:c15="http://schemas.microsoft.com/office/drawing/2012/chart" uri="{02D57815-91ED-43cb-92C2-25804820EDAC}">
                  <c15:fullRef>
                    <c15:sqref>Report!$E$73:$K$73</c15:sqref>
                  </c15:fullRef>
                </c:ext>
              </c:extLst>
              <c:f>(Report!$E$73,Report!$G$73,Report!$I$73,Report!$K$73)</c:f>
              <c:numCache>
                <c:formatCode>General</c:formatCode>
                <c:ptCount val="4"/>
                <c:pt idx="0">
                  <c:v>2015</c:v>
                </c:pt>
                <c:pt idx="1">
                  <c:v>2016</c:v>
                </c:pt>
                <c:pt idx="2">
                  <c:v>2017</c:v>
                </c:pt>
                <c:pt idx="3">
                  <c:v>2018</c:v>
                </c:pt>
              </c:numCache>
            </c:numRef>
          </c:cat>
          <c:val>
            <c:numRef>
              <c:extLst>
                <c:ext xmlns:c15="http://schemas.microsoft.com/office/drawing/2012/chart" uri="{02D57815-91ED-43cb-92C2-25804820EDAC}">
                  <c15:fullRef>
                    <c15:sqref>Report!$E$81:$K$81</c15:sqref>
                  </c15:fullRef>
                </c:ext>
              </c:extLst>
              <c:f>(Report!$E$81,Report!$G$81,Report!$I$81,Report!$K$81)</c:f>
              <c:numCache>
                <c:formatCode>0.0%</c:formatCode>
                <c:ptCount val="4"/>
                <c:pt idx="0" formatCode="_(* #,##0_);_(* \(#,##0\);_(* &quot;-&quot;??_);_(@_)">
                  <c:v>230113</c:v>
                </c:pt>
                <c:pt idx="1" formatCode="_(* #,##0_);_(* \(#,##0\);_(* &quot;-&quot;??_);_(@_)">
                  <c:v>199119</c:v>
                </c:pt>
                <c:pt idx="2" formatCode="_(* #,##0_);_(* \(#,##0\);_(* &quot;-&quot;??_);_(@_)">
                  <c:v>173509</c:v>
                </c:pt>
                <c:pt idx="3" formatCode="_(* #,##0_);_(* \(#,##0\);_(* &quot;-&quot;??_);_(@_)">
                  <c:v>41607</c:v>
                </c:pt>
              </c:numCache>
            </c:numRef>
          </c:val>
          <c:extLst>
            <c:ext xmlns:c16="http://schemas.microsoft.com/office/drawing/2014/chart" uri="{C3380CC4-5D6E-409C-BE32-E72D297353CC}">
              <c16:uniqueId val="{00000007-4081-4343-B25B-E9009A08B07E}"/>
            </c:ext>
          </c:extLst>
        </c:ser>
        <c:dLbls>
          <c:showLegendKey val="0"/>
          <c:showVal val="0"/>
          <c:showCatName val="0"/>
          <c:showSerName val="0"/>
          <c:showPercent val="0"/>
          <c:showBubbleSize val="0"/>
        </c:dLbls>
        <c:gapWidth val="55"/>
        <c:overlap val="100"/>
        <c:axId val="1541996464"/>
        <c:axId val="1542005984"/>
      </c:barChart>
      <c:catAx>
        <c:axId val="154199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1542005984"/>
        <c:crosses val="autoZero"/>
        <c:auto val="1"/>
        <c:lblAlgn val="ctr"/>
        <c:lblOffset val="100"/>
        <c:noMultiLvlLbl val="0"/>
      </c:catAx>
      <c:valAx>
        <c:axId val="1542005984"/>
        <c:scaling>
          <c:orientation val="minMax"/>
        </c:scaling>
        <c:delete val="0"/>
        <c:axPos val="l"/>
        <c:title>
          <c:tx>
            <c:rich>
              <a:bodyPr rot="-5400000" spcFirstLastPara="1" vertOverflow="ellipsis" vert="horz" wrap="square" anchor="ctr" anchorCtr="1"/>
              <a:lstStyle/>
              <a:p>
                <a:pPr>
                  <a:defRPr sz="1000" b="1" i="0" u="none" strike="noStrike" kern="1200" baseline="0">
                    <a:solidFill>
                      <a:schemeClr val="dk1"/>
                    </a:solidFill>
                    <a:latin typeface="+mn-lt"/>
                    <a:ea typeface="+mn-ea"/>
                    <a:cs typeface="+mn-cs"/>
                  </a:defRPr>
                </a:pPr>
                <a:r>
                  <a:rPr lang="en-US" b="1"/>
                  <a:t>Percent Share </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dk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solidFill>
                <a:latin typeface="+mn-lt"/>
                <a:ea typeface="+mn-ea"/>
                <a:cs typeface="+mn-cs"/>
              </a:defRPr>
            </a:pPr>
            <a:endParaRPr lang="en-US"/>
          </a:p>
        </c:txPr>
        <c:crossAx val="1541996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51</xdr:row>
      <xdr:rowOff>57150</xdr:rowOff>
    </xdr:from>
    <xdr:to>
      <xdr:col>13</xdr:col>
      <xdr:colOff>0</xdr:colOff>
      <xdr:row>68</xdr:row>
      <xdr:rowOff>57150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85</xdr:row>
      <xdr:rowOff>0</xdr:rowOff>
    </xdr:from>
    <xdr:to>
      <xdr:col>13</xdr:col>
      <xdr:colOff>0</xdr:colOff>
      <xdr:row>102</xdr:row>
      <xdr:rowOff>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xdr:row>
      <xdr:rowOff>0</xdr:rowOff>
    </xdr:from>
    <xdr:to>
      <xdr:col>13</xdr:col>
      <xdr:colOff>0</xdr:colOff>
      <xdr:row>26</xdr:row>
      <xdr:rowOff>142875</xdr:rowOff>
    </xdr:to>
    <xdr:sp macro="" textlink="">
      <xdr:nvSpPr>
        <xdr:cNvPr id="15" name="TextBox 14"/>
        <xdr:cNvSpPr txBox="1"/>
      </xdr:nvSpPr>
      <xdr:spPr>
        <a:xfrm>
          <a:off x="609600" y="190500"/>
          <a:ext cx="7962900" cy="433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a:effectLst/>
              <a:latin typeface="Calibri" panose="020F0502020204030204" pitchFamily="34" charset="0"/>
              <a:ea typeface="Calibri" panose="020F0502020204030204" pitchFamily="34" charset="0"/>
              <a:cs typeface="Times New Roman" panose="02020603050405020304" pitchFamily="18" charset="0"/>
            </a:rPr>
            <a:t>Summary                 </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a:effectLst/>
              <a:latin typeface="Calibri" panose="020F0502020204030204" pitchFamily="34" charset="0"/>
              <a:ea typeface="Calibri" panose="020F0502020204030204" pitchFamily="34" charset="0"/>
              <a:cs typeface="Times New Roman" panose="02020603050405020304" pitchFamily="18" charset="0"/>
            </a:rPr>
            <a:t>While a significant proportion of high CRI (87+) 32W and T12s continue to be sold in the Northwest market, (9.2% share of T8 and T12 market for 2017), market share has remained relatively constant since 2016.  In 2016, the market share of these high CRI products was 8.6%, in 2017 it was 9.0%, and in the first quarter of 2018 it is approximately 9.5%. Conversely, the market share of 32W T8 with CRI less than 87 has significantly decreased since 2016 and the market share for reduced wattage T8s has significantly increased, likely as a direct result of the RWLR program.  The steady market share of the high CRI</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T8 and T12 technologies </a:t>
          </a:r>
          <a:r>
            <a:rPr lang="en-US" sz="1200">
              <a:effectLst/>
              <a:latin typeface="Calibri" panose="020F0502020204030204" pitchFamily="34" charset="0"/>
              <a:ea typeface="Calibri" panose="020F0502020204030204" pitchFamily="34" charset="0"/>
              <a:cs typeface="Times New Roman" panose="02020603050405020304" pitchFamily="18" charset="0"/>
            </a:rPr>
            <a:t>indicates that consumers did not move towards these technologies</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a:t>
          </a:r>
          <a:r>
            <a:rPr lang="en-US" sz="1200">
              <a:effectLst/>
              <a:latin typeface="Calibri" panose="020F0502020204030204" pitchFamily="34" charset="0"/>
              <a:ea typeface="Calibri" panose="020F0502020204030204" pitchFamily="34" charset="0"/>
              <a:cs typeface="Times New Roman" panose="02020603050405020304" pitchFamily="18" charset="0"/>
            </a:rPr>
            <a:t>in preparation for the federal standards change.</a:t>
          </a:r>
          <a:r>
            <a:rPr lang="en-US" sz="1200" baseline="0">
              <a:effectLst/>
              <a:latin typeface="Calibri" panose="020F0502020204030204" pitchFamily="34" charset="0"/>
              <a:ea typeface="Calibri" panose="020F0502020204030204" pitchFamily="34" charset="0"/>
              <a:cs typeface="Times New Roman" panose="02020603050405020304" pitchFamily="18" charset="0"/>
            </a:rPr>
            <a:t> However, that could potentially be driven by education and marketing at at the distributor level </a:t>
          </a:r>
          <a:r>
            <a:rPr lang="en-US" sz="1100" baseline="0">
              <a:solidFill>
                <a:schemeClr val="dk1"/>
              </a:solidFill>
              <a:effectLst/>
              <a:latin typeface="+mn-lt"/>
              <a:ea typeface="+mn-ea"/>
              <a:cs typeface="+mn-cs"/>
            </a:rPr>
            <a:t>(i.e sales staff suggesting LW as alternative technologies to meet the standard) </a:t>
          </a:r>
          <a:r>
            <a:rPr lang="en-US" sz="1200" baseline="0">
              <a:effectLst/>
              <a:latin typeface="Calibri" panose="020F0502020204030204" pitchFamily="34" charset="0"/>
              <a:ea typeface="Calibri" panose="020F0502020204030204" pitchFamily="34" charset="0"/>
              <a:cs typeface="Times New Roman" panose="02020603050405020304" pitchFamily="18" charset="0"/>
            </a:rPr>
            <a:t>and direct incentives provided by the RWLR program. </a:t>
          </a:r>
          <a:r>
            <a:rPr lang="en-US" sz="1200">
              <a:effectLst/>
              <a:latin typeface="Calibri" panose="020F0502020204030204" pitchFamily="34" charset="0"/>
              <a:ea typeface="Calibri" panose="020F0502020204030204" pitchFamily="34" charset="0"/>
              <a:cs typeface="Times New Roman" panose="02020603050405020304" pitchFamily="18" charset="0"/>
            </a:rPr>
            <a:t> Comparator regional or national market share data would help validate this assumption.  </a:t>
          </a:r>
        </a:p>
        <a:p>
          <a:pPr marL="0" marR="0">
            <a:lnSpc>
              <a:spcPct val="107000"/>
            </a:lnSpc>
            <a:spcBef>
              <a:spcPts val="0"/>
            </a:spcBef>
            <a:spcAft>
              <a:spcPts val="800"/>
            </a:spcAft>
          </a:pPr>
          <a:r>
            <a:rPr lang="en-US" sz="1200">
              <a:effectLst/>
              <a:latin typeface="Calibri" panose="020F0502020204030204" pitchFamily="34" charset="0"/>
              <a:ea typeface="Calibri" panose="020F0502020204030204" pitchFamily="34" charset="0"/>
              <a:cs typeface="Times New Roman" panose="02020603050405020304" pitchFamily="18" charset="0"/>
            </a:rPr>
            <a:t>Analysis of pricing data collected through the RWLR program indicates that average prices for high CRI 32W T8s and T12s have increased over time and high CRI 32W T8s are, on average, priced lower than 25W, 28W, and 32W T8s with CRI less than 87 ($2.62 per lamp versus $2.69 and above).  Given the relative average purchase price difference between high CRI 32W T8s and the other competing technologies, there is a risk that consumers could continue to choose (or switch to) the high CRI technology in the future, in the absence of federal regulation. </a:t>
          </a:r>
        </a:p>
        <a:p>
          <a:pPr marL="0" marR="0">
            <a:lnSpc>
              <a:spcPct val="107000"/>
            </a:lnSpc>
            <a:spcBef>
              <a:spcPts val="0"/>
            </a:spcBef>
            <a:spcAft>
              <a:spcPts val="800"/>
            </a:spcAft>
          </a:pPr>
          <a:r>
            <a:rPr lang="en-US" sz="1200">
              <a:effectLst/>
              <a:latin typeface="Calibri" panose="020F0502020204030204" pitchFamily="34" charset="0"/>
              <a:ea typeface="Calibri" panose="020F0502020204030204" pitchFamily="34" charset="0"/>
              <a:cs typeface="Times New Roman" panose="02020603050405020304" pitchFamily="18" charset="0"/>
            </a:rPr>
            <a:t>While the average price of high CRI T12s has risen over the period covered by this analysis, their share of the T8 and T12 market has actually increased slightly, going from 6.0% in 2015 to 6.5% through the first quarter of 2018. This could suggest that the market for this technology is not very price sensitive, or the technology continues to fill some sort of niche in the market that insulates it from other market or program effects. Comparator regional or national market share information that showed similar trends could suggest that the only effective way to move these products out of the market is through additional regulatory measures.</a:t>
          </a:r>
        </a:p>
        <a:p>
          <a:r>
            <a:rPr lang="en-US" sz="1200" b="1"/>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4"/>
  <sheetViews>
    <sheetView showGridLines="0" tabSelected="1" showWhiteSpace="0" zoomScaleNormal="100" zoomScalePageLayoutView="90" workbookViewId="0">
      <selection activeCell="S91" sqref="S91"/>
    </sheetView>
  </sheetViews>
  <sheetFormatPr defaultRowHeight="14.4" x14ac:dyDescent="0.3"/>
  <cols>
    <col min="3" max="3" width="10.33203125" customWidth="1"/>
    <col min="4" max="4" width="12.6640625" customWidth="1"/>
    <col min="5" max="5" width="14.33203125" customWidth="1"/>
    <col min="6" max="6" width="12" customWidth="1"/>
    <col min="7" max="7" width="12.44140625" customWidth="1"/>
    <col min="8" max="8" width="10.5546875" customWidth="1"/>
    <col min="9" max="9" width="14.109375" customWidth="1"/>
    <col min="10" max="10" width="11.6640625" customWidth="1"/>
    <col min="11" max="11" width="12.33203125" customWidth="1"/>
    <col min="12" max="12" width="11.6640625" customWidth="1"/>
    <col min="17" max="17" width="11.5546875" bestFit="1" customWidth="1"/>
  </cols>
  <sheetData>
    <row r="1" spans="1:14" x14ac:dyDescent="0.3">
      <c r="A1" s="35" t="s">
        <v>32</v>
      </c>
      <c r="B1" s="35"/>
      <c r="C1" s="35"/>
      <c r="D1" s="35"/>
      <c r="E1" s="35"/>
      <c r="F1" s="35"/>
      <c r="G1" s="35"/>
      <c r="H1" s="35"/>
      <c r="I1" s="35"/>
      <c r="J1" s="35"/>
      <c r="K1" s="35"/>
      <c r="L1" s="35"/>
      <c r="M1" s="35"/>
      <c r="N1" s="35"/>
    </row>
    <row r="2" spans="1:14" x14ac:dyDescent="0.3">
      <c r="A2" s="35"/>
      <c r="B2" s="35"/>
      <c r="C2" s="35"/>
      <c r="D2" s="35"/>
      <c r="E2" s="35"/>
      <c r="F2" s="35"/>
      <c r="G2" s="35"/>
      <c r="H2" s="35"/>
      <c r="I2" s="35"/>
      <c r="J2" s="35"/>
      <c r="K2" s="35"/>
      <c r="L2" s="35"/>
      <c r="M2" s="35"/>
      <c r="N2" s="35"/>
    </row>
    <row r="3" spans="1:14" x14ac:dyDescent="0.3">
      <c r="A3" s="35"/>
      <c r="B3" s="35"/>
      <c r="C3" s="35"/>
      <c r="D3" s="35"/>
      <c r="E3" s="35"/>
      <c r="F3" s="35"/>
      <c r="G3" s="35"/>
      <c r="H3" s="35"/>
      <c r="I3" s="35"/>
      <c r="J3" s="35"/>
      <c r="K3" s="35"/>
      <c r="L3" s="35"/>
      <c r="M3" s="35"/>
      <c r="N3" s="35"/>
    </row>
    <row r="4" spans="1:14" x14ac:dyDescent="0.3">
      <c r="B4" s="1"/>
      <c r="C4" s="1"/>
      <c r="D4" s="1"/>
      <c r="E4" s="1"/>
      <c r="F4" s="1"/>
      <c r="G4" s="1"/>
      <c r="H4" s="1"/>
      <c r="I4" s="1"/>
      <c r="J4" s="1"/>
      <c r="K4" s="1"/>
      <c r="L4" s="1"/>
      <c r="M4" s="1"/>
    </row>
    <row r="5" spans="1:14" x14ac:dyDescent="0.3">
      <c r="A5" s="1"/>
      <c r="B5" s="1"/>
      <c r="C5" s="1"/>
      <c r="D5" s="1"/>
      <c r="E5" s="1"/>
      <c r="F5" s="1"/>
      <c r="G5" s="1"/>
      <c r="H5" s="1"/>
      <c r="I5" s="1"/>
      <c r="J5" s="1"/>
      <c r="K5" s="1"/>
      <c r="L5" s="1"/>
      <c r="M5" s="1"/>
      <c r="N5" s="1"/>
    </row>
    <row r="6" spans="1:14" x14ac:dyDescent="0.3">
      <c r="A6" s="1"/>
      <c r="B6" s="1"/>
      <c r="C6" s="1"/>
      <c r="D6" s="1"/>
      <c r="E6" s="1"/>
      <c r="F6" s="1"/>
      <c r="G6" s="1"/>
      <c r="H6" s="1"/>
      <c r="I6" s="1"/>
      <c r="J6" s="1"/>
      <c r="K6" s="1"/>
      <c r="L6" s="1"/>
      <c r="M6" s="1"/>
      <c r="N6" s="1"/>
    </row>
    <row r="7" spans="1:14" x14ac:dyDescent="0.3">
      <c r="A7" s="1"/>
      <c r="B7" s="1"/>
      <c r="C7" s="1"/>
      <c r="D7" s="1"/>
      <c r="E7" s="1"/>
      <c r="F7" s="1"/>
      <c r="G7" s="1"/>
      <c r="H7" s="1"/>
      <c r="I7" s="1"/>
      <c r="J7" s="1"/>
      <c r="K7" s="1"/>
      <c r="L7" s="1"/>
      <c r="M7" s="1"/>
      <c r="N7" s="1"/>
    </row>
    <row r="8" spans="1:14" x14ac:dyDescent="0.3">
      <c r="A8" s="1"/>
      <c r="B8" s="1"/>
      <c r="C8" s="1"/>
      <c r="D8" s="1"/>
      <c r="E8" s="1"/>
      <c r="F8" s="1"/>
      <c r="G8" s="1"/>
      <c r="H8" s="1"/>
      <c r="I8" s="1"/>
      <c r="J8" s="1"/>
      <c r="K8" s="1"/>
      <c r="L8" s="1"/>
      <c r="M8" s="1"/>
      <c r="N8" s="1"/>
    </row>
    <row r="9" spans="1:14" x14ac:dyDescent="0.3">
      <c r="A9" s="1"/>
      <c r="B9" s="1"/>
      <c r="C9" s="1"/>
      <c r="D9" s="1"/>
      <c r="E9" s="1"/>
      <c r="F9" s="1"/>
      <c r="G9" s="1"/>
      <c r="H9" s="1"/>
      <c r="I9" s="1"/>
      <c r="J9" s="1"/>
      <c r="K9" s="1"/>
      <c r="L9" s="1"/>
      <c r="M9" s="1"/>
      <c r="N9" s="1"/>
    </row>
    <row r="10" spans="1:14" x14ac:dyDescent="0.3">
      <c r="A10" s="1"/>
      <c r="B10" s="1"/>
      <c r="C10" s="1"/>
      <c r="D10" s="1"/>
      <c r="E10" s="1"/>
      <c r="F10" s="1"/>
      <c r="G10" s="1"/>
      <c r="H10" s="1"/>
      <c r="I10" s="1"/>
      <c r="J10" s="1"/>
      <c r="K10" s="1"/>
      <c r="L10" s="1"/>
      <c r="M10" s="1"/>
      <c r="N10" s="1"/>
    </row>
    <row r="11" spans="1:14" x14ac:dyDescent="0.3">
      <c r="A11" s="1"/>
      <c r="B11" s="1"/>
      <c r="C11" s="1"/>
      <c r="D11" s="1"/>
      <c r="E11" s="1"/>
      <c r="F11" s="1"/>
      <c r="G11" s="1"/>
      <c r="H11" s="1"/>
      <c r="I11" s="1"/>
      <c r="J11" s="1"/>
      <c r="K11" s="1"/>
      <c r="L11" s="1"/>
      <c r="M11" s="1"/>
      <c r="N11" s="1"/>
    </row>
    <row r="12" spans="1:14" x14ac:dyDescent="0.3">
      <c r="A12" s="1"/>
      <c r="B12" s="1"/>
      <c r="C12" s="1"/>
      <c r="D12" s="1"/>
      <c r="E12" s="1"/>
      <c r="F12" s="1"/>
      <c r="G12" s="1"/>
      <c r="H12" s="1"/>
      <c r="I12" s="1"/>
      <c r="J12" s="1"/>
      <c r="K12" s="1"/>
      <c r="L12" s="1"/>
      <c r="M12" s="1"/>
      <c r="N12" s="1"/>
    </row>
    <row r="13" spans="1:14" x14ac:dyDescent="0.3">
      <c r="A13" s="1"/>
      <c r="B13" s="1"/>
      <c r="C13" s="1"/>
      <c r="D13" s="1"/>
      <c r="E13" s="1"/>
      <c r="F13" s="1"/>
      <c r="G13" s="1"/>
      <c r="H13" s="1"/>
      <c r="I13" s="1"/>
      <c r="J13" s="1"/>
      <c r="K13" s="1"/>
      <c r="L13" s="1"/>
      <c r="M13" s="1"/>
      <c r="N13" s="1"/>
    </row>
    <row r="14" spans="1:14" x14ac:dyDescent="0.3">
      <c r="A14" s="1"/>
      <c r="B14" s="1"/>
      <c r="C14" s="1"/>
      <c r="D14" s="1"/>
      <c r="E14" s="1"/>
      <c r="F14" s="1"/>
      <c r="G14" s="1"/>
      <c r="H14" s="1"/>
      <c r="I14" s="1"/>
      <c r="J14" s="1"/>
      <c r="K14" s="1"/>
      <c r="L14" s="1"/>
      <c r="M14" s="1"/>
      <c r="N14" s="1"/>
    </row>
    <row r="15" spans="1:14" x14ac:dyDescent="0.3">
      <c r="A15" s="1"/>
      <c r="B15" s="1"/>
      <c r="C15" s="1"/>
      <c r="D15" s="1"/>
      <c r="E15" s="1"/>
      <c r="F15" s="1"/>
      <c r="G15" s="1"/>
      <c r="H15" s="1"/>
      <c r="I15" s="1"/>
      <c r="J15" s="1"/>
      <c r="K15" s="1"/>
      <c r="L15" s="1"/>
      <c r="M15" s="1"/>
      <c r="N15" s="1"/>
    </row>
    <row r="16" spans="1:14" x14ac:dyDescent="0.3">
      <c r="A16" s="1"/>
      <c r="B16" s="1"/>
      <c r="C16" s="1"/>
      <c r="D16" s="1"/>
      <c r="E16" s="1"/>
      <c r="F16" s="1"/>
      <c r="G16" s="1"/>
      <c r="H16" s="1"/>
      <c r="I16" s="1"/>
      <c r="J16" s="1"/>
      <c r="K16" s="1"/>
      <c r="L16" s="1"/>
      <c r="M16" s="1"/>
      <c r="N16" s="1"/>
    </row>
    <row r="17" spans="1:14" x14ac:dyDescent="0.3">
      <c r="A17" s="1"/>
      <c r="B17" s="1"/>
      <c r="C17" s="1"/>
      <c r="D17" s="1"/>
      <c r="E17" s="1"/>
      <c r="F17" s="1"/>
      <c r="G17" s="1"/>
      <c r="H17" s="1"/>
      <c r="I17" s="1"/>
      <c r="J17" s="1"/>
      <c r="K17" s="1"/>
      <c r="L17" s="1"/>
      <c r="M17" s="1"/>
      <c r="N17" s="1"/>
    </row>
    <row r="18" spans="1:14" x14ac:dyDescent="0.3">
      <c r="A18" s="1"/>
      <c r="B18" s="1"/>
      <c r="C18" s="1"/>
      <c r="D18" s="1"/>
      <c r="E18" s="1"/>
      <c r="F18" s="1"/>
      <c r="G18" s="1"/>
      <c r="H18" s="1"/>
      <c r="I18" s="1"/>
      <c r="J18" s="1"/>
      <c r="K18" s="1"/>
      <c r="L18" s="1"/>
      <c r="M18" s="1"/>
      <c r="N18" s="1"/>
    </row>
    <row r="19" spans="1:14" x14ac:dyDescent="0.3">
      <c r="A19" s="1"/>
      <c r="B19" s="1"/>
      <c r="C19" s="1"/>
      <c r="D19" s="1"/>
      <c r="E19" s="1"/>
      <c r="F19" s="1"/>
      <c r="G19" s="1"/>
      <c r="H19" s="1"/>
      <c r="I19" s="1"/>
      <c r="J19" s="1"/>
      <c r="K19" s="1"/>
      <c r="L19" s="1"/>
      <c r="M19" s="1"/>
      <c r="N19" s="1"/>
    </row>
    <row r="20" spans="1:14" x14ac:dyDescent="0.3">
      <c r="A20" s="1"/>
      <c r="B20" s="1"/>
      <c r="C20" s="1"/>
      <c r="D20" s="1"/>
      <c r="E20" s="1"/>
      <c r="F20" s="1"/>
      <c r="G20" s="1"/>
      <c r="H20" s="1"/>
      <c r="I20" s="1"/>
      <c r="J20" s="1"/>
      <c r="K20" s="1"/>
      <c r="L20" s="1"/>
      <c r="M20" s="1"/>
      <c r="N20" s="1"/>
    </row>
    <row r="21" spans="1:14" x14ac:dyDescent="0.3">
      <c r="A21" s="1"/>
      <c r="B21" s="1"/>
      <c r="C21" s="1"/>
      <c r="D21" s="1"/>
      <c r="E21" s="1"/>
      <c r="F21" s="1"/>
      <c r="G21" s="1"/>
      <c r="H21" s="1"/>
      <c r="I21" s="1"/>
      <c r="J21" s="1"/>
      <c r="K21" s="1"/>
      <c r="L21" s="1"/>
      <c r="M21" s="1"/>
      <c r="N21" s="1"/>
    </row>
    <row r="22" spans="1:14" x14ac:dyDescent="0.3">
      <c r="A22" s="1"/>
      <c r="B22" s="1"/>
      <c r="C22" s="1"/>
      <c r="D22" s="1"/>
      <c r="E22" s="1"/>
      <c r="F22" s="1"/>
      <c r="G22" s="1"/>
      <c r="H22" s="1"/>
      <c r="I22" s="1"/>
      <c r="J22" s="1"/>
      <c r="K22" s="1"/>
      <c r="L22" s="1"/>
      <c r="M22" s="1"/>
      <c r="N22" s="1"/>
    </row>
    <row r="23" spans="1:14" x14ac:dyDescent="0.3">
      <c r="A23" s="1"/>
      <c r="B23" s="1"/>
      <c r="C23" s="1"/>
      <c r="D23" s="1"/>
      <c r="E23" s="1"/>
      <c r="F23" s="1"/>
      <c r="G23" s="1"/>
      <c r="H23" s="1"/>
      <c r="I23" s="1"/>
      <c r="J23" s="1"/>
      <c r="K23" s="1"/>
      <c r="L23" s="1"/>
      <c r="M23" s="1"/>
      <c r="N23" s="1"/>
    </row>
    <row r="24" spans="1:14" x14ac:dyDescent="0.3">
      <c r="A24" s="1"/>
      <c r="B24" s="1"/>
      <c r="C24" s="1"/>
      <c r="D24" s="1"/>
      <c r="E24" s="1"/>
      <c r="F24" s="1"/>
      <c r="G24" s="1"/>
      <c r="H24" s="1"/>
      <c r="I24" s="1"/>
      <c r="J24" s="1"/>
      <c r="K24" s="1"/>
      <c r="L24" s="1"/>
      <c r="M24" s="1"/>
      <c r="N24" s="1"/>
    </row>
    <row r="25" spans="1:14" x14ac:dyDescent="0.3">
      <c r="A25" s="1"/>
      <c r="B25" s="1"/>
      <c r="C25" s="1"/>
      <c r="D25" s="1"/>
      <c r="E25" s="1"/>
      <c r="F25" s="1"/>
      <c r="G25" s="1"/>
      <c r="H25" s="1"/>
      <c r="I25" s="1"/>
      <c r="J25" s="1"/>
      <c r="K25" s="1"/>
      <c r="L25" s="1"/>
      <c r="M25" s="1"/>
      <c r="N25" s="1"/>
    </row>
    <row r="26" spans="1:14" x14ac:dyDescent="0.3">
      <c r="A26" s="1"/>
      <c r="B26" s="1"/>
      <c r="C26" s="1"/>
      <c r="D26" s="1"/>
      <c r="E26" s="1"/>
      <c r="F26" s="1"/>
      <c r="G26" s="1"/>
      <c r="H26" s="1"/>
      <c r="I26" s="1"/>
      <c r="J26" s="1"/>
      <c r="K26" s="1"/>
      <c r="L26" s="1"/>
      <c r="M26" s="1"/>
      <c r="N26" s="1"/>
    </row>
    <row r="27" spans="1:14" x14ac:dyDescent="0.3">
      <c r="A27" s="1"/>
      <c r="B27" s="1"/>
      <c r="C27" s="1"/>
      <c r="D27" s="1"/>
      <c r="E27" s="1"/>
      <c r="F27" s="1"/>
      <c r="G27" s="1"/>
      <c r="H27" s="1"/>
      <c r="I27" s="1"/>
      <c r="J27" s="1"/>
      <c r="K27" s="1"/>
      <c r="L27" s="1"/>
      <c r="M27" s="1"/>
      <c r="N27" s="1"/>
    </row>
    <row r="28" spans="1:14" x14ac:dyDescent="0.3">
      <c r="A28" s="1"/>
      <c r="B28" s="1"/>
      <c r="C28" s="1"/>
      <c r="D28" s="1"/>
      <c r="E28" s="1"/>
      <c r="F28" s="1"/>
      <c r="G28" s="1"/>
      <c r="H28" s="1"/>
      <c r="I28" s="1"/>
      <c r="J28" s="1"/>
      <c r="K28" s="1"/>
      <c r="L28" s="1"/>
      <c r="M28" s="1"/>
      <c r="N28" s="1"/>
    </row>
    <row r="29" spans="1:14" x14ac:dyDescent="0.3">
      <c r="A29" s="1"/>
      <c r="B29" s="6" t="s">
        <v>25</v>
      </c>
      <c r="C29" s="7"/>
      <c r="D29" s="7"/>
      <c r="E29" s="7"/>
      <c r="F29" s="7"/>
      <c r="G29" s="7"/>
      <c r="H29" s="7"/>
      <c r="I29" s="7"/>
      <c r="J29" s="7"/>
      <c r="K29" s="7"/>
      <c r="L29" s="7"/>
      <c r="M29" s="8"/>
      <c r="N29" s="1"/>
    </row>
    <row r="30" spans="1:14" x14ac:dyDescent="0.3">
      <c r="A30" s="1"/>
      <c r="B30" s="9"/>
      <c r="C30" s="5"/>
      <c r="D30" s="5"/>
      <c r="E30" s="5"/>
      <c r="F30" s="5"/>
      <c r="G30" s="5"/>
      <c r="H30" s="5"/>
      <c r="I30" s="5"/>
      <c r="J30" s="5"/>
      <c r="K30" s="5"/>
      <c r="L30" s="5"/>
      <c r="M30" s="10"/>
      <c r="N30" s="1"/>
    </row>
    <row r="31" spans="1:14" x14ac:dyDescent="0.3">
      <c r="A31" s="1"/>
      <c r="B31" s="11" t="s">
        <v>24</v>
      </c>
      <c r="C31" s="12" t="s">
        <v>23</v>
      </c>
      <c r="D31" s="12">
        <v>2015</v>
      </c>
      <c r="E31" s="12">
        <v>2016</v>
      </c>
      <c r="F31" s="12">
        <v>2017</v>
      </c>
      <c r="G31" s="12">
        <v>2018</v>
      </c>
      <c r="H31" s="5"/>
      <c r="I31" s="5"/>
      <c r="J31" s="5"/>
      <c r="K31" s="5"/>
      <c r="L31" s="5"/>
      <c r="M31" s="10"/>
      <c r="N31" s="1"/>
    </row>
    <row r="32" spans="1:14" x14ac:dyDescent="0.3">
      <c r="A32" s="1"/>
      <c r="B32" s="9" t="s">
        <v>6</v>
      </c>
      <c r="C32" s="13" t="s">
        <v>3</v>
      </c>
      <c r="D32" s="14">
        <f>IFERROR(SUMIFS(Data!$G:$G,Data!$C:$C,Report!$C32,Data!$A:$A,Report!$B32,Data!$D:$D,Report!D$31,Data!$E:$E,Data!$E$2)/SUMIFS(Data!$F:$F,Data!$C:$C,Report!$C32,Data!$A:$A,Report!$B32,Data!$D:$D,Report!D$31,Data!$E:$E,Data!$E$2), 0)</f>
        <v>3.8987523946833091</v>
      </c>
      <c r="E32" s="14">
        <f>IFERROR(SUMIFS(Data!$G:$G,Data!$C:$C,Report!$C32,Data!$A:$A,Report!$B32,Data!$D:$D,Report!E$31,Data!$E:$E,Data!$E$2)/SUMIFS(Data!$F:$F,Data!$C:$C,Report!$C32,Data!$A:$A,Report!$B32,Data!$D:$D,Report!E$31,Data!$E:$E,Data!$E$2), 0)</f>
        <v>3.7636014919513152</v>
      </c>
      <c r="F32" s="14">
        <f>IFERROR(SUMIFS(Data!$G:$G,Data!$C:$C,Report!$C32,Data!$A:$A,Report!$B32,Data!$D:$D,Report!F$31,Data!$E:$E,Data!$E$2)/SUMIFS(Data!$F:$F,Data!$C:$C,Report!$C32,Data!$A:$A,Report!$B32,Data!$D:$D,Report!F$31,Data!$E:$E,Data!$E$2), 0)</f>
        <v>3.2831338927398757</v>
      </c>
      <c r="G32" s="14">
        <f>IFERROR(SUMIFS(Data!$G:$G,Data!$C:$C,Report!$C32,Data!$A:$A,Report!$B32,Data!$D:$D,Report!G$31,Data!$E:$E,Data!$E$2)/SUMIFS(Data!$F:$F,Data!$C:$C,Report!$C32,Data!$A:$A,Report!$B32,Data!$D:$D,Report!G$31,Data!$E:$E,Data!$E$2), 0)</f>
        <v>3.6555491685485526</v>
      </c>
      <c r="H32" s="5"/>
      <c r="I32" s="5"/>
      <c r="J32" s="5"/>
      <c r="K32" s="5"/>
      <c r="L32" s="5"/>
      <c r="M32" s="10"/>
      <c r="N32" s="1"/>
    </row>
    <row r="33" spans="1:14" x14ac:dyDescent="0.3">
      <c r="A33" s="1"/>
      <c r="B33" s="9" t="s">
        <v>5</v>
      </c>
      <c r="C33" s="13" t="s">
        <v>3</v>
      </c>
      <c r="D33" s="14">
        <f>IFERROR(SUMIFS(Data!$G:$G,Data!$C:$C,Report!$C33,Data!$A:$A,Report!$B33,Data!$D:$D,Report!D$31,Data!$E:$E,Data!$E$2)/SUMIFS(Data!$F:$F,Data!$C:$C,Report!$C33,Data!$A:$A,Report!$B33,Data!$D:$D,Report!D$31,Data!$E:$E,Data!$E$2), 0)</f>
        <v>3.0728863341480341</v>
      </c>
      <c r="E33" s="14">
        <f>IFERROR(SUMIFS(Data!$G:$G,Data!$C:$C,Report!$C33,Data!$A:$A,Report!$B33,Data!$D:$D,Report!E$31,Data!$E:$E,Data!$E$2)/SUMIFS(Data!$F:$F,Data!$C:$C,Report!$C33,Data!$A:$A,Report!$B33,Data!$D:$D,Report!E$31,Data!$E:$E,Data!$E$2), 0)</f>
        <v>3.0377059077064534</v>
      </c>
      <c r="F33" s="14">
        <f>IFERROR(SUMIFS(Data!$G:$G,Data!$C:$C,Report!$C33,Data!$A:$A,Report!$B33,Data!$D:$D,Report!F$31,Data!$E:$E,Data!$E$2)/SUMIFS(Data!$F:$F,Data!$C:$C,Report!$C33,Data!$A:$A,Report!$B33,Data!$D:$D,Report!F$31,Data!$E:$E,Data!$E$2), 0)</f>
        <v>2.878492992525119</v>
      </c>
      <c r="G33" s="14">
        <f>IFERROR(SUMIFS(Data!$G:$G,Data!$C:$C,Report!$C33,Data!$A:$A,Report!$B33,Data!$D:$D,Report!G$31,Data!$E:$E,Data!$E$2)/SUMIFS(Data!$F:$F,Data!$C:$C,Report!$C33,Data!$A:$A,Report!$B33,Data!$D:$D,Report!G$31,Data!$E:$E,Data!$E$2), 0)</f>
        <v>2.9407834556987411</v>
      </c>
      <c r="H33" s="5"/>
      <c r="I33" s="5"/>
      <c r="J33" s="5"/>
      <c r="K33" s="5"/>
      <c r="L33" s="5"/>
      <c r="M33" s="10"/>
      <c r="N33" s="1"/>
    </row>
    <row r="34" spans="1:14" x14ac:dyDescent="0.3">
      <c r="A34" s="1"/>
      <c r="B34" s="24" t="s">
        <v>2</v>
      </c>
      <c r="C34" s="25" t="s">
        <v>3</v>
      </c>
      <c r="D34" s="26">
        <f>IFERROR(SUMIFS(Data!$G:$G,Data!$C:$C,Report!$C34,Data!$A:$A,Report!$B34,Data!$D:$D,Report!D$31,Data!$E:$E,Data!$E$2)/SUMIFS(Data!$F:$F,Data!$C:$C,Report!$C34,Data!$A:$A,Report!$B34,Data!$D:$D,Report!D$31,Data!$E:$E,Data!$E$2), 0)</f>
        <v>2.7549562047525726</v>
      </c>
      <c r="E34" s="26">
        <f>IFERROR(SUMIFS(Data!$G:$G,Data!$C:$C,Report!$C34,Data!$A:$A,Report!$B34,Data!$D:$D,Report!E$31,Data!$E:$E,Data!$E$2)/SUMIFS(Data!$F:$F,Data!$C:$C,Report!$C34,Data!$A:$A,Report!$B34,Data!$D:$D,Report!E$31,Data!$E:$E,Data!$E$2), 0)</f>
        <v>2.6744516131268656</v>
      </c>
      <c r="F34" s="26">
        <f>IFERROR(SUMIFS(Data!$G:$G,Data!$C:$C,Report!$C34,Data!$A:$A,Report!$B34,Data!$D:$D,Report!F$31,Data!$E:$E,Data!$E$2)/SUMIFS(Data!$F:$F,Data!$C:$C,Report!$C34,Data!$A:$A,Report!$B34,Data!$D:$D,Report!F$31,Data!$E:$E,Data!$E$2), 0)</f>
        <v>2.7921382042542446</v>
      </c>
      <c r="G34" s="26">
        <f>IFERROR(SUMIFS(Data!$G:$G,Data!$C:$C,Report!$C34,Data!$A:$A,Report!$B34,Data!$D:$D,Report!G$31,Data!$E:$E,Data!$E$2)/SUMIFS(Data!$F:$F,Data!$C:$C,Report!$C34,Data!$A:$A,Report!$B34,Data!$D:$D,Report!G$31,Data!$E:$E,Data!$E$2), 0)</f>
        <v>2.6878519953860405</v>
      </c>
      <c r="H34" s="5"/>
      <c r="I34" s="5"/>
      <c r="J34" s="5"/>
      <c r="K34" s="5"/>
      <c r="L34" s="5"/>
      <c r="M34" s="10"/>
      <c r="N34" s="1"/>
    </row>
    <row r="35" spans="1:14" x14ac:dyDescent="0.3">
      <c r="A35" s="1"/>
      <c r="B35" s="24" t="s">
        <v>0</v>
      </c>
      <c r="C35" s="25" t="s">
        <v>3</v>
      </c>
      <c r="D35" s="26">
        <f>IFERROR(SUMIFS(Data!$G:$G,Data!$C:$C,Report!$C35,Data!$A:$A,Report!$B35,Data!$D:$D,Report!D$31,Data!$E:$E,Data!$E$2)/SUMIFS(Data!$F:$F,Data!$C:$C,Report!$C35,Data!$A:$A,Report!$B35,Data!$D:$D,Report!D$31,Data!$E:$E,Data!$E$2), 0)</f>
        <v>8.1691758862045614</v>
      </c>
      <c r="E35" s="26">
        <f>IFERROR(SUMIFS(Data!$G:$G,Data!$C:$C,Report!$C35,Data!$A:$A,Report!$B35,Data!$D:$D,Report!E$31,Data!$E:$E,Data!$E$2)/SUMIFS(Data!$F:$F,Data!$C:$C,Report!$C35,Data!$A:$A,Report!$B35,Data!$D:$D,Report!E$31,Data!$E:$E,Data!$E$2), 0)</f>
        <v>7.3815110250915881</v>
      </c>
      <c r="F35" s="26">
        <f>IFERROR(SUMIFS(Data!$G:$G,Data!$C:$C,Report!$C35,Data!$A:$A,Report!$B35,Data!$D:$D,Report!F$31,Data!$E:$E,Data!$E$2)/SUMIFS(Data!$F:$F,Data!$C:$C,Report!$C35,Data!$A:$A,Report!$B35,Data!$D:$D,Report!F$31,Data!$E:$E,Data!$E$2), 0)</f>
        <v>6.2811118113544451</v>
      </c>
      <c r="G35" s="26">
        <f>IFERROR(SUMIFS(Data!$G:$G,Data!$C:$C,Report!$C35,Data!$A:$A,Report!$B35,Data!$D:$D,Report!G$31,Data!$E:$E,Data!$E$2)/SUMIFS(Data!$F:$F,Data!$C:$C,Report!$C35,Data!$A:$A,Report!$B35,Data!$D:$D,Report!G$31,Data!$E:$E,Data!$E$2), 0)</f>
        <v>6.4291499582111529</v>
      </c>
      <c r="H35" s="5"/>
      <c r="I35" s="5"/>
      <c r="J35" s="5"/>
      <c r="K35" s="5"/>
      <c r="L35" s="5"/>
      <c r="M35" s="10"/>
      <c r="N35" s="1"/>
    </row>
    <row r="36" spans="1:14" x14ac:dyDescent="0.3">
      <c r="A36" s="1"/>
      <c r="B36" s="27" t="s">
        <v>2</v>
      </c>
      <c r="C36" s="28" t="s">
        <v>1</v>
      </c>
      <c r="D36" s="29">
        <f>IFERROR(SUMIFS(Data!$G:$G,Data!$C:$C,Report!$C36,Data!$A:$A,Report!$B36,Data!$D:$D,Report!D$31,Data!$E:$E,Data!$E$2)/SUMIFS(Data!$F:$F,Data!$C:$C,Report!$C36,Data!$A:$A,Report!$B36,Data!$D:$D,Report!D$31,Data!$E:$E,Data!$E$2), 0)</f>
        <v>2.8882146779830258</v>
      </c>
      <c r="E36" s="29">
        <f>IFERROR(SUMIFS(Data!$G:$G,Data!$C:$C,Report!$C36,Data!$A:$A,Report!$B36,Data!$D:$D,Report!E$31,Data!$E:$E,Data!$E$2)/SUMIFS(Data!$F:$F,Data!$C:$C,Report!$C36,Data!$A:$A,Report!$B36,Data!$D:$D,Report!E$31,Data!$E:$E,Data!$E$2), 0)</f>
        <v>2.3176673479171397</v>
      </c>
      <c r="F36" s="29">
        <f>IFERROR(SUMIFS(Data!$G:$G,Data!$C:$C,Report!$C36,Data!$A:$A,Report!$B36,Data!$D:$D,Report!F$31,Data!$E:$E,Data!$E$2)/SUMIFS(Data!$F:$F,Data!$C:$C,Report!$C36,Data!$A:$A,Report!$B36,Data!$D:$D,Report!F$31,Data!$E:$E,Data!$E$2), 0)</f>
        <v>2.2552201009782262</v>
      </c>
      <c r="G36" s="29">
        <f>IFERROR(SUMIFS(Data!$G:$G,Data!$C:$C,Report!$C36,Data!$A:$A,Report!$B36,Data!$D:$D,Report!G$31,Data!$E:$E,Data!$E$2)/SUMIFS(Data!$F:$F,Data!$C:$C,Report!$C36,Data!$A:$A,Report!$B36,Data!$D:$D,Report!G$31,Data!$E:$E,Data!$E$2), 0)</f>
        <v>2.6170715807947853</v>
      </c>
      <c r="H36" s="5"/>
      <c r="I36" s="5"/>
      <c r="J36" s="5"/>
      <c r="K36" s="5"/>
      <c r="L36" s="5"/>
      <c r="M36" s="10"/>
      <c r="N36" s="1"/>
    </row>
    <row r="37" spans="1:14" x14ac:dyDescent="0.3">
      <c r="A37" s="1"/>
      <c r="B37" s="27" t="s">
        <v>0</v>
      </c>
      <c r="C37" s="28" t="s">
        <v>1</v>
      </c>
      <c r="D37" s="29">
        <f>IFERROR(SUMIFS(Data!$G:$G,Data!$C:$C,Report!$C37,Data!$A:$A,Report!$B37,Data!$D:$D,Report!D$31,Data!$E:$E,Data!$E$2)/SUMIFS(Data!$F:$F,Data!$C:$C,Report!$C37,Data!$A:$A,Report!$B37,Data!$D:$D,Report!D$31,Data!$E:$E,Data!$E$2), 0)</f>
        <v>3.3628113609399795</v>
      </c>
      <c r="E37" s="29">
        <f>IFERROR(SUMIFS(Data!$G:$G,Data!$C:$C,Report!$C37,Data!$A:$A,Report!$B37,Data!$D:$D,Report!E$31,Data!$E:$E,Data!$E$2)/SUMIFS(Data!$F:$F,Data!$C:$C,Report!$C37,Data!$A:$A,Report!$B37,Data!$D:$D,Report!E$31,Data!$E:$E,Data!$E$2), 0)</f>
        <v>3.3310323131402555</v>
      </c>
      <c r="F37" s="29">
        <f>IFERROR(SUMIFS(Data!$G:$G,Data!$C:$C,Report!$C37,Data!$A:$A,Report!$B37,Data!$D:$D,Report!F$31,Data!$E:$E,Data!$E$2)/SUMIFS(Data!$F:$F,Data!$C:$C,Report!$C37,Data!$A:$A,Report!$B37,Data!$D:$D,Report!F$31,Data!$E:$E,Data!$E$2), 0)</f>
        <v>3.5107938413615196</v>
      </c>
      <c r="G37" s="29">
        <f>IFERROR(SUMIFS(Data!$G:$G,Data!$C:$C,Report!$C37,Data!$A:$A,Report!$B37,Data!$D:$D,Report!G$31,Data!$E:$E,Data!$E$2)/SUMIFS(Data!$F:$F,Data!$C:$C,Report!$C37,Data!$A:$A,Report!$B37,Data!$D:$D,Report!G$31,Data!$E:$E,Data!$E$2), 0)</f>
        <v>3.8079039789538376</v>
      </c>
      <c r="H37" s="5"/>
      <c r="I37" s="5"/>
      <c r="J37" s="5"/>
      <c r="K37" s="5"/>
      <c r="L37" s="5"/>
      <c r="M37" s="10"/>
      <c r="N37" s="1"/>
    </row>
    <row r="38" spans="1:14" x14ac:dyDescent="0.3">
      <c r="A38" s="1"/>
      <c r="B38" s="24"/>
      <c r="C38" s="25"/>
      <c r="D38" s="25"/>
      <c r="E38" s="25"/>
      <c r="F38" s="25"/>
      <c r="G38" s="25"/>
      <c r="H38" s="5"/>
      <c r="I38" s="5"/>
      <c r="J38" s="5"/>
      <c r="K38" s="5"/>
      <c r="L38" s="5"/>
      <c r="M38" s="10"/>
      <c r="N38" s="1"/>
    </row>
    <row r="39" spans="1:14" x14ac:dyDescent="0.3">
      <c r="A39" s="1"/>
      <c r="B39" s="27" t="s">
        <v>24</v>
      </c>
      <c r="C39" s="30" t="s">
        <v>23</v>
      </c>
      <c r="D39" s="30">
        <v>2015</v>
      </c>
      <c r="E39" s="30">
        <v>2016</v>
      </c>
      <c r="F39" s="30">
        <v>2017</v>
      </c>
      <c r="G39" s="30">
        <v>2018</v>
      </c>
      <c r="H39" s="5"/>
      <c r="I39" s="12"/>
      <c r="J39" s="12"/>
      <c r="K39" s="5"/>
      <c r="L39" s="5"/>
      <c r="M39" s="10"/>
      <c r="N39" s="1"/>
    </row>
    <row r="40" spans="1:14" x14ac:dyDescent="0.3">
      <c r="A40" s="1"/>
      <c r="B40" s="24" t="s">
        <v>6</v>
      </c>
      <c r="C40" s="31" t="s">
        <v>3</v>
      </c>
      <c r="D40" s="32">
        <f>SUMIFS(Data!$F:$F,Data!$C:$C,Report!$C40,Data!$A:$A,Report!$B40,Data!$D:$D,Report!D$39,Data!$E:$E,Data!$E$2)</f>
        <v>50633</v>
      </c>
      <c r="E40" s="32">
        <f>SUMIFS(Data!$F:$F,Data!$C:$C,Report!$C40,Data!$A:$A,Report!$B40,Data!$D:$D,Report!E$39,Data!$E:$E,Data!$E$2)</f>
        <v>50940</v>
      </c>
      <c r="F40" s="32">
        <f>SUMIFS(Data!$F:$F,Data!$C:$C,Report!$C40,Data!$A:$A,Report!$B40,Data!$D:$D,Report!F$39,Data!$E:$E,Data!$E$2)</f>
        <v>65784</v>
      </c>
      <c r="G40" s="32">
        <f>SUMIFS(Data!$F:$F,Data!$C:$C,Report!$C40,Data!$A:$A,Report!$B40,Data!$D:$D,Report!G$39,Data!$E:$E,Data!$E$2)</f>
        <v>9742</v>
      </c>
      <c r="H40" s="5"/>
      <c r="I40" s="20"/>
      <c r="J40" s="20"/>
      <c r="K40" s="5"/>
      <c r="L40" s="5"/>
      <c r="M40" s="10"/>
      <c r="N40" s="1"/>
    </row>
    <row r="41" spans="1:14" x14ac:dyDescent="0.3">
      <c r="A41" s="1"/>
      <c r="B41" s="24" t="s">
        <v>5</v>
      </c>
      <c r="C41" s="31" t="s">
        <v>3</v>
      </c>
      <c r="D41" s="32">
        <f>SUMIFS(Data!$F:$F,Data!$C:$C,Report!$C41,Data!$A:$A,Report!$B41,Data!$D:$D,Report!D$39,Data!$E:$E,Data!$E$2)</f>
        <v>331410</v>
      </c>
      <c r="E41" s="32">
        <f>SUMIFS(Data!$F:$F,Data!$C:$C,Report!$C41,Data!$A:$A,Report!$B41,Data!$D:$D,Report!E$39,Data!$E:$E,Data!$E$2)</f>
        <v>348020</v>
      </c>
      <c r="F41" s="32">
        <f>SUMIFS(Data!$F:$F,Data!$C:$C,Report!$C41,Data!$A:$A,Report!$B41,Data!$D:$D,Report!F$39,Data!$E:$E,Data!$E$2)</f>
        <v>268499</v>
      </c>
      <c r="G41" s="32">
        <f>SUMIFS(Data!$F:$F,Data!$C:$C,Report!$C41,Data!$A:$A,Report!$B41,Data!$D:$D,Report!G$39,Data!$E:$E,Data!$E$2)</f>
        <v>61701</v>
      </c>
      <c r="H41" s="5"/>
      <c r="I41" s="20"/>
      <c r="J41" s="20"/>
      <c r="K41" s="5"/>
      <c r="L41" s="5"/>
      <c r="M41" s="10"/>
      <c r="N41" s="1"/>
    </row>
    <row r="42" spans="1:14" x14ac:dyDescent="0.3">
      <c r="A42" s="1"/>
      <c r="B42" s="24" t="s">
        <v>2</v>
      </c>
      <c r="C42" s="25" t="s">
        <v>3</v>
      </c>
      <c r="D42" s="32">
        <f>SUMIFS(Data!$F:$F,Data!$C:$C,Report!$C42,Data!$A:$A,Report!$B42,Data!$D:$D,Report!D$39,Data!$E:$E,Data!$E$2)</f>
        <v>1037213</v>
      </c>
      <c r="E42" s="32">
        <f>SUMIFS(Data!$F:$F,Data!$C:$C,Report!$C42,Data!$A:$A,Report!$B42,Data!$D:$D,Report!E$39,Data!$E:$E,Data!$E$2)</f>
        <v>865493</v>
      </c>
      <c r="F42" s="32">
        <f>SUMIFS(Data!$F:$F,Data!$C:$C,Report!$C42,Data!$A:$A,Report!$B42,Data!$D:$D,Report!F$39,Data!$E:$E,Data!$E$2)</f>
        <v>732264</v>
      </c>
      <c r="G42" s="32">
        <f>SUMIFS(Data!$F:$F,Data!$C:$C,Report!$C42,Data!$A:$A,Report!$B42,Data!$D:$D,Report!G$39,Data!$E:$E,Data!$E$2)</f>
        <v>170819</v>
      </c>
      <c r="H42" s="5"/>
      <c r="I42" s="20"/>
      <c r="J42" s="20"/>
      <c r="K42" s="5"/>
      <c r="L42" s="5"/>
      <c r="M42" s="10"/>
      <c r="N42" s="1"/>
    </row>
    <row r="43" spans="1:14" x14ac:dyDescent="0.3">
      <c r="A43" s="1"/>
      <c r="B43" s="24" t="s">
        <v>0</v>
      </c>
      <c r="C43" s="25" t="s">
        <v>3</v>
      </c>
      <c r="D43" s="32">
        <f>SUMIFS(Data!$F:$F,Data!$C:$C,Report!$C43,Data!$A:$A,Report!$B43,Data!$D:$D,Report!D$39,Data!$E:$E,Data!$E$2)</f>
        <v>13287</v>
      </c>
      <c r="E43" s="32">
        <f>SUMIFS(Data!$F:$F,Data!$C:$C,Report!$C43,Data!$A:$A,Report!$B43,Data!$D:$D,Report!E$39,Data!$E:$E,Data!$E$2)</f>
        <v>14467</v>
      </c>
      <c r="F43" s="32">
        <f>SUMIFS(Data!$F:$F,Data!$C:$C,Report!$C43,Data!$A:$A,Report!$B43,Data!$D:$D,Report!F$39,Data!$E:$E,Data!$E$2)</f>
        <v>19041</v>
      </c>
      <c r="G43" s="32">
        <f>SUMIFS(Data!$F:$F,Data!$C:$C,Report!$C43,Data!$A:$A,Report!$B43,Data!$D:$D,Report!G$39,Data!$E:$E,Data!$E$2)</f>
        <v>4788</v>
      </c>
      <c r="H43" s="5"/>
      <c r="I43" s="20"/>
      <c r="J43" s="20"/>
      <c r="K43" s="5"/>
      <c r="L43" s="5"/>
      <c r="M43" s="10"/>
      <c r="N43" s="1"/>
    </row>
    <row r="44" spans="1:14" x14ac:dyDescent="0.3">
      <c r="A44" s="1"/>
      <c r="B44" s="11" t="s">
        <v>2</v>
      </c>
      <c r="C44" s="21" t="s">
        <v>1</v>
      </c>
      <c r="D44" s="22">
        <f>SUMIFS(Data!$F:$F,Data!$C:$C,Report!$C44,Data!$A:$A,Report!$B44,Data!$D:$D,Report!D$39,Data!$E:$E,Data!$E$2)</f>
        <v>10015</v>
      </c>
      <c r="E44" s="22">
        <f>SUMIFS(Data!$F:$F,Data!$C:$C,Report!$C44,Data!$A:$A,Report!$B44,Data!$D:$D,Report!E$39,Data!$E:$E,Data!$E$2)</f>
        <v>39633</v>
      </c>
      <c r="F44" s="22">
        <f>SUMIFS(Data!$F:$F,Data!$C:$C,Report!$C44,Data!$A:$A,Report!$B44,Data!$D:$D,Report!F$39,Data!$E:$E,Data!$E$2)</f>
        <v>38028</v>
      </c>
      <c r="G44" s="22">
        <f>SUMIFS(Data!$F:$F,Data!$C:$C,Report!$C44,Data!$A:$A,Report!$B44,Data!$D:$D,Report!G$39,Data!$E:$E,Data!$E$2)</f>
        <v>7977</v>
      </c>
      <c r="H44" s="5"/>
      <c r="I44" s="20"/>
      <c r="J44" s="20"/>
      <c r="K44" s="5"/>
      <c r="L44" s="5"/>
      <c r="M44" s="10"/>
      <c r="N44" s="1"/>
    </row>
    <row r="45" spans="1:14" x14ac:dyDescent="0.3">
      <c r="A45" s="1"/>
      <c r="B45" s="11" t="s">
        <v>0</v>
      </c>
      <c r="C45" s="21" t="s">
        <v>1</v>
      </c>
      <c r="D45" s="22">
        <f>SUMIFS(Data!$F:$F,Data!$C:$C,Report!$C45,Data!$A:$A,Report!$B45,Data!$D:$D,Report!D$39,Data!$E:$E,Data!$E$2)</f>
        <v>69959</v>
      </c>
      <c r="E45" s="22">
        <f>SUMIFS(Data!$F:$F,Data!$C:$C,Report!$C45,Data!$A:$A,Report!$B45,Data!$D:$D,Report!E$39,Data!$E:$E,Data!$E$2)</f>
        <v>63256</v>
      </c>
      <c r="F45" s="22">
        <f>SUMIFS(Data!$F:$F,Data!$C:$C,Report!$C45,Data!$A:$A,Report!$B45,Data!$D:$D,Report!F$39,Data!$E:$E,Data!$E$2)</f>
        <v>61637</v>
      </c>
      <c r="G45" s="22">
        <f>SUMIFS(Data!$F:$F,Data!$C:$C,Report!$C45,Data!$A:$A,Report!$B45,Data!$D:$D,Report!G$39,Data!$E:$E,Data!$E$2)</f>
        <v>15205</v>
      </c>
      <c r="H45" s="5"/>
      <c r="I45" s="20"/>
      <c r="J45" s="20"/>
      <c r="K45" s="5"/>
      <c r="L45" s="5"/>
      <c r="M45" s="10"/>
      <c r="N45" s="1"/>
    </row>
    <row r="46" spans="1:14" x14ac:dyDescent="0.3">
      <c r="A46" s="1"/>
      <c r="B46" s="9"/>
      <c r="C46" s="5"/>
      <c r="D46" s="5"/>
      <c r="E46" s="5"/>
      <c r="F46" s="5"/>
      <c r="G46" s="5"/>
      <c r="H46" s="5"/>
      <c r="I46" s="5"/>
      <c r="J46" s="5"/>
      <c r="K46" s="5"/>
      <c r="L46" s="5"/>
      <c r="M46" s="10"/>
      <c r="N46" s="1"/>
    </row>
    <row r="47" spans="1:14" x14ac:dyDescent="0.3">
      <c r="A47" s="1"/>
      <c r="B47" s="9" t="s">
        <v>26</v>
      </c>
      <c r="C47" s="5" t="s">
        <v>27</v>
      </c>
      <c r="D47" s="5"/>
      <c r="E47" s="5"/>
      <c r="F47" s="5"/>
      <c r="G47" s="5"/>
      <c r="H47" s="5"/>
      <c r="I47" s="5"/>
      <c r="J47" s="5"/>
      <c r="K47" s="5"/>
      <c r="L47" s="5"/>
      <c r="M47" s="10"/>
      <c r="N47" s="1"/>
    </row>
    <row r="48" spans="1:14" x14ac:dyDescent="0.3">
      <c r="A48" s="1"/>
      <c r="B48" s="9"/>
      <c r="C48" s="5" t="s">
        <v>33</v>
      </c>
      <c r="D48" s="5"/>
      <c r="E48" s="5"/>
      <c r="F48" s="5"/>
      <c r="G48" s="5"/>
      <c r="H48" s="5"/>
      <c r="I48" s="5"/>
      <c r="J48" s="5"/>
      <c r="K48" s="5"/>
      <c r="L48" s="5"/>
      <c r="M48" s="10"/>
      <c r="N48" s="1"/>
    </row>
    <row r="49" spans="1:14" x14ac:dyDescent="0.3">
      <c r="A49" s="1"/>
      <c r="B49" s="16"/>
      <c r="C49" s="17" t="s">
        <v>28</v>
      </c>
      <c r="D49" s="17"/>
      <c r="E49" s="17"/>
      <c r="F49" s="17"/>
      <c r="G49" s="17"/>
      <c r="H49" s="17"/>
      <c r="I49" s="17"/>
      <c r="J49" s="17"/>
      <c r="K49" s="17"/>
      <c r="L49" s="17"/>
      <c r="M49" s="18"/>
      <c r="N49" s="1"/>
    </row>
    <row r="50" spans="1:14" x14ac:dyDescent="0.3">
      <c r="A50" s="1"/>
      <c r="B50" s="1"/>
      <c r="C50" s="1"/>
      <c r="D50" s="1"/>
      <c r="E50" s="1"/>
      <c r="F50" s="1"/>
      <c r="G50" s="1"/>
      <c r="H50" s="1"/>
      <c r="I50" s="1"/>
      <c r="J50" s="1"/>
      <c r="K50" s="1"/>
      <c r="L50" s="1"/>
      <c r="M50" s="1"/>
      <c r="N50" s="1"/>
    </row>
    <row r="51" spans="1:14" x14ac:dyDescent="0.3">
      <c r="A51" s="1"/>
      <c r="B51" s="1"/>
      <c r="C51" s="1"/>
      <c r="D51" s="1"/>
      <c r="E51" s="1"/>
      <c r="F51" s="1"/>
      <c r="G51" s="1"/>
      <c r="H51" s="1"/>
      <c r="I51" s="1"/>
      <c r="J51" s="1"/>
      <c r="K51" s="1"/>
      <c r="L51" s="1"/>
      <c r="M51" s="1"/>
      <c r="N51" s="1"/>
    </row>
    <row r="52" spans="1:14" x14ac:dyDescent="0.3">
      <c r="A52" s="1"/>
      <c r="B52" s="1"/>
      <c r="C52" s="1"/>
      <c r="D52" s="1"/>
      <c r="E52" s="1"/>
      <c r="F52" s="1"/>
      <c r="G52" s="1"/>
      <c r="H52" s="1"/>
      <c r="I52" s="1"/>
      <c r="J52" s="1"/>
      <c r="K52" s="1"/>
      <c r="L52" s="1"/>
      <c r="M52" s="1"/>
      <c r="N52" s="1"/>
    </row>
    <row r="53" spans="1:14" x14ac:dyDescent="0.3">
      <c r="A53" s="1"/>
      <c r="B53" s="1"/>
      <c r="C53" s="1"/>
      <c r="D53" s="1"/>
      <c r="E53" s="1"/>
      <c r="F53" s="1"/>
      <c r="G53" s="1"/>
      <c r="H53" s="1"/>
      <c r="I53" s="1"/>
      <c r="J53" s="1"/>
      <c r="K53" s="1"/>
      <c r="L53" s="1"/>
      <c r="M53" s="1"/>
      <c r="N53" s="1"/>
    </row>
    <row r="54" spans="1:14" x14ac:dyDescent="0.3">
      <c r="A54" s="1"/>
      <c r="B54" s="1"/>
      <c r="C54" s="1"/>
      <c r="D54" s="1"/>
      <c r="E54" s="1"/>
      <c r="F54" s="1"/>
      <c r="G54" s="1"/>
      <c r="H54" s="1"/>
      <c r="I54" s="1"/>
      <c r="J54" s="1"/>
      <c r="K54" s="1"/>
      <c r="L54" s="1"/>
      <c r="M54" s="1"/>
      <c r="N54" s="1"/>
    </row>
    <row r="55" spans="1:14" x14ac:dyDescent="0.3">
      <c r="A55" s="1"/>
      <c r="B55" s="1"/>
      <c r="C55" s="1"/>
      <c r="D55" s="1"/>
      <c r="E55" s="1"/>
      <c r="F55" s="1"/>
      <c r="G55" s="1"/>
      <c r="H55" s="1"/>
      <c r="I55" s="1"/>
      <c r="J55" s="1"/>
      <c r="K55" s="1"/>
      <c r="L55" s="1"/>
      <c r="M55" s="1"/>
      <c r="N55" s="1"/>
    </row>
    <row r="56" spans="1:14" x14ac:dyDescent="0.3">
      <c r="A56" s="1"/>
      <c r="B56" s="1"/>
      <c r="C56" s="1"/>
      <c r="D56" s="1"/>
      <c r="E56" s="1"/>
      <c r="F56" s="1"/>
      <c r="G56" s="1"/>
      <c r="H56" s="1"/>
      <c r="I56" s="1"/>
      <c r="J56" s="1"/>
      <c r="K56" s="1"/>
      <c r="L56" s="1"/>
      <c r="M56" s="1"/>
      <c r="N56" s="1"/>
    </row>
    <row r="57" spans="1:14" x14ac:dyDescent="0.3">
      <c r="A57" s="1"/>
      <c r="B57" s="1"/>
      <c r="C57" s="1"/>
      <c r="D57" s="1"/>
      <c r="E57" s="1"/>
      <c r="F57" s="1"/>
      <c r="G57" s="1"/>
      <c r="H57" s="1"/>
      <c r="I57" s="1"/>
      <c r="J57" s="1"/>
      <c r="K57" s="1"/>
      <c r="L57" s="1"/>
      <c r="M57" s="1"/>
      <c r="N57" s="1"/>
    </row>
    <row r="58" spans="1:14" x14ac:dyDescent="0.3">
      <c r="A58" s="1"/>
      <c r="B58" s="1"/>
      <c r="C58" s="1"/>
      <c r="D58" s="1"/>
      <c r="E58" s="1"/>
      <c r="F58" s="1"/>
      <c r="G58" s="1"/>
      <c r="H58" s="1"/>
      <c r="I58" s="1"/>
      <c r="J58" s="1"/>
      <c r="K58" s="1"/>
      <c r="L58" s="1"/>
      <c r="M58" s="1"/>
      <c r="N58" s="1"/>
    </row>
    <row r="59" spans="1:14" x14ac:dyDescent="0.3">
      <c r="A59" s="1"/>
      <c r="B59" s="1"/>
      <c r="C59" s="1"/>
      <c r="D59" s="1"/>
      <c r="E59" s="1"/>
      <c r="F59" s="1"/>
      <c r="G59" s="1"/>
      <c r="H59" s="1"/>
      <c r="I59" s="1"/>
      <c r="J59" s="1"/>
      <c r="K59" s="1"/>
      <c r="L59" s="1"/>
      <c r="M59" s="1"/>
      <c r="N59" s="1"/>
    </row>
    <row r="60" spans="1:14" x14ac:dyDescent="0.3">
      <c r="A60" s="1"/>
      <c r="B60" s="1"/>
      <c r="C60" s="1"/>
      <c r="D60" s="1"/>
      <c r="E60" s="1"/>
      <c r="F60" s="1"/>
      <c r="G60" s="1"/>
      <c r="H60" s="1"/>
      <c r="I60" s="1"/>
      <c r="J60" s="1"/>
      <c r="K60" s="1"/>
      <c r="L60" s="1"/>
      <c r="M60" s="1"/>
      <c r="N60" s="1"/>
    </row>
    <row r="61" spans="1:14" x14ac:dyDescent="0.3">
      <c r="A61" s="1"/>
      <c r="B61" s="1"/>
      <c r="C61" s="1"/>
      <c r="D61" s="1"/>
      <c r="E61" s="1"/>
      <c r="F61" s="1"/>
      <c r="G61" s="1"/>
      <c r="H61" s="1"/>
      <c r="I61" s="1"/>
      <c r="J61" s="1"/>
      <c r="K61" s="1"/>
      <c r="L61" s="1"/>
      <c r="M61" s="1"/>
      <c r="N61" s="1"/>
    </row>
    <row r="62" spans="1:14" x14ac:dyDescent="0.3">
      <c r="A62" s="1"/>
      <c r="B62" s="1"/>
      <c r="C62" s="1"/>
      <c r="D62" s="1"/>
      <c r="E62" s="1"/>
      <c r="F62" s="1"/>
      <c r="G62" s="1"/>
      <c r="H62" s="1"/>
      <c r="I62" s="1"/>
      <c r="J62" s="1"/>
      <c r="K62" s="1"/>
      <c r="L62" s="1"/>
      <c r="M62" s="1"/>
      <c r="N62" s="1"/>
    </row>
    <row r="63" spans="1:14" x14ac:dyDescent="0.3">
      <c r="A63" s="1"/>
      <c r="B63" s="1"/>
      <c r="C63" s="1"/>
      <c r="D63" s="1"/>
      <c r="E63" s="1"/>
      <c r="F63" s="1"/>
      <c r="G63" s="1"/>
      <c r="H63" s="1"/>
      <c r="I63" s="1"/>
      <c r="J63" s="1"/>
      <c r="K63" s="1"/>
      <c r="L63" s="1"/>
      <c r="M63" s="1"/>
      <c r="N63" s="1"/>
    </row>
    <row r="64" spans="1:14" x14ac:dyDescent="0.3">
      <c r="A64" s="1"/>
      <c r="B64" s="1"/>
      <c r="C64" s="1"/>
      <c r="D64" s="1"/>
      <c r="E64" s="1"/>
      <c r="F64" s="1"/>
      <c r="G64" s="1"/>
      <c r="H64" s="1"/>
      <c r="I64" s="1"/>
      <c r="J64" s="1"/>
      <c r="K64" s="1"/>
      <c r="L64" s="1"/>
      <c r="M64" s="1"/>
      <c r="N64" s="1"/>
    </row>
    <row r="65" spans="1:14" x14ac:dyDescent="0.3">
      <c r="A65" s="1"/>
      <c r="B65" s="1"/>
      <c r="C65" s="1"/>
      <c r="D65" s="1"/>
      <c r="E65" s="1"/>
      <c r="F65" s="1"/>
      <c r="G65" s="1"/>
      <c r="H65" s="1"/>
      <c r="I65" s="1"/>
      <c r="J65" s="1"/>
      <c r="K65" s="1"/>
      <c r="L65" s="1"/>
      <c r="M65" s="1"/>
      <c r="N65" s="1"/>
    </row>
    <row r="66" spans="1:14" x14ac:dyDescent="0.3">
      <c r="A66" s="1"/>
      <c r="B66" s="1"/>
      <c r="C66" s="1"/>
      <c r="D66" s="1"/>
      <c r="E66" s="1"/>
      <c r="F66" s="1"/>
      <c r="G66" s="1"/>
      <c r="H66" s="1"/>
      <c r="I66" s="1"/>
      <c r="J66" s="1"/>
      <c r="K66" s="1"/>
      <c r="L66" s="1"/>
      <c r="M66" s="1"/>
      <c r="N66" s="1"/>
    </row>
    <row r="67" spans="1:14" x14ac:dyDescent="0.3">
      <c r="A67" s="1"/>
      <c r="B67" s="1"/>
      <c r="C67" s="1"/>
      <c r="D67" s="1"/>
      <c r="E67" s="1"/>
      <c r="F67" s="1"/>
      <c r="G67" s="1"/>
      <c r="H67" s="1"/>
      <c r="I67" s="1"/>
      <c r="J67" s="1"/>
      <c r="K67" s="1"/>
      <c r="L67" s="1"/>
      <c r="M67" s="1"/>
      <c r="N67" s="1"/>
    </row>
    <row r="68" spans="1:14" x14ac:dyDescent="0.3">
      <c r="A68" s="1"/>
      <c r="B68" s="1"/>
      <c r="C68" s="1"/>
      <c r="D68" s="1"/>
      <c r="E68" s="1"/>
      <c r="F68" s="1"/>
      <c r="G68" s="1"/>
      <c r="H68" s="1"/>
      <c r="I68" s="1"/>
      <c r="J68" s="1"/>
      <c r="K68" s="1"/>
      <c r="L68" s="1"/>
      <c r="M68" s="1"/>
      <c r="N68" s="1"/>
    </row>
    <row r="69" spans="1:14" x14ac:dyDescent="0.3">
      <c r="A69" s="1"/>
      <c r="B69" s="1"/>
      <c r="C69" s="1"/>
      <c r="D69" s="1"/>
      <c r="E69" s="1"/>
      <c r="F69" s="1"/>
      <c r="G69" s="1"/>
      <c r="H69" s="1"/>
      <c r="I69" s="1"/>
      <c r="J69" s="1"/>
      <c r="K69" s="1"/>
      <c r="L69" s="1"/>
      <c r="M69" s="1"/>
      <c r="N69" s="1"/>
    </row>
    <row r="70" spans="1:14" x14ac:dyDescent="0.3">
      <c r="A70" s="1"/>
      <c r="B70" s="1"/>
      <c r="C70" s="1"/>
      <c r="D70" s="1"/>
      <c r="E70" s="1"/>
      <c r="F70" s="1"/>
      <c r="G70" s="1"/>
      <c r="H70" s="1"/>
      <c r="I70" s="1"/>
      <c r="J70" s="1"/>
      <c r="K70" s="1"/>
      <c r="L70" s="1"/>
      <c r="M70" s="1"/>
      <c r="N70" s="1"/>
    </row>
    <row r="71" spans="1:14" x14ac:dyDescent="0.3">
      <c r="A71" s="1"/>
      <c r="B71" s="6" t="s">
        <v>29</v>
      </c>
      <c r="C71" s="7"/>
      <c r="D71" s="7"/>
      <c r="E71" s="7"/>
      <c r="F71" s="7"/>
      <c r="G71" s="7"/>
      <c r="H71" s="7"/>
      <c r="I71" s="7"/>
      <c r="J71" s="7"/>
      <c r="K71" s="7"/>
      <c r="L71" s="7"/>
      <c r="M71" s="8"/>
      <c r="N71" s="1"/>
    </row>
    <row r="72" spans="1:14" x14ac:dyDescent="0.3">
      <c r="A72" s="1"/>
      <c r="B72" s="9"/>
      <c r="C72" s="5"/>
      <c r="D72" s="5"/>
      <c r="E72" s="5"/>
      <c r="F72" s="5"/>
      <c r="G72" s="5"/>
      <c r="H72" s="5"/>
      <c r="I72" s="5"/>
      <c r="J72" s="5"/>
      <c r="K72" s="5"/>
      <c r="L72" s="5"/>
      <c r="M72" s="10"/>
      <c r="N72" s="1"/>
    </row>
    <row r="73" spans="1:14" x14ac:dyDescent="0.3">
      <c r="A73" s="1"/>
      <c r="B73" s="11" t="s">
        <v>24</v>
      </c>
      <c r="C73" s="12" t="s">
        <v>23</v>
      </c>
      <c r="D73" s="4"/>
      <c r="E73" s="34">
        <v>2015</v>
      </c>
      <c r="F73" s="34"/>
      <c r="G73" s="34">
        <v>2016</v>
      </c>
      <c r="H73" s="34"/>
      <c r="I73" s="34">
        <v>2017</v>
      </c>
      <c r="J73" s="34"/>
      <c r="K73" s="34">
        <v>2018</v>
      </c>
      <c r="L73" s="34"/>
      <c r="M73" s="10"/>
      <c r="N73" s="1"/>
    </row>
    <row r="74" spans="1:14" x14ac:dyDescent="0.3">
      <c r="A74" s="1"/>
      <c r="B74" s="9" t="s">
        <v>6</v>
      </c>
      <c r="C74" s="13" t="s">
        <v>3</v>
      </c>
      <c r="D74" s="5"/>
      <c r="E74" s="15">
        <f>SUMIFS(Data!$F:$F,Data!$C:$C,Report!$C74,Data!$A:$A,Report!$B74,Data!$D:$D,Report!E$73)</f>
        <v>95640</v>
      </c>
      <c r="F74" s="19">
        <f>E74/SUM(E$74:E$81)</f>
        <v>2.504021515105816E-2</v>
      </c>
      <c r="G74" s="15">
        <f>SUMIFS(Data!$F:$F,Data!$C:$C,Report!$C74,Data!$A:$A,Report!$B74,Data!$D:$D,Report!G$73)</f>
        <v>72862</v>
      </c>
      <c r="H74" s="19">
        <f>G74/SUM(G$74:G$81)</f>
        <v>2.1529268926163372E-2</v>
      </c>
      <c r="I74" s="15">
        <f>SUMIFS(Data!$F:$F,Data!$C:$C,Report!$C74,Data!$A:$A,Report!$B74,Data!$D:$D,Report!I$73)</f>
        <v>79322</v>
      </c>
      <c r="J74" s="19">
        <f>I74/SUM(I$74:I$81)</f>
        <v>2.9227649720682536E-2</v>
      </c>
      <c r="K74" s="15">
        <f>SUMIFS(Data!$F:$F,Data!$C:$C,Report!$C74,Data!$A:$A,Report!$B74,Data!$D:$D,Report!K$73)</f>
        <v>11690</v>
      </c>
      <c r="L74" s="19">
        <f>K74/SUM(K$74:K$81)</f>
        <v>1.8320414489582909E-2</v>
      </c>
      <c r="M74" s="10"/>
      <c r="N74" s="1"/>
    </row>
    <row r="75" spans="1:14" x14ac:dyDescent="0.3">
      <c r="A75" s="1"/>
      <c r="B75" s="9" t="s">
        <v>5</v>
      </c>
      <c r="C75" s="13" t="s">
        <v>3</v>
      </c>
      <c r="D75" s="5"/>
      <c r="E75" s="15">
        <f>SUMIFS(Data!$F:$F,Data!$C:$C,Report!$C75,Data!$A:$A,Report!$B75,Data!$D:$D,Report!E$73)</f>
        <v>454892</v>
      </c>
      <c r="F75" s="19">
        <f t="shared" ref="F75:H81" si="0">E75/SUM(E$74:E$81)</f>
        <v>0.11909863603612661</v>
      </c>
      <c r="G75" s="15">
        <f>SUMIFS(Data!$F:$F,Data!$C:$C,Report!$C75,Data!$A:$A,Report!$B75,Data!$D:$D,Report!G$73)</f>
        <v>522812</v>
      </c>
      <c r="H75" s="19">
        <f t="shared" si="0"/>
        <v>0.15448052682914723</v>
      </c>
      <c r="I75" s="15">
        <f>SUMIFS(Data!$F:$F,Data!$C:$C,Report!$C75,Data!$A:$A,Report!$B75,Data!$D:$D,Report!I$73)</f>
        <v>640687</v>
      </c>
      <c r="J75" s="19">
        <f t="shared" ref="J75" si="1">I75/SUM(I$74:I$81)</f>
        <v>0.23607290810361478</v>
      </c>
      <c r="K75" s="15">
        <f>SUMIFS(Data!$F:$F,Data!$C:$C,Report!$C75,Data!$A:$A,Report!$B75,Data!$D:$D,Report!K$73)</f>
        <v>224306</v>
      </c>
      <c r="L75" s="19">
        <f>K75/SUM(K$74:K$81)</f>
        <v>0.35152941766470353</v>
      </c>
      <c r="M75" s="10"/>
      <c r="N75" s="1"/>
    </row>
    <row r="76" spans="1:14" x14ac:dyDescent="0.3">
      <c r="A76" s="1"/>
      <c r="B76" s="9" t="s">
        <v>2</v>
      </c>
      <c r="C76" s="13" t="s">
        <v>3</v>
      </c>
      <c r="D76" s="5"/>
      <c r="E76" s="15">
        <f>SUMIFS(Data!$F:$F,Data!$C:$C,Report!$C76,Data!$A:$A,Report!$B76,Data!$D:$D,Report!E$73)</f>
        <v>2898811</v>
      </c>
      <c r="F76" s="19">
        <f t="shared" si="0"/>
        <v>0.75895912925819797</v>
      </c>
      <c r="G76" s="15">
        <f>SUMIFS(Data!$F:$F,Data!$C:$C,Report!$C76,Data!$A:$A,Report!$B76,Data!$D:$D,Report!G$73)</f>
        <v>2419777</v>
      </c>
      <c r="H76" s="19">
        <f t="shared" si="0"/>
        <v>0.71499587953041122</v>
      </c>
      <c r="I76" s="15">
        <f>SUMIFS(Data!$F:$F,Data!$C:$C,Report!$C76,Data!$A:$A,Report!$B76,Data!$D:$D,Report!I$73)</f>
        <v>1704168</v>
      </c>
      <c r="J76" s="19">
        <f t="shared" ref="J76" si="2">I76/SUM(I$74:I$81)</f>
        <v>0.62793204116381474</v>
      </c>
      <c r="K76" s="15">
        <f>SUMIFS(Data!$F:$F,Data!$C:$C,Report!$C76,Data!$A:$A,Report!$B76,Data!$D:$D,Report!K$73)</f>
        <v>334529</v>
      </c>
      <c r="L76" s="19">
        <f t="shared" ref="L76" si="3">K76/SUM(K$74:K$81)</f>
        <v>0.52426945584137563</v>
      </c>
      <c r="M76" s="10"/>
      <c r="N76" s="1"/>
    </row>
    <row r="77" spans="1:14" x14ac:dyDescent="0.3">
      <c r="A77" s="1"/>
      <c r="B77" s="9" t="s">
        <v>0</v>
      </c>
      <c r="C77" s="13" t="s">
        <v>3</v>
      </c>
      <c r="D77" s="5"/>
      <c r="E77" s="15">
        <f>SUMIFS(Data!$F:$F,Data!$C:$C,Report!$C77,Data!$A:$A,Report!$B77,Data!$D:$D,Report!E$73)</f>
        <v>82964</v>
      </c>
      <c r="F77" s="19">
        <f t="shared" si="0"/>
        <v>2.1721417919201059E-2</v>
      </c>
      <c r="G77" s="15">
        <f>SUMIFS(Data!$F:$F,Data!$C:$C,Report!$C77,Data!$A:$A,Report!$B77,Data!$D:$D,Report!G$73)</f>
        <v>77753</v>
      </c>
      <c r="H77" s="19">
        <f t="shared" si="0"/>
        <v>2.2974461952951889E-2</v>
      </c>
      <c r="I77" s="15">
        <f>SUMIFS(Data!$F:$F,Data!$C:$C,Report!$C77,Data!$A:$A,Report!$B77,Data!$D:$D,Report!I$73)</f>
        <v>40855</v>
      </c>
      <c r="J77" s="19">
        <f t="shared" ref="J77" si="4">I77/SUM(I$74:I$81)</f>
        <v>1.505377611934249E-2</v>
      </c>
      <c r="K77" s="15">
        <f>SUMIFS(Data!$F:$F,Data!$C:$C,Report!$C77,Data!$A:$A,Report!$B77,Data!$D:$D,Report!K$73)</f>
        <v>7146</v>
      </c>
      <c r="L77" s="19">
        <f t="shared" ref="L77" si="5">K77/SUM(K$74:K$81)</f>
        <v>1.1199117360355814E-2</v>
      </c>
      <c r="M77" s="10"/>
      <c r="N77" s="1"/>
    </row>
    <row r="78" spans="1:14" x14ac:dyDescent="0.3">
      <c r="A78" s="1"/>
      <c r="B78" s="9" t="s">
        <v>6</v>
      </c>
      <c r="C78" s="13" t="s">
        <v>1</v>
      </c>
      <c r="D78" s="5"/>
      <c r="E78" s="15">
        <f>SUMIFS(Data!$F:$F,Data!$C:$C,Report!$C78,Data!$A:$A,Report!$B78,Data!$D:$D,Report!E$73)</f>
        <v>0</v>
      </c>
      <c r="F78" s="19">
        <f t="shared" si="0"/>
        <v>0</v>
      </c>
      <c r="G78" s="15">
        <f>SUMIFS(Data!$F:$F,Data!$C:$C,Report!$C78,Data!$A:$A,Report!$B78,Data!$D:$D,Report!G$73)</f>
        <v>0</v>
      </c>
      <c r="H78" s="19">
        <f t="shared" si="0"/>
        <v>0</v>
      </c>
      <c r="I78" s="15">
        <f>SUMIFS(Data!$F:$F,Data!$C:$C,Report!$C78,Data!$A:$A,Report!$B78,Data!$D:$D,Report!I$73)</f>
        <v>0</v>
      </c>
      <c r="J78" s="19">
        <f t="shared" ref="J78" si="6">I78/SUM(I$74:I$81)</f>
        <v>0</v>
      </c>
      <c r="K78" s="15">
        <f>SUMIFS(Data!$F:$F,Data!$C:$C,Report!$C78,Data!$A:$A,Report!$B78,Data!$D:$D,Report!K$73)</f>
        <v>0</v>
      </c>
      <c r="L78" s="19">
        <f t="shared" ref="L78" si="7">K78/SUM(K$74:K$81)</f>
        <v>0</v>
      </c>
      <c r="M78" s="10"/>
      <c r="N78" s="1"/>
    </row>
    <row r="79" spans="1:14" x14ac:dyDescent="0.3">
      <c r="A79" s="1"/>
      <c r="B79" s="9" t="s">
        <v>5</v>
      </c>
      <c r="C79" s="13" t="s">
        <v>1</v>
      </c>
      <c r="D79" s="5"/>
      <c r="E79" s="15">
        <f>SUMIFS(Data!$F:$F,Data!$C:$C,Report!$C79,Data!$A:$A,Report!$B79,Data!$D:$D,Report!E$73)</f>
        <v>0</v>
      </c>
      <c r="F79" s="19">
        <f t="shared" si="0"/>
        <v>0</v>
      </c>
      <c r="G79" s="15">
        <f>SUMIFS(Data!$F:$F,Data!$C:$C,Report!$C79,Data!$A:$A,Report!$B79,Data!$D:$D,Report!G$73)</f>
        <v>0</v>
      </c>
      <c r="H79" s="19">
        <f t="shared" si="0"/>
        <v>0</v>
      </c>
      <c r="I79" s="15">
        <f>SUMIFS(Data!$F:$F,Data!$C:$C,Report!$C79,Data!$A:$A,Report!$B79,Data!$D:$D,Report!I$73)</f>
        <v>0</v>
      </c>
      <c r="J79" s="19">
        <f t="shared" ref="J79" si="8">I79/SUM(I$74:I$81)</f>
        <v>0</v>
      </c>
      <c r="K79" s="15">
        <f>SUMIFS(Data!$F:$F,Data!$C:$C,Report!$C79,Data!$A:$A,Report!$B79,Data!$D:$D,Report!K$73)</f>
        <v>0</v>
      </c>
      <c r="L79" s="19">
        <f t="shared" ref="L79" si="9">K79/SUM(K$74:K$81)</f>
        <v>0</v>
      </c>
      <c r="M79" s="10"/>
      <c r="N79" s="1"/>
    </row>
    <row r="80" spans="1:14" x14ac:dyDescent="0.3">
      <c r="A80" s="1"/>
      <c r="B80" s="11" t="s">
        <v>2</v>
      </c>
      <c r="C80" s="21" t="s">
        <v>1</v>
      </c>
      <c r="D80" s="12"/>
      <c r="E80" s="22">
        <f>SUMIFS(Data!$F:$F,Data!$C:$C,Report!$C80,Data!$A:$A,Report!$B80,Data!$D:$D,Report!E$73)</f>
        <v>57036</v>
      </c>
      <c r="F80" s="23">
        <f t="shared" si="0"/>
        <v>1.493301663901875E-2</v>
      </c>
      <c r="G80" s="22">
        <f>SUMIFS(Data!$F:$F,Data!$C:$C,Report!$C80,Data!$A:$A,Report!$B80,Data!$D:$D,Report!G$73)</f>
        <v>92000</v>
      </c>
      <c r="H80" s="23">
        <f t="shared" si="0"/>
        <v>2.7184166523112598E-2</v>
      </c>
      <c r="I80" s="22">
        <f>SUMIFS(Data!$F:$F,Data!$C:$C,Report!$C80,Data!$A:$A,Report!$B80,Data!$D:$D,Report!I$73)</f>
        <v>75396</v>
      </c>
      <c r="J80" s="23">
        <f t="shared" ref="J80" si="10">I80/SUM(I$74:I$81)</f>
        <v>2.7781042817132454E-2</v>
      </c>
      <c r="K80" s="22">
        <f>SUMIFS(Data!$F:$F,Data!$C:$C,Report!$C80,Data!$A:$A,Report!$B80,Data!$D:$D,Report!K$73)</f>
        <v>18808</v>
      </c>
      <c r="L80" s="23">
        <f t="shared" ref="L80" si="11">K80/SUM(K$74:K$81)</f>
        <v>2.9475650617628343E-2</v>
      </c>
      <c r="M80" s="10"/>
      <c r="N80" s="1"/>
    </row>
    <row r="81" spans="1:14" x14ac:dyDescent="0.3">
      <c r="A81" s="1"/>
      <c r="B81" s="11" t="s">
        <v>0</v>
      </c>
      <c r="C81" s="21" t="s">
        <v>1</v>
      </c>
      <c r="D81" s="12"/>
      <c r="E81" s="22">
        <f>SUMIFS(Data!$F:$F,Data!$C:$C,Report!$C81,Data!$A:$A,Report!$B81,Data!$D:$D,Report!E$73)</f>
        <v>230113</v>
      </c>
      <c r="F81" s="23">
        <f t="shared" si="0"/>
        <v>6.0247584996397395E-2</v>
      </c>
      <c r="G81" s="22">
        <f>SUMIFS(Data!$F:$F,Data!$C:$C,Report!$C81,Data!$A:$A,Report!$B81,Data!$D:$D,Report!G$73)</f>
        <v>199119</v>
      </c>
      <c r="H81" s="23">
        <f t="shared" si="0"/>
        <v>5.8835696238213671E-2</v>
      </c>
      <c r="I81" s="22">
        <f>SUMIFS(Data!$F:$F,Data!$C:$C,Report!$C81,Data!$A:$A,Report!$B81,Data!$D:$D,Report!I$73)</f>
        <v>173509</v>
      </c>
      <c r="J81" s="23">
        <f t="shared" ref="J81" si="12">I81/SUM(I$74:I$81)</f>
        <v>6.3932582075412955E-2</v>
      </c>
      <c r="K81" s="22">
        <f>SUMIFS(Data!$F:$F,Data!$C:$C,Report!$C81,Data!$A:$A,Report!$B81,Data!$D:$D,Report!K$73)</f>
        <v>41607</v>
      </c>
      <c r="L81" s="23">
        <f t="shared" ref="L81" si="13">K81/SUM(K$74:K$81)</f>
        <v>6.520594402635381E-2</v>
      </c>
      <c r="M81" s="10"/>
      <c r="N81" s="1"/>
    </row>
    <row r="82" spans="1:14" x14ac:dyDescent="0.3">
      <c r="A82" s="1"/>
      <c r="B82" s="9"/>
      <c r="C82" s="5"/>
      <c r="D82" s="5"/>
      <c r="E82" s="5"/>
      <c r="F82" s="5"/>
      <c r="G82" s="5"/>
      <c r="H82" s="5"/>
      <c r="I82" s="5"/>
      <c r="J82" s="5"/>
      <c r="K82" s="5"/>
      <c r="L82" s="5"/>
      <c r="M82" s="10"/>
      <c r="N82" s="1"/>
    </row>
    <row r="83" spans="1:14" x14ac:dyDescent="0.3">
      <c r="A83" s="1"/>
      <c r="B83" s="9" t="s">
        <v>26</v>
      </c>
      <c r="C83" s="5" t="s">
        <v>30</v>
      </c>
      <c r="D83" s="5"/>
      <c r="E83" s="5"/>
      <c r="F83" s="5"/>
      <c r="G83" s="5"/>
      <c r="H83" s="5"/>
      <c r="I83" s="5"/>
      <c r="J83" s="5"/>
      <c r="K83" s="5"/>
      <c r="L83" s="5"/>
      <c r="M83" s="10"/>
      <c r="N83" s="1"/>
    </row>
    <row r="84" spans="1:14" x14ac:dyDescent="0.3">
      <c r="A84" s="1"/>
      <c r="B84" s="16"/>
      <c r="C84" s="17" t="s">
        <v>31</v>
      </c>
      <c r="D84" s="17"/>
      <c r="E84" s="17"/>
      <c r="F84" s="17"/>
      <c r="G84" s="17"/>
      <c r="H84" s="17"/>
      <c r="I84" s="17"/>
      <c r="J84" s="17"/>
      <c r="K84" s="17"/>
      <c r="L84" s="17"/>
      <c r="M84" s="18"/>
      <c r="N84" s="1"/>
    </row>
    <row r="85" spans="1:14" x14ac:dyDescent="0.3">
      <c r="A85" s="1"/>
      <c r="B85" s="1"/>
      <c r="C85" s="1"/>
      <c r="D85" s="1"/>
      <c r="E85" s="1"/>
      <c r="F85" s="1"/>
      <c r="G85" s="1"/>
      <c r="H85" s="1"/>
      <c r="I85" s="1"/>
      <c r="J85" s="1"/>
      <c r="K85" s="1"/>
      <c r="L85" s="1"/>
      <c r="M85" s="1"/>
      <c r="N85" s="1"/>
    </row>
    <row r="86" spans="1:14" x14ac:dyDescent="0.3">
      <c r="A86" s="1"/>
      <c r="B86" s="1"/>
      <c r="C86" s="1"/>
      <c r="D86" s="1"/>
      <c r="E86" s="1"/>
      <c r="F86" s="1"/>
      <c r="G86" s="1"/>
      <c r="H86" s="1"/>
      <c r="I86" s="1"/>
      <c r="J86" s="1"/>
      <c r="K86" s="1"/>
      <c r="L86" s="1"/>
      <c r="M86" s="1"/>
      <c r="N86" s="1"/>
    </row>
    <row r="87" spans="1:14" x14ac:dyDescent="0.3">
      <c r="A87" s="1"/>
      <c r="B87" s="1"/>
      <c r="C87" s="1"/>
      <c r="D87" s="1"/>
      <c r="E87" s="1"/>
      <c r="F87" s="1"/>
      <c r="G87" s="1"/>
      <c r="H87" s="1"/>
      <c r="I87" s="1"/>
      <c r="J87" s="1"/>
      <c r="K87" s="1"/>
      <c r="L87" s="1"/>
      <c r="M87" s="1"/>
      <c r="N87" s="1"/>
    </row>
    <row r="88" spans="1:14" x14ac:dyDescent="0.3">
      <c r="A88" s="1"/>
      <c r="B88" s="1"/>
      <c r="C88" s="1"/>
      <c r="D88" s="1"/>
      <c r="E88" s="1"/>
      <c r="F88" s="1"/>
      <c r="G88" s="1"/>
      <c r="H88" s="1"/>
      <c r="I88" s="1"/>
      <c r="J88" s="1"/>
      <c r="K88" s="1"/>
      <c r="L88" s="1"/>
      <c r="M88" s="1"/>
      <c r="N88" s="1"/>
    </row>
    <row r="89" spans="1:14" x14ac:dyDescent="0.3">
      <c r="A89" s="1"/>
      <c r="B89" s="1"/>
      <c r="C89" s="1"/>
      <c r="D89" s="1"/>
      <c r="E89" s="1"/>
      <c r="F89" s="1"/>
      <c r="G89" s="1"/>
      <c r="H89" s="1"/>
      <c r="I89" s="1"/>
      <c r="J89" s="1"/>
      <c r="K89" s="1"/>
      <c r="L89" s="1"/>
      <c r="M89" s="1"/>
      <c r="N89" s="1"/>
    </row>
    <row r="90" spans="1:14" x14ac:dyDescent="0.3">
      <c r="A90" s="1"/>
      <c r="B90" s="1"/>
      <c r="C90" s="1"/>
      <c r="D90" s="1"/>
      <c r="E90" s="1"/>
      <c r="F90" s="1"/>
      <c r="G90" s="1"/>
      <c r="H90" s="1"/>
      <c r="I90" s="1"/>
      <c r="J90" s="1"/>
      <c r="K90" s="1"/>
      <c r="L90" s="1"/>
      <c r="M90" s="1"/>
      <c r="N90" s="1"/>
    </row>
    <row r="91" spans="1:14" x14ac:dyDescent="0.3">
      <c r="A91" s="1"/>
      <c r="B91" s="1"/>
      <c r="C91" s="1"/>
      <c r="D91" s="1"/>
      <c r="E91" s="1"/>
      <c r="F91" s="1"/>
      <c r="G91" s="1"/>
      <c r="H91" s="1"/>
      <c r="I91" s="1"/>
      <c r="J91" s="1"/>
      <c r="K91" s="1"/>
      <c r="L91" s="1"/>
      <c r="M91" s="1"/>
      <c r="N91" s="1"/>
    </row>
    <row r="92" spans="1:14" x14ac:dyDescent="0.3">
      <c r="A92" s="1"/>
      <c r="B92" s="1"/>
      <c r="C92" s="1"/>
      <c r="D92" s="1"/>
      <c r="E92" s="1"/>
      <c r="F92" s="1"/>
      <c r="G92" s="1"/>
      <c r="H92" s="1"/>
      <c r="I92" s="1"/>
      <c r="J92" s="1"/>
      <c r="K92" s="1"/>
      <c r="L92" s="1"/>
      <c r="M92" s="1"/>
      <c r="N92" s="1"/>
    </row>
    <row r="93" spans="1:14" x14ac:dyDescent="0.3">
      <c r="A93" s="1"/>
      <c r="B93" s="1"/>
      <c r="C93" s="1"/>
      <c r="D93" s="1"/>
      <c r="E93" s="1"/>
      <c r="F93" s="1"/>
      <c r="G93" s="1"/>
      <c r="H93" s="1"/>
      <c r="I93" s="1"/>
      <c r="J93" s="1"/>
      <c r="K93" s="1"/>
      <c r="L93" s="1"/>
      <c r="M93" s="1"/>
      <c r="N93" s="1"/>
    </row>
    <row r="94" spans="1:14" x14ac:dyDescent="0.3">
      <c r="A94" s="1"/>
      <c r="B94" s="1"/>
      <c r="C94" s="1"/>
      <c r="D94" s="1"/>
      <c r="E94" s="1"/>
      <c r="F94" s="1"/>
      <c r="G94" s="1"/>
      <c r="H94" s="1"/>
      <c r="I94" s="1"/>
      <c r="J94" s="1"/>
      <c r="K94" s="1"/>
      <c r="L94" s="1"/>
      <c r="M94" s="1"/>
      <c r="N94" s="1"/>
    </row>
    <row r="95" spans="1:14" x14ac:dyDescent="0.3">
      <c r="A95" s="1"/>
      <c r="B95" s="1"/>
      <c r="C95" s="1"/>
      <c r="D95" s="1"/>
      <c r="E95" s="1"/>
      <c r="F95" s="1"/>
      <c r="G95" s="1"/>
      <c r="H95" s="1"/>
      <c r="I95" s="1"/>
      <c r="J95" s="1"/>
      <c r="K95" s="1"/>
      <c r="L95" s="1"/>
      <c r="M95" s="1"/>
      <c r="N95" s="1"/>
    </row>
    <row r="96" spans="1:14" x14ac:dyDescent="0.3">
      <c r="A96" s="1"/>
      <c r="B96" s="1"/>
      <c r="C96" s="1"/>
      <c r="D96" s="1"/>
      <c r="E96" s="1"/>
      <c r="F96" s="1"/>
      <c r="G96" s="1"/>
      <c r="H96" s="1"/>
      <c r="I96" s="1"/>
      <c r="J96" s="1"/>
      <c r="K96" s="1"/>
      <c r="L96" s="1"/>
      <c r="M96" s="1"/>
      <c r="N96" s="1"/>
    </row>
    <row r="97" spans="1:14" x14ac:dyDescent="0.3">
      <c r="A97" s="1"/>
      <c r="B97" s="1"/>
      <c r="C97" s="1"/>
      <c r="D97" s="1"/>
      <c r="E97" s="1"/>
      <c r="F97" s="1"/>
      <c r="G97" s="1"/>
      <c r="H97" s="1"/>
      <c r="I97" s="1"/>
      <c r="J97" s="1"/>
      <c r="K97" s="1"/>
      <c r="L97" s="1"/>
      <c r="M97" s="1"/>
      <c r="N97" s="1"/>
    </row>
    <row r="98" spans="1:14" x14ac:dyDescent="0.3">
      <c r="A98" s="1"/>
      <c r="B98" s="1"/>
      <c r="C98" s="1"/>
      <c r="D98" s="1"/>
      <c r="E98" s="1"/>
      <c r="F98" s="1"/>
      <c r="G98" s="1"/>
      <c r="H98" s="1"/>
      <c r="I98" s="1"/>
      <c r="J98" s="1"/>
      <c r="K98" s="1"/>
      <c r="L98" s="1"/>
      <c r="M98" s="1"/>
      <c r="N98" s="1"/>
    </row>
    <row r="99" spans="1:14" x14ac:dyDescent="0.3">
      <c r="A99" s="1"/>
      <c r="B99" s="1"/>
      <c r="C99" s="1"/>
      <c r="D99" s="1"/>
      <c r="E99" s="1"/>
      <c r="F99" s="1"/>
      <c r="G99" s="1"/>
      <c r="H99" s="1"/>
      <c r="I99" s="1"/>
      <c r="J99" s="1"/>
      <c r="K99" s="1"/>
      <c r="L99" s="1"/>
      <c r="M99" s="1"/>
      <c r="N99" s="1"/>
    </row>
    <row r="100" spans="1:14" x14ac:dyDescent="0.3">
      <c r="A100" s="1"/>
      <c r="B100" s="1"/>
      <c r="C100" s="1"/>
      <c r="D100" s="1"/>
      <c r="E100" s="1"/>
      <c r="F100" s="1"/>
      <c r="G100" s="1"/>
      <c r="H100" s="1"/>
      <c r="I100" s="1"/>
      <c r="J100" s="1"/>
      <c r="K100" s="1"/>
      <c r="L100" s="1"/>
      <c r="M100" s="1"/>
      <c r="N100" s="1"/>
    </row>
    <row r="101" spans="1:14" x14ac:dyDescent="0.3">
      <c r="A101" s="1"/>
      <c r="B101" s="1"/>
      <c r="C101" s="1"/>
      <c r="D101" s="1"/>
      <c r="E101" s="1"/>
      <c r="F101" s="1"/>
      <c r="G101" s="1"/>
      <c r="H101" s="1"/>
      <c r="I101" s="1"/>
      <c r="J101" s="1"/>
      <c r="K101" s="1"/>
      <c r="L101" s="1"/>
      <c r="M101" s="1"/>
      <c r="N101" s="1"/>
    </row>
    <row r="102" spans="1:14" x14ac:dyDescent="0.3">
      <c r="A102" s="1"/>
      <c r="B102" s="1"/>
      <c r="C102" s="1"/>
      <c r="D102" s="1"/>
      <c r="E102" s="1"/>
      <c r="F102" s="1"/>
      <c r="G102" s="1"/>
      <c r="H102" s="1"/>
      <c r="I102" s="1"/>
      <c r="J102" s="1"/>
      <c r="K102" s="1"/>
      <c r="L102" s="1"/>
      <c r="M102" s="1"/>
      <c r="N102" s="1"/>
    </row>
    <row r="103" spans="1:14" x14ac:dyDescent="0.3">
      <c r="A103" s="1"/>
      <c r="B103" s="1"/>
      <c r="C103" s="1"/>
      <c r="D103" s="1"/>
      <c r="E103" s="1"/>
      <c r="F103" s="1"/>
      <c r="G103" s="1"/>
      <c r="H103" s="1"/>
      <c r="I103" s="1"/>
      <c r="J103" s="1"/>
      <c r="K103" s="1"/>
      <c r="L103" s="1"/>
      <c r="M103" s="1"/>
      <c r="N103" s="1"/>
    </row>
    <row r="104" spans="1:14" x14ac:dyDescent="0.3">
      <c r="A104" s="1"/>
      <c r="B104" s="1"/>
      <c r="C104" s="1"/>
      <c r="D104" s="1"/>
      <c r="E104" s="1"/>
      <c r="F104" s="1"/>
      <c r="G104" s="1"/>
      <c r="H104" s="1"/>
      <c r="I104" s="1"/>
      <c r="J104" s="1"/>
      <c r="K104" s="1"/>
      <c r="L104" s="1"/>
      <c r="M104" s="1"/>
      <c r="N104" s="1"/>
    </row>
    <row r="105" spans="1:14" x14ac:dyDescent="0.3">
      <c r="A105" s="1"/>
      <c r="B105" s="1"/>
      <c r="C105" s="1"/>
      <c r="D105" s="1"/>
      <c r="E105" s="1"/>
      <c r="F105" s="1"/>
      <c r="G105" s="1"/>
      <c r="H105" s="1"/>
      <c r="I105" s="1"/>
      <c r="J105" s="1"/>
      <c r="K105" s="1"/>
      <c r="L105" s="1"/>
      <c r="M105" s="1"/>
      <c r="N105" s="1"/>
    </row>
    <row r="106" spans="1:14" x14ac:dyDescent="0.3">
      <c r="A106" s="1"/>
      <c r="B106" s="1"/>
      <c r="C106" s="1"/>
      <c r="D106" s="1"/>
      <c r="E106" s="1"/>
      <c r="F106" s="1"/>
      <c r="G106" s="1"/>
      <c r="H106" s="1"/>
      <c r="I106" s="1"/>
      <c r="J106" s="1"/>
      <c r="K106" s="1"/>
      <c r="L106" s="1"/>
      <c r="M106" s="1"/>
      <c r="N106" s="1"/>
    </row>
    <row r="107" spans="1:14" x14ac:dyDescent="0.3">
      <c r="A107" s="1"/>
      <c r="B107" s="1"/>
      <c r="C107" s="1"/>
      <c r="D107" s="1"/>
      <c r="E107" s="1"/>
      <c r="F107" s="1"/>
      <c r="G107" s="1"/>
      <c r="H107" s="1"/>
      <c r="I107" s="1"/>
      <c r="J107" s="1"/>
      <c r="K107" s="1"/>
      <c r="L107" s="1"/>
      <c r="M107" s="1"/>
      <c r="N107" s="1"/>
    </row>
    <row r="108" spans="1:14" x14ac:dyDescent="0.3">
      <c r="A108" s="1"/>
      <c r="B108" s="1"/>
      <c r="C108" s="1"/>
      <c r="D108" s="1"/>
      <c r="E108" s="1"/>
      <c r="F108" s="1"/>
      <c r="G108" s="1"/>
      <c r="H108" s="1"/>
      <c r="I108" s="1"/>
      <c r="J108" s="1"/>
      <c r="K108" s="1"/>
      <c r="L108" s="1"/>
      <c r="M108" s="1"/>
      <c r="N108" s="1"/>
    </row>
    <row r="109" spans="1:14" x14ac:dyDescent="0.3">
      <c r="A109" s="1"/>
      <c r="B109" s="1"/>
      <c r="C109" s="1"/>
      <c r="D109" s="1"/>
      <c r="E109" s="1"/>
      <c r="F109" s="1"/>
      <c r="G109" s="1"/>
      <c r="H109" s="1"/>
      <c r="I109" s="1"/>
      <c r="J109" s="1"/>
      <c r="K109" s="1"/>
      <c r="L109" s="1"/>
      <c r="M109" s="1"/>
      <c r="N109" s="1"/>
    </row>
    <row r="110" spans="1:14" x14ac:dyDescent="0.3">
      <c r="A110" s="1"/>
      <c r="B110" s="1"/>
      <c r="C110" s="1"/>
      <c r="D110" s="1"/>
      <c r="E110" s="1"/>
      <c r="F110" s="1"/>
      <c r="G110" s="1"/>
      <c r="H110" s="1"/>
      <c r="I110" s="1"/>
      <c r="J110" s="1"/>
      <c r="K110" s="1"/>
      <c r="L110" s="1"/>
      <c r="M110" s="1"/>
      <c r="N110" s="1"/>
    </row>
    <row r="111" spans="1:14" x14ac:dyDescent="0.3">
      <c r="A111" s="1"/>
      <c r="B111" s="1"/>
      <c r="C111" s="1"/>
      <c r="D111" s="1"/>
      <c r="E111" s="1"/>
      <c r="F111" s="1"/>
      <c r="G111" s="1"/>
      <c r="H111" s="1"/>
      <c r="I111" s="1"/>
      <c r="J111" s="1"/>
      <c r="K111" s="1"/>
      <c r="L111" s="1"/>
      <c r="M111" s="1"/>
      <c r="N111" s="1"/>
    </row>
    <row r="112" spans="1:14" x14ac:dyDescent="0.3">
      <c r="A112" s="1"/>
      <c r="B112" s="1"/>
      <c r="C112" s="1"/>
      <c r="D112" s="1"/>
      <c r="E112" s="1"/>
      <c r="F112" s="1"/>
      <c r="G112" s="1"/>
      <c r="H112" s="1"/>
      <c r="I112" s="1"/>
      <c r="J112" s="1"/>
      <c r="K112" s="1"/>
      <c r="L112" s="1"/>
      <c r="M112" s="1"/>
      <c r="N112" s="1"/>
    </row>
    <row r="113" spans="1:14" x14ac:dyDescent="0.3">
      <c r="A113" s="1"/>
      <c r="B113" s="1"/>
      <c r="C113" s="1"/>
      <c r="D113" s="1"/>
      <c r="E113" s="1"/>
      <c r="F113" s="1"/>
      <c r="G113" s="1"/>
      <c r="H113" s="1"/>
      <c r="I113" s="1"/>
      <c r="J113" s="1"/>
      <c r="K113" s="1"/>
      <c r="L113" s="1"/>
      <c r="M113" s="1"/>
      <c r="N113" s="1"/>
    </row>
    <row r="114" spans="1:14" x14ac:dyDescent="0.3">
      <c r="A114" s="1"/>
      <c r="B114" s="1"/>
      <c r="C114" s="1"/>
      <c r="D114" s="1"/>
      <c r="E114" s="1"/>
      <c r="F114" s="1"/>
      <c r="G114" s="1"/>
      <c r="H114" s="1"/>
      <c r="I114" s="1"/>
      <c r="J114" s="1"/>
      <c r="K114" s="1"/>
      <c r="L114" s="1"/>
      <c r="M114" s="1"/>
      <c r="N114" s="1"/>
    </row>
    <row r="115" spans="1:14" x14ac:dyDescent="0.3">
      <c r="A115" s="1"/>
      <c r="B115" s="1"/>
      <c r="C115" s="1"/>
      <c r="D115" s="1"/>
      <c r="E115" s="1"/>
      <c r="F115" s="1"/>
      <c r="G115" s="1"/>
      <c r="H115" s="1"/>
      <c r="I115" s="1"/>
      <c r="J115" s="1"/>
      <c r="K115" s="1"/>
      <c r="L115" s="1"/>
      <c r="M115" s="1"/>
      <c r="N115" s="1"/>
    </row>
    <row r="116" spans="1:14" x14ac:dyDescent="0.3">
      <c r="A116" s="1"/>
      <c r="B116" s="1"/>
      <c r="C116" s="1"/>
      <c r="D116" s="1"/>
      <c r="E116" s="1"/>
      <c r="F116" s="1"/>
      <c r="G116" s="1"/>
      <c r="H116" s="1"/>
      <c r="I116" s="1"/>
      <c r="J116" s="1"/>
      <c r="K116" s="1"/>
      <c r="L116" s="1"/>
      <c r="M116" s="1"/>
      <c r="N116" s="1"/>
    </row>
    <row r="117" spans="1:14" x14ac:dyDescent="0.3">
      <c r="A117" s="1"/>
      <c r="B117" s="1"/>
      <c r="C117" s="1"/>
      <c r="D117" s="1"/>
      <c r="E117" s="1"/>
      <c r="F117" s="1"/>
      <c r="G117" s="1"/>
      <c r="H117" s="1"/>
      <c r="I117" s="1"/>
      <c r="J117" s="1"/>
      <c r="K117" s="1"/>
      <c r="L117" s="1"/>
      <c r="M117" s="1"/>
      <c r="N117" s="1"/>
    </row>
    <row r="118" spans="1:14" x14ac:dyDescent="0.3">
      <c r="A118" s="1"/>
      <c r="B118" s="1"/>
      <c r="C118" s="1"/>
      <c r="D118" s="1"/>
      <c r="E118" s="1"/>
      <c r="F118" s="1"/>
      <c r="G118" s="1"/>
      <c r="H118" s="1"/>
      <c r="I118" s="1"/>
      <c r="J118" s="1"/>
      <c r="K118" s="1"/>
      <c r="L118" s="1"/>
      <c r="M118" s="1"/>
      <c r="N118" s="1"/>
    </row>
    <row r="119" spans="1:14" x14ac:dyDescent="0.3">
      <c r="A119" s="1"/>
      <c r="B119" s="1"/>
      <c r="C119" s="1"/>
      <c r="D119" s="1"/>
      <c r="E119" s="1"/>
      <c r="F119" s="1"/>
      <c r="G119" s="1"/>
      <c r="H119" s="1"/>
      <c r="I119" s="1"/>
      <c r="J119" s="1"/>
      <c r="K119" s="1"/>
      <c r="L119" s="1"/>
      <c r="M119" s="1"/>
      <c r="N119" s="1"/>
    </row>
    <row r="120" spans="1:14" x14ac:dyDescent="0.3">
      <c r="A120" s="1"/>
      <c r="B120" s="1"/>
      <c r="C120" s="1"/>
      <c r="D120" s="1"/>
      <c r="E120" s="1"/>
      <c r="F120" s="1"/>
      <c r="G120" s="1"/>
      <c r="H120" s="1"/>
      <c r="I120" s="1"/>
      <c r="J120" s="1"/>
      <c r="K120" s="1"/>
      <c r="L120" s="1"/>
      <c r="M120" s="1"/>
      <c r="N120" s="1"/>
    </row>
    <row r="121" spans="1:14" x14ac:dyDescent="0.3">
      <c r="A121" s="1"/>
      <c r="B121" s="1"/>
      <c r="C121" s="1"/>
      <c r="D121" s="1"/>
      <c r="E121" s="1"/>
      <c r="F121" s="1"/>
      <c r="G121" s="1"/>
      <c r="H121" s="1"/>
      <c r="I121" s="1"/>
      <c r="J121" s="1"/>
      <c r="K121" s="1"/>
      <c r="L121" s="1"/>
      <c r="M121" s="1"/>
      <c r="N121" s="1"/>
    </row>
    <row r="122" spans="1:14" x14ac:dyDescent="0.3">
      <c r="A122" s="1"/>
      <c r="B122" s="1"/>
      <c r="C122" s="1"/>
      <c r="D122" s="1"/>
      <c r="E122" s="1"/>
      <c r="F122" s="1"/>
      <c r="G122" s="1"/>
      <c r="H122" s="1"/>
      <c r="I122" s="1"/>
      <c r="J122" s="1"/>
      <c r="K122" s="1"/>
      <c r="L122" s="1"/>
      <c r="M122" s="1"/>
      <c r="N122" s="1"/>
    </row>
    <row r="123" spans="1:14" x14ac:dyDescent="0.3">
      <c r="A123" s="1"/>
      <c r="B123" s="1"/>
      <c r="C123" s="1"/>
      <c r="D123" s="1"/>
      <c r="E123" s="1"/>
      <c r="F123" s="1"/>
      <c r="G123" s="1"/>
      <c r="H123" s="1"/>
      <c r="I123" s="1"/>
      <c r="J123" s="1"/>
      <c r="K123" s="1"/>
      <c r="L123" s="1"/>
      <c r="M123" s="1"/>
      <c r="N123" s="1"/>
    </row>
    <row r="124" spans="1:14" x14ac:dyDescent="0.3">
      <c r="A124" s="1"/>
      <c r="B124" s="1"/>
      <c r="C124" s="1"/>
      <c r="D124" s="1"/>
      <c r="E124" s="1"/>
      <c r="F124" s="1"/>
      <c r="G124" s="1"/>
      <c r="H124" s="1"/>
      <c r="I124" s="1"/>
      <c r="J124" s="1"/>
      <c r="K124" s="1"/>
      <c r="L124" s="1"/>
      <c r="M124" s="1"/>
      <c r="N124" s="1"/>
    </row>
    <row r="125" spans="1:14" x14ac:dyDescent="0.3">
      <c r="A125" s="1"/>
      <c r="B125" s="1"/>
      <c r="C125" s="1"/>
      <c r="D125" s="1"/>
      <c r="E125" s="1"/>
      <c r="F125" s="1"/>
      <c r="G125" s="1"/>
      <c r="H125" s="1"/>
      <c r="I125" s="1"/>
      <c r="J125" s="1"/>
      <c r="K125" s="1"/>
      <c r="L125" s="1"/>
      <c r="M125" s="1"/>
      <c r="N125" s="1"/>
    </row>
    <row r="126" spans="1:14" x14ac:dyDescent="0.3">
      <c r="A126" s="1"/>
      <c r="B126" s="1"/>
      <c r="C126" s="1"/>
      <c r="D126" s="1"/>
      <c r="E126" s="1"/>
      <c r="F126" s="1"/>
      <c r="G126" s="1"/>
      <c r="H126" s="1"/>
      <c r="I126" s="1"/>
      <c r="J126" s="1"/>
      <c r="K126" s="1"/>
      <c r="L126" s="1"/>
      <c r="M126" s="1"/>
      <c r="N126" s="1"/>
    </row>
    <row r="127" spans="1:14" x14ac:dyDescent="0.3">
      <c r="A127" s="1"/>
      <c r="B127" s="1"/>
      <c r="C127" s="1"/>
      <c r="D127" s="1"/>
      <c r="E127" s="1"/>
      <c r="F127" s="1"/>
      <c r="G127" s="1"/>
      <c r="H127" s="1"/>
      <c r="I127" s="1"/>
      <c r="J127" s="1"/>
      <c r="K127" s="1"/>
      <c r="L127" s="1"/>
      <c r="M127" s="1"/>
      <c r="N127" s="1"/>
    </row>
    <row r="128" spans="1:14" x14ac:dyDescent="0.3">
      <c r="A128" s="1"/>
      <c r="B128" s="1"/>
      <c r="C128" s="1"/>
      <c r="D128" s="1"/>
      <c r="E128" s="1"/>
      <c r="F128" s="1"/>
      <c r="G128" s="1"/>
      <c r="H128" s="1"/>
      <c r="I128" s="1"/>
      <c r="J128" s="1"/>
      <c r="K128" s="1"/>
      <c r="L128" s="1"/>
      <c r="M128" s="1"/>
      <c r="N128" s="1"/>
    </row>
    <row r="129" spans="1:14" x14ac:dyDescent="0.3">
      <c r="A129" s="1"/>
      <c r="B129" s="1"/>
      <c r="C129" s="1"/>
      <c r="D129" s="1"/>
      <c r="E129" s="1"/>
      <c r="F129" s="1"/>
      <c r="G129" s="1"/>
      <c r="H129" s="1"/>
      <c r="I129" s="1"/>
      <c r="J129" s="1"/>
      <c r="K129" s="1"/>
      <c r="L129" s="1"/>
      <c r="M129" s="1"/>
      <c r="N129" s="1"/>
    </row>
    <row r="130" spans="1:14" x14ac:dyDescent="0.3">
      <c r="A130" s="1"/>
      <c r="B130" s="1"/>
      <c r="C130" s="1"/>
      <c r="D130" s="1"/>
      <c r="E130" s="1"/>
      <c r="F130" s="1"/>
      <c r="G130" s="1"/>
      <c r="H130" s="1"/>
      <c r="I130" s="1"/>
      <c r="J130" s="1"/>
      <c r="K130" s="1"/>
      <c r="L130" s="1"/>
      <c r="M130" s="1"/>
      <c r="N130" s="1"/>
    </row>
    <row r="131" spans="1:14" x14ac:dyDescent="0.3">
      <c r="A131" s="1"/>
      <c r="B131" s="1"/>
      <c r="C131" s="1"/>
      <c r="D131" s="1"/>
      <c r="E131" s="1"/>
      <c r="F131" s="1"/>
      <c r="G131" s="1"/>
      <c r="H131" s="1"/>
      <c r="I131" s="1"/>
      <c r="J131" s="1"/>
      <c r="K131" s="1"/>
      <c r="L131" s="1"/>
      <c r="M131" s="1"/>
      <c r="N131" s="1"/>
    </row>
    <row r="132" spans="1:14" x14ac:dyDescent="0.3">
      <c r="A132" s="1"/>
      <c r="B132" s="1"/>
      <c r="C132" s="1"/>
      <c r="D132" s="1"/>
      <c r="E132" s="1"/>
      <c r="F132" s="1"/>
      <c r="G132" s="1"/>
      <c r="H132" s="1"/>
      <c r="I132" s="1"/>
      <c r="J132" s="1"/>
      <c r="K132" s="1"/>
      <c r="L132" s="1"/>
      <c r="M132" s="1"/>
      <c r="N132" s="1"/>
    </row>
    <row r="133" spans="1:14" x14ac:dyDescent="0.3">
      <c r="A133" s="1"/>
      <c r="B133" s="1"/>
      <c r="C133" s="1"/>
      <c r="D133" s="1"/>
      <c r="E133" s="1"/>
      <c r="F133" s="1"/>
      <c r="G133" s="1"/>
      <c r="H133" s="1"/>
      <c r="I133" s="1"/>
      <c r="J133" s="1"/>
      <c r="K133" s="1"/>
      <c r="L133" s="1"/>
      <c r="M133" s="1"/>
      <c r="N133" s="1"/>
    </row>
    <row r="134" spans="1:14" x14ac:dyDescent="0.3">
      <c r="A134" s="1"/>
      <c r="B134" s="1"/>
      <c r="C134" s="1"/>
      <c r="D134" s="1"/>
      <c r="E134" s="1"/>
      <c r="F134" s="1"/>
      <c r="G134" s="1"/>
      <c r="H134" s="1"/>
      <c r="I134" s="1"/>
      <c r="J134" s="1"/>
      <c r="K134" s="1"/>
      <c r="L134" s="1"/>
      <c r="M134" s="1"/>
      <c r="N134" s="1"/>
    </row>
    <row r="135" spans="1:14" x14ac:dyDescent="0.3">
      <c r="A135" s="1"/>
      <c r="B135" s="1"/>
      <c r="C135" s="1"/>
      <c r="D135" s="1"/>
      <c r="E135" s="1"/>
      <c r="F135" s="1"/>
      <c r="G135" s="1"/>
      <c r="H135" s="1"/>
      <c r="I135" s="1"/>
      <c r="J135" s="1"/>
      <c r="K135" s="1"/>
      <c r="L135" s="1"/>
      <c r="M135" s="1"/>
      <c r="N135" s="1"/>
    </row>
    <row r="136" spans="1:14" x14ac:dyDescent="0.3">
      <c r="A136" s="1"/>
      <c r="B136" s="1"/>
      <c r="C136" s="1"/>
      <c r="D136" s="1"/>
      <c r="E136" s="1"/>
      <c r="F136" s="1"/>
      <c r="G136" s="1"/>
      <c r="H136" s="1"/>
      <c r="I136" s="1"/>
      <c r="J136" s="1"/>
      <c r="K136" s="1"/>
      <c r="L136" s="1"/>
      <c r="M136" s="1"/>
      <c r="N136" s="1"/>
    </row>
    <row r="137" spans="1:14" x14ac:dyDescent="0.3">
      <c r="A137" s="1"/>
      <c r="B137" s="1"/>
      <c r="C137" s="1"/>
      <c r="D137" s="1"/>
      <c r="E137" s="1"/>
      <c r="F137" s="1"/>
      <c r="G137" s="1"/>
      <c r="H137" s="1"/>
      <c r="I137" s="1"/>
      <c r="J137" s="1"/>
      <c r="K137" s="1"/>
      <c r="L137" s="1"/>
      <c r="M137" s="1"/>
      <c r="N137" s="1"/>
    </row>
    <row r="138" spans="1:14" x14ac:dyDescent="0.3">
      <c r="A138" s="1"/>
      <c r="B138" s="1"/>
      <c r="C138" s="1"/>
      <c r="D138" s="1"/>
      <c r="E138" s="1"/>
      <c r="F138" s="1"/>
      <c r="G138" s="1"/>
      <c r="H138" s="1"/>
      <c r="I138" s="1"/>
      <c r="J138" s="1"/>
      <c r="K138" s="1"/>
      <c r="L138" s="1"/>
      <c r="M138" s="1"/>
      <c r="N138" s="1"/>
    </row>
    <row r="139" spans="1:14" x14ac:dyDescent="0.3">
      <c r="A139" s="1"/>
      <c r="B139" s="1"/>
      <c r="C139" s="1"/>
      <c r="D139" s="1"/>
      <c r="E139" s="1"/>
      <c r="F139" s="1"/>
      <c r="G139" s="1"/>
      <c r="H139" s="1"/>
      <c r="I139" s="1"/>
      <c r="J139" s="1"/>
      <c r="K139" s="1"/>
      <c r="L139" s="1"/>
      <c r="M139" s="1"/>
      <c r="N139" s="1"/>
    </row>
    <row r="140" spans="1:14" x14ac:dyDescent="0.3">
      <c r="A140" s="1"/>
      <c r="B140" s="1"/>
      <c r="C140" s="1"/>
      <c r="D140" s="1"/>
      <c r="E140" s="1"/>
      <c r="F140" s="1"/>
      <c r="G140" s="1"/>
      <c r="H140" s="1"/>
      <c r="I140" s="1"/>
      <c r="J140" s="1"/>
      <c r="K140" s="1"/>
      <c r="L140" s="1"/>
      <c r="M140" s="1"/>
      <c r="N140" s="1"/>
    </row>
    <row r="141" spans="1:14" x14ac:dyDescent="0.3">
      <c r="A141" s="1"/>
      <c r="B141" s="1"/>
      <c r="C141" s="1"/>
      <c r="D141" s="1"/>
      <c r="E141" s="1"/>
      <c r="F141" s="1"/>
      <c r="G141" s="1"/>
      <c r="H141" s="1"/>
      <c r="I141" s="1"/>
      <c r="J141" s="1"/>
      <c r="K141" s="1"/>
      <c r="L141" s="1"/>
      <c r="M141" s="1"/>
      <c r="N141" s="1"/>
    </row>
    <row r="142" spans="1:14" x14ac:dyDescent="0.3">
      <c r="A142" s="1"/>
      <c r="B142" s="1"/>
      <c r="C142" s="1"/>
      <c r="D142" s="1"/>
      <c r="E142" s="1"/>
      <c r="F142" s="1"/>
      <c r="G142" s="1"/>
      <c r="H142" s="1"/>
      <c r="I142" s="1"/>
      <c r="J142" s="1"/>
      <c r="K142" s="1"/>
      <c r="L142" s="1"/>
      <c r="M142" s="1"/>
      <c r="N142" s="1"/>
    </row>
    <row r="143" spans="1:14" x14ac:dyDescent="0.3">
      <c r="A143" s="1"/>
      <c r="B143" s="1"/>
      <c r="C143" s="1"/>
      <c r="D143" s="1"/>
      <c r="E143" s="1"/>
      <c r="F143" s="1"/>
      <c r="G143" s="1"/>
      <c r="H143" s="1"/>
      <c r="I143" s="1"/>
      <c r="J143" s="1"/>
      <c r="K143" s="1"/>
      <c r="L143" s="1"/>
      <c r="M143" s="1"/>
      <c r="N143" s="1"/>
    </row>
    <row r="144" spans="1:14" x14ac:dyDescent="0.3">
      <c r="A144" s="1"/>
      <c r="B144" s="1"/>
      <c r="C144" s="1"/>
      <c r="D144" s="1"/>
      <c r="E144" s="1"/>
      <c r="F144" s="1"/>
      <c r="G144" s="1"/>
      <c r="H144" s="1"/>
      <c r="I144" s="1"/>
      <c r="J144" s="1"/>
      <c r="K144" s="1"/>
      <c r="L144" s="1"/>
      <c r="M144" s="1"/>
      <c r="N144" s="1"/>
    </row>
    <row r="145" spans="1:14" x14ac:dyDescent="0.3">
      <c r="A145" s="1"/>
      <c r="B145" s="1"/>
      <c r="C145" s="1"/>
      <c r="D145" s="1"/>
      <c r="E145" s="1"/>
      <c r="F145" s="1"/>
      <c r="G145" s="1"/>
      <c r="H145" s="1"/>
      <c r="I145" s="1"/>
      <c r="J145" s="1"/>
      <c r="K145" s="1"/>
      <c r="L145" s="1"/>
      <c r="M145" s="1"/>
      <c r="N145" s="1"/>
    </row>
    <row r="146" spans="1:14" x14ac:dyDescent="0.3">
      <c r="A146" s="1"/>
      <c r="B146" s="1"/>
      <c r="C146" s="1"/>
      <c r="D146" s="1"/>
      <c r="E146" s="1"/>
      <c r="F146" s="1"/>
      <c r="G146" s="1"/>
      <c r="H146" s="1"/>
      <c r="I146" s="1"/>
      <c r="J146" s="1"/>
      <c r="K146" s="1"/>
      <c r="L146" s="1"/>
      <c r="M146" s="1"/>
      <c r="N146" s="1"/>
    </row>
    <row r="147" spans="1:14" x14ac:dyDescent="0.3">
      <c r="A147" s="1"/>
      <c r="B147" s="1"/>
      <c r="C147" s="1"/>
      <c r="D147" s="1"/>
      <c r="E147" s="1"/>
      <c r="F147" s="1"/>
      <c r="G147" s="1"/>
      <c r="H147" s="1"/>
      <c r="I147" s="1"/>
      <c r="J147" s="1"/>
      <c r="K147" s="1"/>
      <c r="L147" s="1"/>
      <c r="M147" s="1"/>
      <c r="N147" s="1"/>
    </row>
    <row r="148" spans="1:14" x14ac:dyDescent="0.3">
      <c r="A148" s="1"/>
      <c r="B148" s="1"/>
      <c r="C148" s="1"/>
      <c r="D148" s="1"/>
      <c r="E148" s="1"/>
      <c r="F148" s="1"/>
      <c r="G148" s="1"/>
      <c r="H148" s="1"/>
      <c r="I148" s="1"/>
      <c r="J148" s="1"/>
      <c r="K148" s="1"/>
      <c r="L148" s="1"/>
      <c r="M148" s="1"/>
      <c r="N148" s="1"/>
    </row>
    <row r="149" spans="1:14" x14ac:dyDescent="0.3">
      <c r="A149" s="1"/>
      <c r="B149" s="1"/>
      <c r="C149" s="1"/>
      <c r="D149" s="1"/>
      <c r="E149" s="1"/>
      <c r="F149" s="1"/>
      <c r="G149" s="1"/>
      <c r="H149" s="1"/>
      <c r="I149" s="1"/>
      <c r="J149" s="1"/>
      <c r="K149" s="1"/>
      <c r="L149" s="1"/>
      <c r="M149" s="1"/>
      <c r="N149" s="1"/>
    </row>
    <row r="150" spans="1:14" x14ac:dyDescent="0.3">
      <c r="A150" s="1"/>
      <c r="B150" s="1"/>
      <c r="C150" s="1"/>
      <c r="D150" s="1"/>
      <c r="E150" s="1"/>
      <c r="F150" s="1"/>
      <c r="G150" s="1"/>
      <c r="H150" s="1"/>
      <c r="I150" s="1"/>
      <c r="J150" s="1"/>
      <c r="K150" s="1"/>
      <c r="L150" s="1"/>
      <c r="M150" s="1"/>
      <c r="N150" s="1"/>
    </row>
    <row r="151" spans="1:14" x14ac:dyDescent="0.3">
      <c r="A151" s="1"/>
      <c r="B151" s="1"/>
      <c r="C151" s="1"/>
      <c r="D151" s="1"/>
      <c r="E151" s="1"/>
      <c r="F151" s="1"/>
      <c r="G151" s="1"/>
      <c r="H151" s="1"/>
      <c r="I151" s="1"/>
      <c r="J151" s="1"/>
      <c r="K151" s="1"/>
      <c r="L151" s="1"/>
      <c r="M151" s="1"/>
      <c r="N151" s="1"/>
    </row>
    <row r="152" spans="1:14" x14ac:dyDescent="0.3">
      <c r="A152" s="1"/>
      <c r="B152" s="1"/>
      <c r="C152" s="1"/>
      <c r="D152" s="1"/>
      <c r="E152" s="1"/>
      <c r="F152" s="1"/>
      <c r="G152" s="1"/>
      <c r="H152" s="1"/>
      <c r="I152" s="1"/>
      <c r="J152" s="1"/>
      <c r="K152" s="1"/>
      <c r="L152" s="1"/>
      <c r="M152" s="1"/>
      <c r="N152" s="1"/>
    </row>
    <row r="153" spans="1:14" x14ac:dyDescent="0.3">
      <c r="A153" s="1"/>
      <c r="B153" s="1"/>
      <c r="C153" s="1"/>
      <c r="D153" s="1"/>
      <c r="E153" s="1"/>
      <c r="F153" s="1"/>
      <c r="G153" s="1"/>
      <c r="H153" s="1"/>
      <c r="I153" s="1"/>
      <c r="J153" s="1"/>
      <c r="K153" s="1"/>
      <c r="L153" s="1"/>
      <c r="M153" s="1"/>
      <c r="N153" s="1"/>
    </row>
    <row r="154" spans="1:14" x14ac:dyDescent="0.3">
      <c r="A154" s="1"/>
      <c r="B154" s="1"/>
      <c r="C154" s="1"/>
      <c r="D154" s="1"/>
      <c r="E154" s="1"/>
      <c r="F154" s="1"/>
      <c r="G154" s="1"/>
      <c r="H154" s="1"/>
      <c r="I154" s="1"/>
      <c r="J154" s="1"/>
      <c r="K154" s="1"/>
      <c r="L154" s="1"/>
      <c r="M154" s="1"/>
      <c r="N154" s="1"/>
    </row>
    <row r="155" spans="1:14" x14ac:dyDescent="0.3">
      <c r="A155" s="1"/>
      <c r="B155" s="1"/>
      <c r="C155" s="1"/>
      <c r="D155" s="1"/>
      <c r="E155" s="1"/>
      <c r="F155" s="1"/>
      <c r="G155" s="1"/>
      <c r="H155" s="1"/>
      <c r="I155" s="1"/>
      <c r="J155" s="1"/>
      <c r="K155" s="1"/>
      <c r="L155" s="1"/>
      <c r="M155" s="1"/>
      <c r="N155" s="1"/>
    </row>
    <row r="156" spans="1:14" x14ac:dyDescent="0.3">
      <c r="A156" s="1"/>
      <c r="B156" s="1"/>
      <c r="C156" s="1"/>
      <c r="D156" s="1"/>
      <c r="E156" s="1"/>
      <c r="F156" s="1"/>
      <c r="G156" s="1"/>
      <c r="H156" s="1"/>
      <c r="I156" s="1"/>
      <c r="J156" s="1"/>
      <c r="K156" s="1"/>
      <c r="L156" s="1"/>
      <c r="M156" s="1"/>
      <c r="N156" s="1"/>
    </row>
    <row r="157" spans="1:14" x14ac:dyDescent="0.3">
      <c r="A157" s="1"/>
      <c r="B157" s="1"/>
      <c r="C157" s="1"/>
      <c r="D157" s="1"/>
      <c r="E157" s="1"/>
      <c r="F157" s="1"/>
      <c r="G157" s="1"/>
      <c r="H157" s="1"/>
      <c r="I157" s="1"/>
      <c r="J157" s="1"/>
      <c r="K157" s="1"/>
      <c r="L157" s="1"/>
      <c r="M157" s="1"/>
      <c r="N157" s="1"/>
    </row>
    <row r="158" spans="1:14" x14ac:dyDescent="0.3">
      <c r="A158" s="1"/>
      <c r="B158" s="1"/>
      <c r="C158" s="1"/>
      <c r="D158" s="1"/>
      <c r="E158" s="1"/>
      <c r="F158" s="1"/>
      <c r="G158" s="1"/>
      <c r="H158" s="1"/>
      <c r="I158" s="1"/>
      <c r="J158" s="1"/>
      <c r="K158" s="1"/>
      <c r="L158" s="1"/>
      <c r="M158" s="1"/>
      <c r="N158" s="1"/>
    </row>
    <row r="159" spans="1:14" x14ac:dyDescent="0.3">
      <c r="A159" s="1"/>
      <c r="B159" s="1"/>
      <c r="C159" s="1"/>
      <c r="D159" s="1"/>
      <c r="E159" s="1"/>
      <c r="F159" s="1"/>
      <c r="G159" s="1"/>
      <c r="H159" s="1"/>
      <c r="I159" s="1"/>
      <c r="J159" s="1"/>
      <c r="K159" s="1"/>
      <c r="L159" s="1"/>
      <c r="M159" s="1"/>
      <c r="N159" s="1"/>
    </row>
    <row r="160" spans="1:14" x14ac:dyDescent="0.3">
      <c r="A160" s="1"/>
      <c r="B160" s="1"/>
      <c r="C160" s="1"/>
      <c r="D160" s="1"/>
      <c r="E160" s="1"/>
      <c r="F160" s="1"/>
      <c r="G160" s="1"/>
      <c r="H160" s="1"/>
      <c r="I160" s="1"/>
      <c r="J160" s="1"/>
      <c r="K160" s="1"/>
      <c r="L160" s="1"/>
      <c r="M160" s="1"/>
      <c r="N160" s="1"/>
    </row>
    <row r="161" spans="1:14" x14ac:dyDescent="0.3">
      <c r="A161" s="1"/>
      <c r="B161" s="1"/>
      <c r="C161" s="1"/>
      <c r="D161" s="1"/>
      <c r="E161" s="1"/>
      <c r="F161" s="1"/>
      <c r="G161" s="1"/>
      <c r="H161" s="1"/>
      <c r="I161" s="1"/>
      <c r="J161" s="1"/>
      <c r="K161" s="1"/>
      <c r="L161" s="1"/>
      <c r="M161" s="1"/>
      <c r="N161" s="1"/>
    </row>
    <row r="162" spans="1:14" x14ac:dyDescent="0.3">
      <c r="A162" s="1"/>
      <c r="B162" s="1"/>
      <c r="C162" s="1"/>
      <c r="D162" s="1"/>
      <c r="E162" s="1"/>
      <c r="F162" s="1"/>
      <c r="G162" s="1"/>
      <c r="H162" s="1"/>
      <c r="I162" s="1"/>
      <c r="J162" s="1"/>
      <c r="K162" s="1"/>
      <c r="L162" s="1"/>
      <c r="M162" s="1"/>
      <c r="N162" s="1"/>
    </row>
    <row r="163" spans="1:14" x14ac:dyDescent="0.3">
      <c r="A163" s="1"/>
      <c r="B163" s="1"/>
      <c r="C163" s="1"/>
      <c r="D163" s="1"/>
      <c r="E163" s="1"/>
      <c r="F163" s="1"/>
      <c r="G163" s="1"/>
      <c r="H163" s="1"/>
      <c r="I163" s="1"/>
      <c r="J163" s="1"/>
      <c r="K163" s="1"/>
      <c r="L163" s="1"/>
      <c r="M163" s="1"/>
      <c r="N163" s="1"/>
    </row>
    <row r="164" spans="1:14" x14ac:dyDescent="0.3">
      <c r="A164" s="1"/>
      <c r="B164" s="1"/>
      <c r="C164" s="1"/>
      <c r="D164" s="1"/>
      <c r="E164" s="1"/>
      <c r="F164" s="1"/>
      <c r="G164" s="1"/>
      <c r="H164" s="1"/>
      <c r="I164" s="1"/>
      <c r="J164" s="1"/>
      <c r="K164" s="1"/>
      <c r="L164" s="1"/>
      <c r="M164" s="1"/>
      <c r="N164" s="1"/>
    </row>
    <row r="165" spans="1:14" x14ac:dyDescent="0.3">
      <c r="A165" s="1"/>
      <c r="B165" s="1"/>
      <c r="C165" s="1"/>
      <c r="D165" s="1"/>
      <c r="E165" s="1"/>
      <c r="F165" s="1"/>
      <c r="G165" s="1"/>
      <c r="H165" s="1"/>
      <c r="I165" s="1"/>
      <c r="J165" s="1"/>
      <c r="K165" s="1"/>
      <c r="L165" s="1"/>
      <c r="M165" s="1"/>
      <c r="N165" s="1"/>
    </row>
    <row r="166" spans="1:14" x14ac:dyDescent="0.3">
      <c r="A166" s="1"/>
      <c r="B166" s="1"/>
      <c r="C166" s="1"/>
      <c r="D166" s="1"/>
      <c r="E166" s="1"/>
      <c r="F166" s="1"/>
      <c r="G166" s="1"/>
      <c r="H166" s="1"/>
      <c r="I166" s="1"/>
      <c r="J166" s="1"/>
      <c r="K166" s="1"/>
      <c r="L166" s="1"/>
      <c r="M166" s="1"/>
      <c r="N166" s="1"/>
    </row>
    <row r="167" spans="1:14" x14ac:dyDescent="0.3">
      <c r="A167" s="1"/>
      <c r="B167" s="1"/>
      <c r="C167" s="1"/>
      <c r="D167" s="1"/>
      <c r="E167" s="1"/>
      <c r="F167" s="1"/>
      <c r="G167" s="1"/>
      <c r="H167" s="1"/>
      <c r="I167" s="1"/>
      <c r="J167" s="1"/>
      <c r="K167" s="1"/>
      <c r="L167" s="1"/>
      <c r="M167" s="1"/>
      <c r="N167" s="1"/>
    </row>
    <row r="168" spans="1:14" x14ac:dyDescent="0.3">
      <c r="A168" s="1"/>
      <c r="B168" s="1"/>
      <c r="C168" s="1"/>
      <c r="D168" s="1"/>
      <c r="E168" s="1"/>
      <c r="F168" s="1"/>
      <c r="G168" s="1"/>
      <c r="H168" s="1"/>
      <c r="I168" s="1"/>
      <c r="J168" s="1"/>
      <c r="K168" s="1"/>
      <c r="L168" s="1"/>
      <c r="M168" s="1"/>
      <c r="N168" s="1"/>
    </row>
    <row r="169" spans="1:14" x14ac:dyDescent="0.3">
      <c r="A169" s="1"/>
      <c r="B169" s="1"/>
      <c r="C169" s="1"/>
      <c r="D169" s="1"/>
      <c r="E169" s="1"/>
      <c r="F169" s="1"/>
      <c r="G169" s="1"/>
      <c r="H169" s="1"/>
      <c r="I169" s="1"/>
      <c r="J169" s="1"/>
      <c r="K169" s="1"/>
      <c r="L169" s="1"/>
      <c r="M169" s="1"/>
      <c r="N169" s="1"/>
    </row>
    <row r="170" spans="1:14" x14ac:dyDescent="0.3">
      <c r="A170" s="1"/>
      <c r="B170" s="1"/>
      <c r="C170" s="1"/>
      <c r="D170" s="1"/>
      <c r="E170" s="1"/>
      <c r="F170" s="1"/>
      <c r="G170" s="1"/>
      <c r="H170" s="1"/>
      <c r="I170" s="1"/>
      <c r="J170" s="1"/>
      <c r="K170" s="1"/>
      <c r="L170" s="1"/>
      <c r="M170" s="1"/>
      <c r="N170" s="1"/>
    </row>
    <row r="171" spans="1:14" x14ac:dyDescent="0.3">
      <c r="A171" s="1"/>
      <c r="B171" s="1"/>
      <c r="C171" s="1"/>
      <c r="D171" s="1"/>
      <c r="E171" s="1"/>
      <c r="F171" s="1"/>
      <c r="G171" s="1"/>
      <c r="H171" s="1"/>
      <c r="I171" s="1"/>
      <c r="J171" s="1"/>
      <c r="K171" s="1"/>
      <c r="L171" s="1"/>
      <c r="M171" s="1"/>
      <c r="N171" s="1"/>
    </row>
    <row r="172" spans="1:14" x14ac:dyDescent="0.3">
      <c r="A172" s="1"/>
      <c r="B172" s="1"/>
      <c r="C172" s="1"/>
      <c r="D172" s="1"/>
      <c r="E172" s="1"/>
      <c r="F172" s="1"/>
      <c r="G172" s="1"/>
      <c r="H172" s="1"/>
      <c r="I172" s="1"/>
      <c r="J172" s="1"/>
      <c r="K172" s="1"/>
      <c r="L172" s="1"/>
      <c r="M172" s="1"/>
      <c r="N172" s="1"/>
    </row>
    <row r="173" spans="1:14" x14ac:dyDescent="0.3">
      <c r="A173" s="1"/>
      <c r="B173" s="1"/>
      <c r="C173" s="1"/>
      <c r="D173" s="1"/>
      <c r="E173" s="1"/>
      <c r="F173" s="1"/>
      <c r="G173" s="1"/>
      <c r="H173" s="1"/>
      <c r="I173" s="1"/>
      <c r="J173" s="1"/>
      <c r="K173" s="1"/>
      <c r="L173" s="1"/>
      <c r="M173" s="1"/>
      <c r="N173" s="1"/>
    </row>
    <row r="174" spans="1:14" x14ac:dyDescent="0.3">
      <c r="A174" s="1"/>
      <c r="B174" s="1"/>
      <c r="C174" s="1"/>
      <c r="D174" s="1"/>
      <c r="E174" s="1"/>
      <c r="F174" s="1"/>
      <c r="G174" s="1"/>
      <c r="H174" s="1"/>
      <c r="I174" s="1"/>
      <c r="J174" s="1"/>
      <c r="K174" s="1"/>
      <c r="L174" s="1"/>
      <c r="M174" s="1"/>
      <c r="N174" s="1"/>
    </row>
  </sheetData>
  <mergeCells count="5">
    <mergeCell ref="E73:F73"/>
    <mergeCell ref="G73:H73"/>
    <mergeCell ref="I73:J73"/>
    <mergeCell ref="K73:L73"/>
    <mergeCell ref="A1:N3"/>
  </mergeCells>
  <pageMargins left="0.7" right="0.7" top="0.75" bottom="0.75" header="0.3" footer="0.3"/>
  <pageSetup scale="54" orientation="portrait" r:id="rId1"/>
  <headerFooter>
    <oddHeader>&amp;C&amp;"-,Bold"&amp;KFF0000CONFIDENTIAL</oddHeader>
  </headerFooter>
  <rowBreaks count="2" manualBreakCount="2">
    <brk id="50" max="13" man="1"/>
    <brk id="106" max="13" man="1"/>
  </rowBreaks>
  <ignoredErrors>
    <ignoredError sqref="G74 G75:K81 I74:K74"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8"/>
  <sheetViews>
    <sheetView workbookViewId="0">
      <selection activeCell="O28" sqref="O28"/>
    </sheetView>
  </sheetViews>
  <sheetFormatPr defaultRowHeight="14.4" x14ac:dyDescent="0.3"/>
  <cols>
    <col min="3" max="3" width="10.44140625" bestFit="1" customWidth="1"/>
    <col min="6" max="6" width="13.33203125" bestFit="1" customWidth="1"/>
    <col min="7" max="7" width="16.33203125" bestFit="1" customWidth="1"/>
    <col min="10" max="10" width="9.5546875" bestFit="1" customWidth="1"/>
  </cols>
  <sheetData>
    <row r="1" spans="1:10" x14ac:dyDescent="0.3">
      <c r="A1" t="s">
        <v>12</v>
      </c>
      <c r="B1" t="s">
        <v>13</v>
      </c>
      <c r="C1" t="s">
        <v>17</v>
      </c>
      <c r="D1" t="s">
        <v>14</v>
      </c>
      <c r="E1" t="s">
        <v>18</v>
      </c>
      <c r="F1" t="s">
        <v>15</v>
      </c>
      <c r="G1" t="s">
        <v>16</v>
      </c>
    </row>
    <row r="2" spans="1:10" x14ac:dyDescent="0.3">
      <c r="A2" t="s">
        <v>6</v>
      </c>
      <c r="B2" t="s">
        <v>7</v>
      </c>
      <c r="C2" t="s">
        <v>3</v>
      </c>
      <c r="D2">
        <v>2012</v>
      </c>
      <c r="E2" t="s">
        <v>21</v>
      </c>
      <c r="F2" s="3">
        <v>3407</v>
      </c>
      <c r="G2" s="2">
        <v>17386.939999999999</v>
      </c>
      <c r="J2" s="33"/>
    </row>
    <row r="3" spans="1:10" x14ac:dyDescent="0.3">
      <c r="A3" t="s">
        <v>6</v>
      </c>
      <c r="B3" t="s">
        <v>7</v>
      </c>
      <c r="C3" t="s">
        <v>3</v>
      </c>
      <c r="D3">
        <v>2013</v>
      </c>
      <c r="E3" t="s">
        <v>21</v>
      </c>
      <c r="F3" s="3">
        <v>20943</v>
      </c>
      <c r="G3" s="2">
        <v>99255.840000000098</v>
      </c>
    </row>
    <row r="4" spans="1:10" x14ac:dyDescent="0.3">
      <c r="A4" t="s">
        <v>6</v>
      </c>
      <c r="B4" t="s">
        <v>7</v>
      </c>
      <c r="C4" t="s">
        <v>3</v>
      </c>
      <c r="D4">
        <v>2014</v>
      </c>
      <c r="E4" t="s">
        <v>21</v>
      </c>
      <c r="F4" s="3">
        <v>39189</v>
      </c>
      <c r="G4" s="2">
        <v>177737.18</v>
      </c>
    </row>
    <row r="5" spans="1:10" x14ac:dyDescent="0.3">
      <c r="A5" t="s">
        <v>6</v>
      </c>
      <c r="B5" t="s">
        <v>7</v>
      </c>
      <c r="C5" t="s">
        <v>3</v>
      </c>
      <c r="D5">
        <v>2015</v>
      </c>
      <c r="E5" t="s">
        <v>21</v>
      </c>
      <c r="F5" s="3">
        <v>50633</v>
      </c>
      <c r="G5" s="2">
        <v>197405.53</v>
      </c>
    </row>
    <row r="6" spans="1:10" x14ac:dyDescent="0.3">
      <c r="A6" t="s">
        <v>6</v>
      </c>
      <c r="B6" t="s">
        <v>7</v>
      </c>
      <c r="C6" t="s">
        <v>3</v>
      </c>
      <c r="D6">
        <v>2016</v>
      </c>
      <c r="E6" t="s">
        <v>21</v>
      </c>
      <c r="F6" s="3">
        <v>50940</v>
      </c>
      <c r="G6" s="2">
        <v>191717.86</v>
      </c>
    </row>
    <row r="7" spans="1:10" x14ac:dyDescent="0.3">
      <c r="A7" t="s">
        <v>6</v>
      </c>
      <c r="B7" t="s">
        <v>7</v>
      </c>
      <c r="C7" t="s">
        <v>3</v>
      </c>
      <c r="D7">
        <v>2017</v>
      </c>
      <c r="E7" t="s">
        <v>21</v>
      </c>
      <c r="F7" s="3">
        <v>65784</v>
      </c>
      <c r="G7" s="2">
        <v>215977.68</v>
      </c>
    </row>
    <row r="8" spans="1:10" x14ac:dyDescent="0.3">
      <c r="A8" t="s">
        <v>6</v>
      </c>
      <c r="B8" t="s">
        <v>7</v>
      </c>
      <c r="C8" t="s">
        <v>3</v>
      </c>
      <c r="D8">
        <v>2018</v>
      </c>
      <c r="E8" t="s">
        <v>21</v>
      </c>
      <c r="F8" s="3">
        <v>9742</v>
      </c>
      <c r="G8" s="2">
        <v>35612.36</v>
      </c>
    </row>
    <row r="9" spans="1:10" x14ac:dyDescent="0.3">
      <c r="A9" t="s">
        <v>6</v>
      </c>
      <c r="B9" t="s">
        <v>7</v>
      </c>
      <c r="C9" t="s">
        <v>3</v>
      </c>
      <c r="D9">
        <v>2014</v>
      </c>
      <c r="E9" t="s">
        <v>22</v>
      </c>
      <c r="F9" s="3">
        <v>8286</v>
      </c>
      <c r="G9" s="2">
        <v>4470501.96</v>
      </c>
    </row>
    <row r="10" spans="1:10" x14ac:dyDescent="0.3">
      <c r="A10" t="s">
        <v>6</v>
      </c>
      <c r="B10" t="s">
        <v>7</v>
      </c>
      <c r="C10" t="s">
        <v>3</v>
      </c>
      <c r="D10">
        <v>2015</v>
      </c>
      <c r="E10" t="s">
        <v>22</v>
      </c>
      <c r="F10" s="3">
        <v>5685</v>
      </c>
      <c r="G10" s="2">
        <v>3141853.32</v>
      </c>
    </row>
    <row r="11" spans="1:10" x14ac:dyDescent="0.3">
      <c r="A11" t="s">
        <v>6</v>
      </c>
      <c r="B11" t="s">
        <v>7</v>
      </c>
      <c r="C11" t="s">
        <v>3</v>
      </c>
      <c r="D11">
        <v>2016</v>
      </c>
      <c r="E11" t="s">
        <v>22</v>
      </c>
      <c r="F11" s="3">
        <v>467</v>
      </c>
      <c r="G11" s="2">
        <v>321250.18</v>
      </c>
    </row>
    <row r="12" spans="1:10" x14ac:dyDescent="0.3">
      <c r="A12" t="s">
        <v>6</v>
      </c>
      <c r="B12" t="s">
        <v>7</v>
      </c>
      <c r="C12" t="s">
        <v>3</v>
      </c>
      <c r="D12">
        <v>2017</v>
      </c>
      <c r="E12" t="s">
        <v>22</v>
      </c>
      <c r="F12" s="3">
        <v>378</v>
      </c>
      <c r="G12" s="2">
        <v>75769.05</v>
      </c>
    </row>
    <row r="13" spans="1:10" x14ac:dyDescent="0.3">
      <c r="A13" t="s">
        <v>6</v>
      </c>
      <c r="B13" t="s">
        <v>7</v>
      </c>
      <c r="C13" t="s">
        <v>3</v>
      </c>
      <c r="D13">
        <v>2014</v>
      </c>
      <c r="E13" t="s">
        <v>19</v>
      </c>
      <c r="F13" s="3">
        <v>-782</v>
      </c>
      <c r="G13" s="2">
        <v>223619.09</v>
      </c>
    </row>
    <row r="14" spans="1:10" x14ac:dyDescent="0.3">
      <c r="A14" t="s">
        <v>6</v>
      </c>
      <c r="B14" t="s">
        <v>7</v>
      </c>
      <c r="C14" t="s">
        <v>3</v>
      </c>
      <c r="D14">
        <v>2015</v>
      </c>
      <c r="E14" t="s">
        <v>19</v>
      </c>
      <c r="F14" s="3">
        <v>-74</v>
      </c>
      <c r="G14" s="2">
        <v>9888</v>
      </c>
    </row>
    <row r="15" spans="1:10" x14ac:dyDescent="0.3">
      <c r="A15" t="s">
        <v>6</v>
      </c>
      <c r="B15" t="s">
        <v>7</v>
      </c>
      <c r="C15" t="s">
        <v>3</v>
      </c>
      <c r="D15">
        <v>2017</v>
      </c>
      <c r="E15" t="s">
        <v>19</v>
      </c>
      <c r="F15" s="3">
        <v>-26</v>
      </c>
      <c r="G15" s="2">
        <v>2021.24</v>
      </c>
    </row>
    <row r="16" spans="1:10" x14ac:dyDescent="0.3">
      <c r="A16" t="s">
        <v>6</v>
      </c>
      <c r="B16" t="s">
        <v>7</v>
      </c>
      <c r="C16" t="s">
        <v>3</v>
      </c>
      <c r="D16">
        <v>2012</v>
      </c>
      <c r="E16" t="s">
        <v>20</v>
      </c>
      <c r="F16" s="3">
        <v>78956</v>
      </c>
      <c r="G16" s="2">
        <v>0</v>
      </c>
    </row>
    <row r="17" spans="1:7" x14ac:dyDescent="0.3">
      <c r="A17" t="s">
        <v>6</v>
      </c>
      <c r="B17" t="s">
        <v>7</v>
      </c>
      <c r="C17" t="s">
        <v>3</v>
      </c>
      <c r="D17">
        <v>2013</v>
      </c>
      <c r="E17" t="s">
        <v>20</v>
      </c>
      <c r="F17" s="3">
        <v>27381</v>
      </c>
      <c r="G17" s="2">
        <v>0</v>
      </c>
    </row>
    <row r="18" spans="1:7" x14ac:dyDescent="0.3">
      <c r="A18" t="s">
        <v>6</v>
      </c>
      <c r="B18" t="s">
        <v>7</v>
      </c>
      <c r="C18" t="s">
        <v>3</v>
      </c>
      <c r="D18">
        <v>2014</v>
      </c>
      <c r="E18" t="s">
        <v>20</v>
      </c>
      <c r="F18" s="3">
        <v>27907</v>
      </c>
      <c r="G18" s="2">
        <v>0</v>
      </c>
    </row>
    <row r="19" spans="1:7" x14ac:dyDescent="0.3">
      <c r="A19" t="s">
        <v>6</v>
      </c>
      <c r="B19" t="s">
        <v>7</v>
      </c>
      <c r="C19" t="s">
        <v>3</v>
      </c>
      <c r="D19">
        <v>2015</v>
      </c>
      <c r="E19" t="s">
        <v>20</v>
      </c>
      <c r="F19" s="3">
        <v>39396</v>
      </c>
      <c r="G19" s="2">
        <v>0</v>
      </c>
    </row>
    <row r="20" spans="1:7" x14ac:dyDescent="0.3">
      <c r="A20" t="s">
        <v>6</v>
      </c>
      <c r="B20" t="s">
        <v>7</v>
      </c>
      <c r="C20" t="s">
        <v>3</v>
      </c>
      <c r="D20">
        <v>2016</v>
      </c>
      <c r="E20" t="s">
        <v>20</v>
      </c>
      <c r="F20" s="3">
        <v>21455</v>
      </c>
      <c r="G20" s="2">
        <v>0</v>
      </c>
    </row>
    <row r="21" spans="1:7" x14ac:dyDescent="0.3">
      <c r="A21" t="s">
        <v>6</v>
      </c>
      <c r="B21" t="s">
        <v>7</v>
      </c>
      <c r="C21" t="s">
        <v>3</v>
      </c>
      <c r="D21">
        <v>2017</v>
      </c>
      <c r="E21" t="s">
        <v>20</v>
      </c>
      <c r="F21" s="3">
        <v>13186</v>
      </c>
      <c r="G21" s="2">
        <v>0</v>
      </c>
    </row>
    <row r="22" spans="1:7" x14ac:dyDescent="0.3">
      <c r="A22" t="s">
        <v>6</v>
      </c>
      <c r="B22" t="s">
        <v>7</v>
      </c>
      <c r="C22" t="s">
        <v>3</v>
      </c>
      <c r="D22">
        <v>2018</v>
      </c>
      <c r="E22" t="s">
        <v>20</v>
      </c>
      <c r="F22" s="3">
        <v>1948</v>
      </c>
      <c r="G22" s="2" t="s">
        <v>4</v>
      </c>
    </row>
    <row r="23" spans="1:7" x14ac:dyDescent="0.3">
      <c r="A23" t="s">
        <v>5</v>
      </c>
      <c r="B23" t="s">
        <v>7</v>
      </c>
      <c r="C23" t="s">
        <v>3</v>
      </c>
      <c r="D23">
        <v>2012</v>
      </c>
      <c r="E23" t="s">
        <v>21</v>
      </c>
      <c r="F23" s="3">
        <v>66900</v>
      </c>
      <c r="G23" s="2">
        <v>255483.18</v>
      </c>
    </row>
    <row r="24" spans="1:7" x14ac:dyDescent="0.3">
      <c r="A24" t="s">
        <v>5</v>
      </c>
      <c r="B24" t="s">
        <v>7</v>
      </c>
      <c r="C24" t="s">
        <v>3</v>
      </c>
      <c r="D24">
        <v>2013</v>
      </c>
      <c r="E24" t="s">
        <v>21</v>
      </c>
      <c r="F24" s="3">
        <v>195845</v>
      </c>
      <c r="G24" s="2">
        <v>802707.80999999901</v>
      </c>
    </row>
    <row r="25" spans="1:7" x14ac:dyDescent="0.3">
      <c r="A25" t="s">
        <v>5</v>
      </c>
      <c r="B25" t="s">
        <v>7</v>
      </c>
      <c r="C25" t="s">
        <v>3</v>
      </c>
      <c r="D25">
        <v>2014</v>
      </c>
      <c r="E25" t="s">
        <v>21</v>
      </c>
      <c r="F25" s="3">
        <v>230445</v>
      </c>
      <c r="G25" s="2">
        <v>809898.76999999804</v>
      </c>
    </row>
    <row r="26" spans="1:7" ht="15" customHeight="1" x14ac:dyDescent="0.3">
      <c r="A26" t="s">
        <v>5</v>
      </c>
      <c r="B26" t="s">
        <v>7</v>
      </c>
      <c r="C26" t="s">
        <v>3</v>
      </c>
      <c r="D26">
        <v>2015</v>
      </c>
      <c r="E26" t="s">
        <v>21</v>
      </c>
      <c r="F26" s="3">
        <v>331410</v>
      </c>
      <c r="G26" s="2">
        <v>1018385.26</v>
      </c>
    </row>
    <row r="27" spans="1:7" x14ac:dyDescent="0.3">
      <c r="A27" t="s">
        <v>5</v>
      </c>
      <c r="B27" t="s">
        <v>7</v>
      </c>
      <c r="C27" t="s">
        <v>3</v>
      </c>
      <c r="D27">
        <v>2016</v>
      </c>
      <c r="E27" t="s">
        <v>21</v>
      </c>
      <c r="F27" s="3">
        <v>348020</v>
      </c>
      <c r="G27" s="2">
        <v>1057182.4099999999</v>
      </c>
    </row>
    <row r="28" spans="1:7" x14ac:dyDescent="0.3">
      <c r="A28" t="s">
        <v>5</v>
      </c>
      <c r="B28" t="s">
        <v>7</v>
      </c>
      <c r="C28" t="s">
        <v>3</v>
      </c>
      <c r="D28">
        <v>2017</v>
      </c>
      <c r="E28" t="s">
        <v>21</v>
      </c>
      <c r="F28" s="3">
        <v>268499</v>
      </c>
      <c r="G28" s="2">
        <v>772872.49000000197</v>
      </c>
    </row>
    <row r="29" spans="1:7" x14ac:dyDescent="0.3">
      <c r="A29" t="s">
        <v>5</v>
      </c>
      <c r="B29" t="s">
        <v>7</v>
      </c>
      <c r="C29" t="s">
        <v>3</v>
      </c>
      <c r="D29">
        <v>2018</v>
      </c>
      <c r="E29" t="s">
        <v>21</v>
      </c>
      <c r="F29" s="3">
        <v>61701</v>
      </c>
      <c r="G29" s="2">
        <v>181449.28000006801</v>
      </c>
    </row>
    <row r="30" spans="1:7" x14ac:dyDescent="0.3">
      <c r="A30" t="s">
        <v>5</v>
      </c>
      <c r="B30" t="s">
        <v>7</v>
      </c>
      <c r="C30" t="s">
        <v>3</v>
      </c>
      <c r="D30">
        <v>2014</v>
      </c>
      <c r="E30" t="s">
        <v>22</v>
      </c>
      <c r="F30" s="3">
        <v>3037</v>
      </c>
      <c r="G30" s="2">
        <v>1118230.24</v>
      </c>
    </row>
    <row r="31" spans="1:7" x14ac:dyDescent="0.3">
      <c r="A31" t="s">
        <v>5</v>
      </c>
      <c r="B31" t="s">
        <v>7</v>
      </c>
      <c r="C31" t="s">
        <v>3</v>
      </c>
      <c r="D31">
        <v>2015</v>
      </c>
      <c r="E31" t="s">
        <v>22</v>
      </c>
      <c r="F31" s="3">
        <v>12455</v>
      </c>
      <c r="G31" s="2">
        <v>18363083.77</v>
      </c>
    </row>
    <row r="32" spans="1:7" x14ac:dyDescent="0.3">
      <c r="A32" t="s">
        <v>5</v>
      </c>
      <c r="B32" t="s">
        <v>7</v>
      </c>
      <c r="C32" t="s">
        <v>3</v>
      </c>
      <c r="D32">
        <v>2016</v>
      </c>
      <c r="E32" t="s">
        <v>22</v>
      </c>
      <c r="F32" s="3">
        <v>26714</v>
      </c>
      <c r="G32" s="2">
        <v>274901031.25999999</v>
      </c>
    </row>
    <row r="33" spans="1:7" x14ac:dyDescent="0.3">
      <c r="A33" t="s">
        <v>5</v>
      </c>
      <c r="B33" t="s">
        <v>7</v>
      </c>
      <c r="C33" t="s">
        <v>3</v>
      </c>
      <c r="D33">
        <v>2017</v>
      </c>
      <c r="E33" t="s">
        <v>22</v>
      </c>
      <c r="F33" s="3">
        <v>751</v>
      </c>
      <c r="G33" s="2">
        <v>97421.7</v>
      </c>
    </row>
    <row r="34" spans="1:7" x14ac:dyDescent="0.3">
      <c r="A34" t="s">
        <v>5</v>
      </c>
      <c r="B34" t="s">
        <v>7</v>
      </c>
      <c r="C34" t="s">
        <v>3</v>
      </c>
      <c r="D34">
        <v>2014</v>
      </c>
      <c r="E34" t="s">
        <v>19</v>
      </c>
      <c r="F34" s="3">
        <v>-106</v>
      </c>
      <c r="G34" s="2">
        <v>20696.28</v>
      </c>
    </row>
    <row r="35" spans="1:7" x14ac:dyDescent="0.3">
      <c r="A35" t="s">
        <v>5</v>
      </c>
      <c r="B35" t="s">
        <v>7</v>
      </c>
      <c r="C35" t="s">
        <v>3</v>
      </c>
      <c r="D35">
        <v>2015</v>
      </c>
      <c r="E35" t="s">
        <v>19</v>
      </c>
      <c r="F35" s="3">
        <v>-13</v>
      </c>
      <c r="G35" s="2">
        <v>283.25</v>
      </c>
    </row>
    <row r="36" spans="1:7" x14ac:dyDescent="0.3">
      <c r="A36" t="s">
        <v>5</v>
      </c>
      <c r="B36" t="s">
        <v>7</v>
      </c>
      <c r="C36" t="s">
        <v>3</v>
      </c>
      <c r="D36">
        <v>2016</v>
      </c>
      <c r="E36" t="s">
        <v>19</v>
      </c>
      <c r="F36" s="3">
        <v>-675</v>
      </c>
      <c r="G36" s="2">
        <v>448847.33</v>
      </c>
    </row>
    <row r="37" spans="1:7" x14ac:dyDescent="0.3">
      <c r="A37" t="s">
        <v>5</v>
      </c>
      <c r="B37" t="s">
        <v>7</v>
      </c>
      <c r="C37" t="s">
        <v>3</v>
      </c>
      <c r="D37">
        <v>2017</v>
      </c>
      <c r="E37" t="s">
        <v>19</v>
      </c>
      <c r="F37" s="3">
        <v>-10</v>
      </c>
      <c r="G37" s="2">
        <v>148.19999999999999</v>
      </c>
    </row>
    <row r="38" spans="1:7" x14ac:dyDescent="0.3">
      <c r="A38" t="s">
        <v>5</v>
      </c>
      <c r="B38" t="s">
        <v>7</v>
      </c>
      <c r="C38" t="s">
        <v>3</v>
      </c>
      <c r="D38">
        <v>2012</v>
      </c>
      <c r="E38" t="s">
        <v>20</v>
      </c>
      <c r="F38" s="3">
        <v>53996</v>
      </c>
      <c r="G38" s="2">
        <v>0</v>
      </c>
    </row>
    <row r="39" spans="1:7" x14ac:dyDescent="0.3">
      <c r="A39" t="s">
        <v>5</v>
      </c>
      <c r="B39" t="s">
        <v>7</v>
      </c>
      <c r="C39" t="s">
        <v>3</v>
      </c>
      <c r="D39">
        <v>2013</v>
      </c>
      <c r="E39" t="s">
        <v>20</v>
      </c>
      <c r="F39" s="3">
        <v>39295</v>
      </c>
      <c r="G39" s="2">
        <v>0</v>
      </c>
    </row>
    <row r="40" spans="1:7" x14ac:dyDescent="0.3">
      <c r="A40" t="s">
        <v>5</v>
      </c>
      <c r="B40" t="s">
        <v>7</v>
      </c>
      <c r="C40" t="s">
        <v>3</v>
      </c>
      <c r="D40">
        <v>2014</v>
      </c>
      <c r="E40" t="s">
        <v>20</v>
      </c>
      <c r="F40" s="3">
        <v>52958</v>
      </c>
      <c r="G40" s="2">
        <v>0</v>
      </c>
    </row>
    <row r="41" spans="1:7" x14ac:dyDescent="0.3">
      <c r="A41" t="s">
        <v>5</v>
      </c>
      <c r="B41" t="s">
        <v>7</v>
      </c>
      <c r="C41" t="s">
        <v>3</v>
      </c>
      <c r="D41">
        <v>2015</v>
      </c>
      <c r="E41" t="s">
        <v>20</v>
      </c>
      <c r="F41" s="3">
        <v>111040</v>
      </c>
      <c r="G41" s="2">
        <v>0</v>
      </c>
    </row>
    <row r="42" spans="1:7" x14ac:dyDescent="0.3">
      <c r="A42" t="s">
        <v>5</v>
      </c>
      <c r="B42" t="s">
        <v>7</v>
      </c>
      <c r="C42" t="s">
        <v>3</v>
      </c>
      <c r="D42">
        <v>2016</v>
      </c>
      <c r="E42" t="s">
        <v>20</v>
      </c>
      <c r="F42" s="3">
        <v>148753</v>
      </c>
      <c r="G42" s="2">
        <v>0</v>
      </c>
    </row>
    <row r="43" spans="1:7" x14ac:dyDescent="0.3">
      <c r="A43" t="s">
        <v>5</v>
      </c>
      <c r="B43" t="s">
        <v>7</v>
      </c>
      <c r="C43" t="s">
        <v>3</v>
      </c>
      <c r="D43">
        <v>2017</v>
      </c>
      <c r="E43" t="s">
        <v>20</v>
      </c>
      <c r="F43" s="3">
        <v>371447</v>
      </c>
      <c r="G43" s="2">
        <v>0</v>
      </c>
    </row>
    <row r="44" spans="1:7" x14ac:dyDescent="0.3">
      <c r="A44" t="s">
        <v>5</v>
      </c>
      <c r="B44" t="s">
        <v>7</v>
      </c>
      <c r="C44" t="s">
        <v>3</v>
      </c>
      <c r="D44">
        <v>2018</v>
      </c>
      <c r="E44" t="s">
        <v>20</v>
      </c>
      <c r="F44" s="3">
        <v>162605</v>
      </c>
      <c r="G44" s="2">
        <v>0</v>
      </c>
    </row>
    <row r="45" spans="1:7" x14ac:dyDescent="0.3">
      <c r="A45" t="s">
        <v>2</v>
      </c>
      <c r="B45" t="s">
        <v>7</v>
      </c>
      <c r="C45" t="s">
        <v>4</v>
      </c>
      <c r="D45">
        <v>2012</v>
      </c>
      <c r="E45" t="s">
        <v>21</v>
      </c>
      <c r="F45" s="3">
        <v>71</v>
      </c>
      <c r="G45" s="2">
        <v>164.78</v>
      </c>
    </row>
    <row r="46" spans="1:7" x14ac:dyDescent="0.3">
      <c r="A46" t="s">
        <v>2</v>
      </c>
      <c r="B46" t="s">
        <v>7</v>
      </c>
      <c r="C46" t="s">
        <v>4</v>
      </c>
      <c r="D46">
        <v>2015</v>
      </c>
      <c r="E46" t="s">
        <v>22</v>
      </c>
      <c r="F46" s="3">
        <v>12</v>
      </c>
      <c r="G46" s="2">
        <v>1939.8</v>
      </c>
    </row>
    <row r="47" spans="1:7" x14ac:dyDescent="0.3">
      <c r="A47" t="s">
        <v>2</v>
      </c>
      <c r="B47" t="s">
        <v>7</v>
      </c>
      <c r="C47" t="s">
        <v>4</v>
      </c>
      <c r="D47">
        <v>2013</v>
      </c>
      <c r="E47" t="s">
        <v>20</v>
      </c>
      <c r="F47" s="3">
        <v>120</v>
      </c>
      <c r="G47" s="2" t="s">
        <v>4</v>
      </c>
    </row>
    <row r="48" spans="1:7" x14ac:dyDescent="0.3">
      <c r="A48" t="s">
        <v>2</v>
      </c>
      <c r="B48" t="s">
        <v>7</v>
      </c>
      <c r="C48" t="s">
        <v>4</v>
      </c>
      <c r="D48">
        <v>2014</v>
      </c>
      <c r="E48" t="s">
        <v>20</v>
      </c>
      <c r="F48" s="3">
        <v>30</v>
      </c>
      <c r="G48" s="2" t="s">
        <v>4</v>
      </c>
    </row>
    <row r="49" spans="1:7" x14ac:dyDescent="0.3">
      <c r="A49" t="s">
        <v>2</v>
      </c>
      <c r="B49" t="s">
        <v>7</v>
      </c>
      <c r="C49" t="s">
        <v>4</v>
      </c>
      <c r="D49">
        <v>2015</v>
      </c>
      <c r="E49" t="s">
        <v>20</v>
      </c>
      <c r="F49" s="3">
        <v>60</v>
      </c>
      <c r="G49" s="2" t="s">
        <v>4</v>
      </c>
    </row>
    <row r="50" spans="1:7" x14ac:dyDescent="0.3">
      <c r="A50" t="s">
        <v>2</v>
      </c>
      <c r="B50" t="s">
        <v>7</v>
      </c>
      <c r="C50" t="s">
        <v>4</v>
      </c>
      <c r="D50">
        <v>2016</v>
      </c>
      <c r="E50" t="s">
        <v>20</v>
      </c>
      <c r="F50" s="3">
        <v>114</v>
      </c>
      <c r="G50" s="2" t="s">
        <v>4</v>
      </c>
    </row>
    <row r="51" spans="1:7" x14ac:dyDescent="0.3">
      <c r="A51" t="s">
        <v>2</v>
      </c>
      <c r="B51" t="s">
        <v>7</v>
      </c>
      <c r="C51" t="s">
        <v>4</v>
      </c>
      <c r="D51">
        <v>2017</v>
      </c>
      <c r="E51" t="s">
        <v>20</v>
      </c>
      <c r="F51" s="3">
        <v>10</v>
      </c>
      <c r="G51" s="2" t="s">
        <v>4</v>
      </c>
    </row>
    <row r="52" spans="1:7" x14ac:dyDescent="0.3">
      <c r="A52" t="s">
        <v>2</v>
      </c>
      <c r="B52" t="s">
        <v>7</v>
      </c>
      <c r="C52" t="s">
        <v>1</v>
      </c>
      <c r="D52">
        <v>2012</v>
      </c>
      <c r="E52" t="s">
        <v>21</v>
      </c>
      <c r="F52" s="3">
        <v>6</v>
      </c>
      <c r="G52" s="2">
        <v>35.76</v>
      </c>
    </row>
    <row r="53" spans="1:7" x14ac:dyDescent="0.3">
      <c r="A53" t="s">
        <v>2</v>
      </c>
      <c r="B53" t="s">
        <v>7</v>
      </c>
      <c r="C53" t="s">
        <v>1</v>
      </c>
      <c r="D53">
        <v>2013</v>
      </c>
      <c r="E53" t="s">
        <v>21</v>
      </c>
      <c r="F53" s="3">
        <v>1</v>
      </c>
      <c r="G53" s="2">
        <v>7.35</v>
      </c>
    </row>
    <row r="54" spans="1:7" x14ac:dyDescent="0.3">
      <c r="A54" t="s">
        <v>2</v>
      </c>
      <c r="B54" t="s">
        <v>7</v>
      </c>
      <c r="C54" t="s">
        <v>1</v>
      </c>
      <c r="D54">
        <v>2014</v>
      </c>
      <c r="E54" t="s">
        <v>21</v>
      </c>
      <c r="F54" s="3">
        <v>1858</v>
      </c>
      <c r="G54" s="2">
        <v>23621.9</v>
      </c>
    </row>
    <row r="55" spans="1:7" x14ac:dyDescent="0.3">
      <c r="A55" t="s">
        <v>2</v>
      </c>
      <c r="B55" t="s">
        <v>7</v>
      </c>
      <c r="C55" t="s">
        <v>1</v>
      </c>
      <c r="D55">
        <v>2015</v>
      </c>
      <c r="E55" t="s">
        <v>21</v>
      </c>
      <c r="F55" s="3">
        <v>10015</v>
      </c>
      <c r="G55" s="2">
        <v>28925.47</v>
      </c>
    </row>
    <row r="56" spans="1:7" x14ac:dyDescent="0.3">
      <c r="A56" t="s">
        <v>2</v>
      </c>
      <c r="B56" t="s">
        <v>7</v>
      </c>
      <c r="C56" t="s">
        <v>1</v>
      </c>
      <c r="D56">
        <v>2016</v>
      </c>
      <c r="E56" t="s">
        <v>21</v>
      </c>
      <c r="F56" s="3">
        <v>39633</v>
      </c>
      <c r="G56" s="2">
        <v>91856.11</v>
      </c>
    </row>
    <row r="57" spans="1:7" x14ac:dyDescent="0.3">
      <c r="A57" t="s">
        <v>2</v>
      </c>
      <c r="B57" t="s">
        <v>7</v>
      </c>
      <c r="C57" t="s">
        <v>1</v>
      </c>
      <c r="D57">
        <v>2017</v>
      </c>
      <c r="E57" t="s">
        <v>21</v>
      </c>
      <c r="F57" s="3">
        <v>38028</v>
      </c>
      <c r="G57" s="2">
        <v>85761.51</v>
      </c>
    </row>
    <row r="58" spans="1:7" x14ac:dyDescent="0.3">
      <c r="A58" t="s">
        <v>2</v>
      </c>
      <c r="B58" t="s">
        <v>7</v>
      </c>
      <c r="C58" t="s">
        <v>1</v>
      </c>
      <c r="D58">
        <v>2018</v>
      </c>
      <c r="E58" t="s">
        <v>21</v>
      </c>
      <c r="F58" s="3">
        <v>7977</v>
      </c>
      <c r="G58" s="2">
        <v>20876.38</v>
      </c>
    </row>
    <row r="59" spans="1:7" x14ac:dyDescent="0.3">
      <c r="A59" t="s">
        <v>2</v>
      </c>
      <c r="B59" t="s">
        <v>7</v>
      </c>
      <c r="C59" t="s">
        <v>1</v>
      </c>
      <c r="D59">
        <v>2014</v>
      </c>
      <c r="E59" t="s">
        <v>22</v>
      </c>
      <c r="F59" s="3">
        <v>16609</v>
      </c>
      <c r="G59" s="2">
        <v>13473695.17</v>
      </c>
    </row>
    <row r="60" spans="1:7" x14ac:dyDescent="0.3">
      <c r="A60" t="s">
        <v>2</v>
      </c>
      <c r="B60" t="s">
        <v>7</v>
      </c>
      <c r="C60" t="s">
        <v>1</v>
      </c>
      <c r="D60">
        <v>2015</v>
      </c>
      <c r="E60" t="s">
        <v>22</v>
      </c>
      <c r="F60" s="3">
        <v>712</v>
      </c>
      <c r="G60" s="2">
        <v>115053.99</v>
      </c>
    </row>
    <row r="61" spans="1:7" x14ac:dyDescent="0.3">
      <c r="A61" t="s">
        <v>2</v>
      </c>
      <c r="B61" t="s">
        <v>7</v>
      </c>
      <c r="C61" t="s">
        <v>1</v>
      </c>
      <c r="D61">
        <v>2014</v>
      </c>
      <c r="E61" t="s">
        <v>19</v>
      </c>
      <c r="F61" s="3">
        <v>-576</v>
      </c>
      <c r="G61" s="2">
        <v>105488.07</v>
      </c>
    </row>
    <row r="62" spans="1:7" x14ac:dyDescent="0.3">
      <c r="A62" t="s">
        <v>2</v>
      </c>
      <c r="B62" t="s">
        <v>7</v>
      </c>
      <c r="C62" t="s">
        <v>1</v>
      </c>
      <c r="D62">
        <v>2012</v>
      </c>
      <c r="E62" t="s">
        <v>20</v>
      </c>
      <c r="F62" s="3">
        <v>1809</v>
      </c>
      <c r="G62" s="2" t="s">
        <v>4</v>
      </c>
    </row>
    <row r="63" spans="1:7" x14ac:dyDescent="0.3">
      <c r="A63" t="s">
        <v>2</v>
      </c>
      <c r="B63" t="s">
        <v>7</v>
      </c>
      <c r="C63" t="s">
        <v>1</v>
      </c>
      <c r="D63">
        <v>2013</v>
      </c>
      <c r="E63" t="s">
        <v>20</v>
      </c>
      <c r="F63" s="3">
        <v>1304</v>
      </c>
      <c r="G63" s="2" t="s">
        <v>4</v>
      </c>
    </row>
    <row r="64" spans="1:7" x14ac:dyDescent="0.3">
      <c r="A64" t="s">
        <v>2</v>
      </c>
      <c r="B64" t="s">
        <v>7</v>
      </c>
      <c r="C64" t="s">
        <v>1</v>
      </c>
      <c r="D64">
        <v>2014</v>
      </c>
      <c r="E64" t="s">
        <v>20</v>
      </c>
      <c r="F64" s="3">
        <v>1647</v>
      </c>
      <c r="G64" s="2">
        <v>0</v>
      </c>
    </row>
    <row r="65" spans="1:7" x14ac:dyDescent="0.3">
      <c r="A65" t="s">
        <v>2</v>
      </c>
      <c r="B65" t="s">
        <v>7</v>
      </c>
      <c r="C65" t="s">
        <v>1</v>
      </c>
      <c r="D65">
        <v>2015</v>
      </c>
      <c r="E65" t="s">
        <v>20</v>
      </c>
      <c r="F65" s="3">
        <v>46309</v>
      </c>
      <c r="G65" s="2">
        <v>0</v>
      </c>
    </row>
    <row r="66" spans="1:7" x14ac:dyDescent="0.3">
      <c r="A66" t="s">
        <v>2</v>
      </c>
      <c r="B66" t="s">
        <v>7</v>
      </c>
      <c r="C66" t="s">
        <v>1</v>
      </c>
      <c r="D66">
        <v>2016</v>
      </c>
      <c r="E66" t="s">
        <v>20</v>
      </c>
      <c r="F66" s="3">
        <v>52367</v>
      </c>
      <c r="G66" s="2">
        <v>0</v>
      </c>
    </row>
    <row r="67" spans="1:7" x14ac:dyDescent="0.3">
      <c r="A67" t="s">
        <v>2</v>
      </c>
      <c r="B67" t="s">
        <v>7</v>
      </c>
      <c r="C67" t="s">
        <v>1</v>
      </c>
      <c r="D67">
        <v>2017</v>
      </c>
      <c r="E67" t="s">
        <v>20</v>
      </c>
      <c r="F67" s="3">
        <v>37368</v>
      </c>
      <c r="G67" s="2">
        <v>0</v>
      </c>
    </row>
    <row r="68" spans="1:7" x14ac:dyDescent="0.3">
      <c r="A68" t="s">
        <v>2</v>
      </c>
      <c r="B68" t="s">
        <v>7</v>
      </c>
      <c r="C68" t="s">
        <v>1</v>
      </c>
      <c r="D68">
        <v>2018</v>
      </c>
      <c r="E68" t="s">
        <v>20</v>
      </c>
      <c r="F68" s="3">
        <v>10831</v>
      </c>
      <c r="G68" s="2">
        <v>0</v>
      </c>
    </row>
    <row r="69" spans="1:7" x14ac:dyDescent="0.3">
      <c r="A69" t="s">
        <v>2</v>
      </c>
      <c r="B69" t="s">
        <v>7</v>
      </c>
      <c r="C69" t="s">
        <v>3</v>
      </c>
      <c r="D69">
        <v>2012</v>
      </c>
      <c r="E69" t="s">
        <v>21</v>
      </c>
      <c r="F69" s="3">
        <v>248962</v>
      </c>
      <c r="G69" s="2">
        <v>723831.73999999894</v>
      </c>
    </row>
    <row r="70" spans="1:7" x14ac:dyDescent="0.3">
      <c r="A70" t="s">
        <v>2</v>
      </c>
      <c r="B70" t="s">
        <v>7</v>
      </c>
      <c r="C70" t="s">
        <v>3</v>
      </c>
      <c r="D70">
        <v>2013</v>
      </c>
      <c r="E70" t="s">
        <v>21</v>
      </c>
      <c r="F70" s="3">
        <v>939721</v>
      </c>
      <c r="G70" s="2">
        <v>2537909.1500000302</v>
      </c>
    </row>
    <row r="71" spans="1:7" x14ac:dyDescent="0.3">
      <c r="A71" t="s">
        <v>2</v>
      </c>
      <c r="B71" t="s">
        <v>7</v>
      </c>
      <c r="C71" t="s">
        <v>3</v>
      </c>
      <c r="D71">
        <v>2014</v>
      </c>
      <c r="E71" t="s">
        <v>21</v>
      </c>
      <c r="F71" s="3">
        <v>1096771</v>
      </c>
      <c r="G71" s="2">
        <v>3125300.7500000899</v>
      </c>
    </row>
    <row r="72" spans="1:7" x14ac:dyDescent="0.3">
      <c r="A72" t="s">
        <v>2</v>
      </c>
      <c r="B72" t="s">
        <v>7</v>
      </c>
      <c r="C72" t="s">
        <v>3</v>
      </c>
      <c r="D72">
        <v>2015</v>
      </c>
      <c r="E72" t="s">
        <v>21</v>
      </c>
      <c r="F72" s="3">
        <v>1037213</v>
      </c>
      <c r="G72" s="2">
        <v>2857476.3900000299</v>
      </c>
    </row>
    <row r="73" spans="1:7" x14ac:dyDescent="0.3">
      <c r="A73" t="s">
        <v>2</v>
      </c>
      <c r="B73" t="s">
        <v>7</v>
      </c>
      <c r="C73" t="s">
        <v>3</v>
      </c>
      <c r="D73">
        <v>2016</v>
      </c>
      <c r="E73" t="s">
        <v>21</v>
      </c>
      <c r="F73" s="3">
        <v>865493</v>
      </c>
      <c r="G73" s="2">
        <v>2314719.1500000102</v>
      </c>
    </row>
    <row r="74" spans="1:7" x14ac:dyDescent="0.3">
      <c r="A74" t="s">
        <v>2</v>
      </c>
      <c r="B74" t="s">
        <v>7</v>
      </c>
      <c r="C74" t="s">
        <v>3</v>
      </c>
      <c r="D74">
        <v>2017</v>
      </c>
      <c r="E74" t="s">
        <v>21</v>
      </c>
      <c r="F74" s="3">
        <v>732264</v>
      </c>
      <c r="G74" s="2">
        <v>2044582.2900000301</v>
      </c>
    </row>
    <row r="75" spans="1:7" x14ac:dyDescent="0.3">
      <c r="A75" t="s">
        <v>2</v>
      </c>
      <c r="B75" t="s">
        <v>7</v>
      </c>
      <c r="C75" t="s">
        <v>3</v>
      </c>
      <c r="D75">
        <v>2018</v>
      </c>
      <c r="E75" t="s">
        <v>21</v>
      </c>
      <c r="F75" s="3">
        <v>170819</v>
      </c>
      <c r="G75" s="2">
        <v>459136.18999984802</v>
      </c>
    </row>
    <row r="76" spans="1:7" x14ac:dyDescent="0.3">
      <c r="A76" t="s">
        <v>2</v>
      </c>
      <c r="B76" t="s">
        <v>7</v>
      </c>
      <c r="C76" t="s">
        <v>3</v>
      </c>
      <c r="D76">
        <v>2013</v>
      </c>
      <c r="E76" t="s">
        <v>22</v>
      </c>
      <c r="F76" s="3">
        <v>368</v>
      </c>
      <c r="G76" s="2">
        <v>105850.48</v>
      </c>
    </row>
    <row r="77" spans="1:7" x14ac:dyDescent="0.3">
      <c r="A77" t="s">
        <v>2</v>
      </c>
      <c r="B77" t="s">
        <v>7</v>
      </c>
      <c r="C77" t="s">
        <v>3</v>
      </c>
      <c r="D77">
        <v>2014</v>
      </c>
      <c r="E77" t="s">
        <v>22</v>
      </c>
      <c r="F77" s="3">
        <v>138062</v>
      </c>
      <c r="G77" s="2">
        <v>74706986.0200001</v>
      </c>
    </row>
    <row r="78" spans="1:7" x14ac:dyDescent="0.3">
      <c r="A78" t="s">
        <v>2</v>
      </c>
      <c r="B78" t="s">
        <v>7</v>
      </c>
      <c r="C78" t="s">
        <v>3</v>
      </c>
      <c r="D78">
        <v>2015</v>
      </c>
      <c r="E78" t="s">
        <v>22</v>
      </c>
      <c r="F78" s="3">
        <v>104167</v>
      </c>
      <c r="G78" s="2">
        <v>51253527.469999798</v>
      </c>
    </row>
    <row r="79" spans="1:7" x14ac:dyDescent="0.3">
      <c r="A79" t="s">
        <v>2</v>
      </c>
      <c r="B79" t="s">
        <v>7</v>
      </c>
      <c r="C79" t="s">
        <v>3</v>
      </c>
      <c r="D79">
        <v>2016</v>
      </c>
      <c r="E79" t="s">
        <v>22</v>
      </c>
      <c r="F79" s="3">
        <v>8074</v>
      </c>
      <c r="G79" s="2">
        <v>5047507.6100000003</v>
      </c>
    </row>
    <row r="80" spans="1:7" x14ac:dyDescent="0.3">
      <c r="A80" t="s">
        <v>2</v>
      </c>
      <c r="B80" t="s">
        <v>7</v>
      </c>
      <c r="C80" t="s">
        <v>3</v>
      </c>
      <c r="D80">
        <v>2017</v>
      </c>
      <c r="E80" t="s">
        <v>22</v>
      </c>
      <c r="F80" s="3">
        <v>5983</v>
      </c>
      <c r="G80" s="2">
        <v>1650247.13</v>
      </c>
    </row>
    <row r="81" spans="1:7" x14ac:dyDescent="0.3">
      <c r="A81" t="s">
        <v>2</v>
      </c>
      <c r="B81" t="s">
        <v>7</v>
      </c>
      <c r="C81" t="s">
        <v>3</v>
      </c>
      <c r="D81">
        <v>2018</v>
      </c>
      <c r="E81" t="s">
        <v>22</v>
      </c>
      <c r="F81" s="3">
        <v>4</v>
      </c>
      <c r="G81" s="2">
        <v>110.16</v>
      </c>
    </row>
    <row r="82" spans="1:7" x14ac:dyDescent="0.3">
      <c r="A82" t="s">
        <v>2</v>
      </c>
      <c r="B82" t="s">
        <v>7</v>
      </c>
      <c r="C82" t="s">
        <v>3</v>
      </c>
      <c r="D82">
        <v>2014</v>
      </c>
      <c r="E82" t="s">
        <v>19</v>
      </c>
      <c r="F82" s="3">
        <v>-3764</v>
      </c>
      <c r="G82" s="2">
        <v>631273.61</v>
      </c>
    </row>
    <row r="83" spans="1:7" x14ac:dyDescent="0.3">
      <c r="A83" t="s">
        <v>2</v>
      </c>
      <c r="B83" t="s">
        <v>7</v>
      </c>
      <c r="C83" t="s">
        <v>3</v>
      </c>
      <c r="D83">
        <v>2015</v>
      </c>
      <c r="E83" t="s">
        <v>19</v>
      </c>
      <c r="F83" s="3">
        <v>-3800</v>
      </c>
      <c r="G83" s="2">
        <v>1448849.1</v>
      </c>
    </row>
    <row r="84" spans="1:7" x14ac:dyDescent="0.3">
      <c r="A84" t="s">
        <v>2</v>
      </c>
      <c r="B84" t="s">
        <v>7</v>
      </c>
      <c r="C84" t="s">
        <v>3</v>
      </c>
      <c r="D84">
        <v>2016</v>
      </c>
      <c r="E84" t="s">
        <v>19</v>
      </c>
      <c r="F84" s="3">
        <v>-68</v>
      </c>
      <c r="G84" s="2">
        <v>4958.6400000000003</v>
      </c>
    </row>
    <row r="85" spans="1:7" x14ac:dyDescent="0.3">
      <c r="A85" t="s">
        <v>2</v>
      </c>
      <c r="B85" t="s">
        <v>7</v>
      </c>
      <c r="C85" t="s">
        <v>3</v>
      </c>
      <c r="D85">
        <v>2017</v>
      </c>
      <c r="E85" t="s">
        <v>19</v>
      </c>
      <c r="F85" s="3">
        <v>-242</v>
      </c>
      <c r="G85" s="2">
        <v>31019.37</v>
      </c>
    </row>
    <row r="86" spans="1:7" x14ac:dyDescent="0.3">
      <c r="A86" t="s">
        <v>2</v>
      </c>
      <c r="B86" t="s">
        <v>7</v>
      </c>
      <c r="C86" t="s">
        <v>3</v>
      </c>
      <c r="D86">
        <v>2012</v>
      </c>
      <c r="E86" t="s">
        <v>20</v>
      </c>
      <c r="F86" s="3">
        <v>1172791</v>
      </c>
      <c r="G86" s="2">
        <v>0</v>
      </c>
    </row>
    <row r="87" spans="1:7" x14ac:dyDescent="0.3">
      <c r="A87" t="s">
        <v>2</v>
      </c>
      <c r="B87" t="s">
        <v>7</v>
      </c>
      <c r="C87" t="s">
        <v>3</v>
      </c>
      <c r="D87">
        <v>2013</v>
      </c>
      <c r="E87" t="s">
        <v>20</v>
      </c>
      <c r="F87" s="3">
        <v>1258658</v>
      </c>
      <c r="G87" s="2">
        <v>0</v>
      </c>
    </row>
    <row r="88" spans="1:7" x14ac:dyDescent="0.3">
      <c r="A88" t="s">
        <v>2</v>
      </c>
      <c r="B88" t="s">
        <v>7</v>
      </c>
      <c r="C88" t="s">
        <v>3</v>
      </c>
      <c r="D88">
        <v>2014</v>
      </c>
      <c r="E88" t="s">
        <v>20</v>
      </c>
      <c r="F88" s="3">
        <v>1230951</v>
      </c>
      <c r="G88" s="2">
        <v>0</v>
      </c>
    </row>
    <row r="89" spans="1:7" x14ac:dyDescent="0.3">
      <c r="A89" t="s">
        <v>2</v>
      </c>
      <c r="B89" t="s">
        <v>7</v>
      </c>
      <c r="C89" t="s">
        <v>3</v>
      </c>
      <c r="D89">
        <v>2015</v>
      </c>
      <c r="E89" t="s">
        <v>20</v>
      </c>
      <c r="F89" s="3">
        <v>1761231</v>
      </c>
      <c r="G89" s="2">
        <v>0</v>
      </c>
    </row>
    <row r="90" spans="1:7" x14ac:dyDescent="0.3">
      <c r="A90" t="s">
        <v>2</v>
      </c>
      <c r="B90" t="s">
        <v>7</v>
      </c>
      <c r="C90" t="s">
        <v>3</v>
      </c>
      <c r="D90">
        <v>2016</v>
      </c>
      <c r="E90" t="s">
        <v>20</v>
      </c>
      <c r="F90" s="3">
        <v>1546278</v>
      </c>
      <c r="G90" s="2">
        <v>0</v>
      </c>
    </row>
    <row r="91" spans="1:7" x14ac:dyDescent="0.3">
      <c r="A91" t="s">
        <v>2</v>
      </c>
      <c r="B91" t="s">
        <v>7</v>
      </c>
      <c r="C91" t="s">
        <v>3</v>
      </c>
      <c r="D91">
        <v>2017</v>
      </c>
      <c r="E91" t="s">
        <v>20</v>
      </c>
      <c r="F91" s="3">
        <v>966163</v>
      </c>
      <c r="G91" s="2">
        <v>0</v>
      </c>
    </row>
    <row r="92" spans="1:7" x14ac:dyDescent="0.3">
      <c r="A92" t="s">
        <v>2</v>
      </c>
      <c r="B92" t="s">
        <v>7</v>
      </c>
      <c r="C92" t="s">
        <v>3</v>
      </c>
      <c r="D92">
        <v>2018</v>
      </c>
      <c r="E92" t="s">
        <v>20</v>
      </c>
      <c r="F92" s="3">
        <v>163706</v>
      </c>
      <c r="G92" s="2">
        <v>0</v>
      </c>
    </row>
    <row r="93" spans="1:7" x14ac:dyDescent="0.3">
      <c r="A93" t="s">
        <v>0</v>
      </c>
      <c r="B93" t="s">
        <v>10</v>
      </c>
      <c r="C93" t="s">
        <v>4</v>
      </c>
      <c r="D93">
        <v>2012</v>
      </c>
      <c r="E93" t="s">
        <v>22</v>
      </c>
      <c r="F93" s="3">
        <v>56</v>
      </c>
      <c r="G93" s="2">
        <v>2066.4</v>
      </c>
    </row>
    <row r="94" spans="1:7" x14ac:dyDescent="0.3">
      <c r="A94" t="s">
        <v>0</v>
      </c>
      <c r="B94" t="s">
        <v>0</v>
      </c>
      <c r="C94" t="s">
        <v>4</v>
      </c>
      <c r="D94">
        <v>2015</v>
      </c>
      <c r="E94" t="s">
        <v>21</v>
      </c>
      <c r="F94" s="3">
        <v>78</v>
      </c>
      <c r="G94" s="2">
        <v>1613.96</v>
      </c>
    </row>
    <row r="95" spans="1:7" x14ac:dyDescent="0.3">
      <c r="A95" t="s">
        <v>0</v>
      </c>
      <c r="B95" t="s">
        <v>0</v>
      </c>
      <c r="C95" t="s">
        <v>4</v>
      </c>
      <c r="D95">
        <v>2016</v>
      </c>
      <c r="E95" t="s">
        <v>21</v>
      </c>
      <c r="F95" s="3">
        <v>52</v>
      </c>
      <c r="G95" s="2">
        <v>392.18</v>
      </c>
    </row>
    <row r="96" spans="1:7" x14ac:dyDescent="0.3">
      <c r="A96" t="s">
        <v>0</v>
      </c>
      <c r="B96" t="s">
        <v>0</v>
      </c>
      <c r="C96" t="s">
        <v>4</v>
      </c>
      <c r="D96">
        <v>2017</v>
      </c>
      <c r="E96" t="s">
        <v>21</v>
      </c>
      <c r="F96" s="3">
        <v>196</v>
      </c>
      <c r="G96" s="2">
        <v>2571</v>
      </c>
    </row>
    <row r="97" spans="1:7" x14ac:dyDescent="0.3">
      <c r="A97" t="s">
        <v>0</v>
      </c>
      <c r="B97" t="s">
        <v>0</v>
      </c>
      <c r="C97" t="s">
        <v>4</v>
      </c>
      <c r="D97">
        <v>2018</v>
      </c>
      <c r="E97" t="s">
        <v>21</v>
      </c>
      <c r="F97" s="3">
        <v>48</v>
      </c>
      <c r="G97" s="2">
        <v>614.88</v>
      </c>
    </row>
    <row r="98" spans="1:7" x14ac:dyDescent="0.3">
      <c r="A98" t="s">
        <v>0</v>
      </c>
      <c r="B98" t="s">
        <v>0</v>
      </c>
      <c r="C98" t="s">
        <v>4</v>
      </c>
      <c r="D98">
        <v>2015</v>
      </c>
      <c r="E98" t="s">
        <v>20</v>
      </c>
      <c r="F98" s="3">
        <v>112</v>
      </c>
      <c r="G98" s="2" t="s">
        <v>4</v>
      </c>
    </row>
    <row r="99" spans="1:7" x14ac:dyDescent="0.3">
      <c r="A99" t="s">
        <v>0</v>
      </c>
      <c r="B99" t="s">
        <v>0</v>
      </c>
      <c r="C99" t="s">
        <v>4</v>
      </c>
      <c r="D99">
        <v>2016</v>
      </c>
      <c r="E99" t="s">
        <v>20</v>
      </c>
      <c r="F99" s="3">
        <v>120</v>
      </c>
      <c r="G99" s="2" t="s">
        <v>4</v>
      </c>
    </row>
    <row r="100" spans="1:7" x14ac:dyDescent="0.3">
      <c r="A100" t="s">
        <v>0</v>
      </c>
      <c r="B100" t="s">
        <v>0</v>
      </c>
      <c r="C100" t="s">
        <v>4</v>
      </c>
      <c r="D100">
        <v>2017</v>
      </c>
      <c r="E100" t="s">
        <v>20</v>
      </c>
      <c r="F100" s="3">
        <v>9</v>
      </c>
      <c r="G100" s="2" t="s">
        <v>4</v>
      </c>
    </row>
    <row r="101" spans="1:7" x14ac:dyDescent="0.3">
      <c r="A101" t="s">
        <v>0</v>
      </c>
      <c r="B101" t="s">
        <v>0</v>
      </c>
      <c r="C101" t="s">
        <v>1</v>
      </c>
      <c r="D101">
        <v>2012</v>
      </c>
      <c r="E101" t="s">
        <v>21</v>
      </c>
      <c r="F101" s="3">
        <v>14962</v>
      </c>
      <c r="G101" s="2">
        <v>37213.980000000003</v>
      </c>
    </row>
    <row r="102" spans="1:7" x14ac:dyDescent="0.3">
      <c r="A102" t="s">
        <v>0</v>
      </c>
      <c r="B102" t="s">
        <v>0</v>
      </c>
      <c r="C102" t="s">
        <v>1</v>
      </c>
      <c r="D102">
        <v>2013</v>
      </c>
      <c r="E102" t="s">
        <v>21</v>
      </c>
      <c r="F102" s="3">
        <v>51112</v>
      </c>
      <c r="G102" s="2">
        <v>139237.14000000001</v>
      </c>
    </row>
    <row r="103" spans="1:7" x14ac:dyDescent="0.3">
      <c r="A103" t="s">
        <v>0</v>
      </c>
      <c r="B103" t="s">
        <v>0</v>
      </c>
      <c r="C103" t="s">
        <v>1</v>
      </c>
      <c r="D103">
        <v>2014</v>
      </c>
      <c r="E103" t="s">
        <v>21</v>
      </c>
      <c r="F103" s="3">
        <v>85527</v>
      </c>
      <c r="G103" s="2">
        <v>285216.87</v>
      </c>
    </row>
    <row r="104" spans="1:7" x14ac:dyDescent="0.3">
      <c r="A104" t="s">
        <v>0</v>
      </c>
      <c r="B104" t="s">
        <v>0</v>
      </c>
      <c r="C104" t="s">
        <v>1</v>
      </c>
      <c r="D104">
        <v>2015</v>
      </c>
      <c r="E104" t="s">
        <v>21</v>
      </c>
      <c r="F104" s="3">
        <v>69947</v>
      </c>
      <c r="G104" s="2">
        <v>235193.64</v>
      </c>
    </row>
    <row r="105" spans="1:7" x14ac:dyDescent="0.3">
      <c r="A105" t="s">
        <v>0</v>
      </c>
      <c r="B105" t="s">
        <v>0</v>
      </c>
      <c r="C105" t="s">
        <v>1</v>
      </c>
      <c r="D105">
        <v>2016</v>
      </c>
      <c r="E105" t="s">
        <v>21</v>
      </c>
      <c r="F105" s="3">
        <v>63256</v>
      </c>
      <c r="G105" s="2">
        <v>210707.78</v>
      </c>
    </row>
    <row r="106" spans="1:7" x14ac:dyDescent="0.3">
      <c r="A106" t="s">
        <v>0</v>
      </c>
      <c r="B106" t="s">
        <v>0</v>
      </c>
      <c r="C106" t="s">
        <v>1</v>
      </c>
      <c r="D106">
        <v>2017</v>
      </c>
      <c r="E106" t="s">
        <v>21</v>
      </c>
      <c r="F106" s="3">
        <v>61637</v>
      </c>
      <c r="G106" s="2">
        <v>216394.8</v>
      </c>
    </row>
    <row r="107" spans="1:7" x14ac:dyDescent="0.3">
      <c r="A107" t="s">
        <v>0</v>
      </c>
      <c r="B107" t="s">
        <v>0</v>
      </c>
      <c r="C107" t="s">
        <v>1</v>
      </c>
      <c r="D107">
        <v>2018</v>
      </c>
      <c r="E107" t="s">
        <v>21</v>
      </c>
      <c r="F107" s="3">
        <v>15205</v>
      </c>
      <c r="G107" s="2">
        <v>57899.179999993103</v>
      </c>
    </row>
    <row r="108" spans="1:7" x14ac:dyDescent="0.3">
      <c r="A108" t="s">
        <v>0</v>
      </c>
      <c r="B108" t="s">
        <v>0</v>
      </c>
      <c r="C108" t="s">
        <v>1</v>
      </c>
      <c r="D108">
        <v>2012</v>
      </c>
      <c r="E108" t="s">
        <v>22</v>
      </c>
      <c r="F108" s="3">
        <v>105</v>
      </c>
      <c r="G108" s="2">
        <v>22497.75</v>
      </c>
    </row>
    <row r="109" spans="1:7" x14ac:dyDescent="0.3">
      <c r="A109" t="s">
        <v>0</v>
      </c>
      <c r="B109" t="s">
        <v>0</v>
      </c>
      <c r="C109" t="s">
        <v>1</v>
      </c>
      <c r="D109">
        <v>2013</v>
      </c>
      <c r="E109" t="s">
        <v>22</v>
      </c>
      <c r="F109" s="3">
        <v>485</v>
      </c>
      <c r="G109" s="2">
        <v>61426.95</v>
      </c>
    </row>
    <row r="110" spans="1:7" x14ac:dyDescent="0.3">
      <c r="A110" t="s">
        <v>0</v>
      </c>
      <c r="B110" t="s">
        <v>0</v>
      </c>
      <c r="C110" t="s">
        <v>1</v>
      </c>
      <c r="D110">
        <v>2014</v>
      </c>
      <c r="E110" t="s">
        <v>22</v>
      </c>
      <c r="F110" s="3">
        <v>21646</v>
      </c>
      <c r="G110" s="2">
        <v>16115665.76</v>
      </c>
    </row>
    <row r="111" spans="1:7" x14ac:dyDescent="0.3">
      <c r="A111" t="s">
        <v>0</v>
      </c>
      <c r="B111" t="s">
        <v>0</v>
      </c>
      <c r="C111" t="s">
        <v>1</v>
      </c>
      <c r="D111">
        <v>2015</v>
      </c>
      <c r="E111" t="s">
        <v>22</v>
      </c>
      <c r="F111" s="3">
        <v>12114</v>
      </c>
      <c r="G111" s="2">
        <v>7115273.4900000002</v>
      </c>
    </row>
    <row r="112" spans="1:7" x14ac:dyDescent="0.3">
      <c r="A112" t="s">
        <v>0</v>
      </c>
      <c r="B112" t="s">
        <v>0</v>
      </c>
      <c r="C112" t="s">
        <v>1</v>
      </c>
      <c r="D112">
        <v>2016</v>
      </c>
      <c r="E112" t="s">
        <v>22</v>
      </c>
      <c r="F112" s="3">
        <v>285</v>
      </c>
      <c r="G112" s="2">
        <v>20190.96</v>
      </c>
    </row>
    <row r="113" spans="1:7" x14ac:dyDescent="0.3">
      <c r="A113" t="s">
        <v>0</v>
      </c>
      <c r="B113" t="s">
        <v>0</v>
      </c>
      <c r="C113" t="s">
        <v>1</v>
      </c>
      <c r="D113">
        <v>2017</v>
      </c>
      <c r="E113" t="s">
        <v>22</v>
      </c>
      <c r="F113" s="3">
        <v>1980</v>
      </c>
      <c r="G113" s="2">
        <v>1318119.52</v>
      </c>
    </row>
    <row r="114" spans="1:7" x14ac:dyDescent="0.3">
      <c r="A114" t="s">
        <v>0</v>
      </c>
      <c r="B114" t="s">
        <v>0</v>
      </c>
      <c r="C114" t="s">
        <v>1</v>
      </c>
      <c r="D114">
        <v>2018</v>
      </c>
      <c r="E114" t="s">
        <v>22</v>
      </c>
      <c r="F114" s="3">
        <v>52</v>
      </c>
      <c r="G114" s="2">
        <v>1609.7</v>
      </c>
    </row>
    <row r="115" spans="1:7" x14ac:dyDescent="0.3">
      <c r="A115" t="s">
        <v>0</v>
      </c>
      <c r="B115" t="s">
        <v>0</v>
      </c>
      <c r="C115" t="s">
        <v>1</v>
      </c>
      <c r="D115">
        <v>2014</v>
      </c>
      <c r="E115" t="s">
        <v>19</v>
      </c>
      <c r="F115" s="3">
        <v>-995</v>
      </c>
      <c r="G115" s="2">
        <v>178371.71</v>
      </c>
    </row>
    <row r="116" spans="1:7" x14ac:dyDescent="0.3">
      <c r="A116" t="s">
        <v>0</v>
      </c>
      <c r="B116" t="s">
        <v>0</v>
      </c>
      <c r="C116" t="s">
        <v>1</v>
      </c>
      <c r="D116">
        <v>2015</v>
      </c>
      <c r="E116" t="s">
        <v>19</v>
      </c>
      <c r="F116" s="3">
        <v>-502</v>
      </c>
      <c r="G116" s="2">
        <v>53336.43</v>
      </c>
    </row>
    <row r="117" spans="1:7" x14ac:dyDescent="0.3">
      <c r="A117" t="s">
        <v>0</v>
      </c>
      <c r="B117" t="s">
        <v>0</v>
      </c>
      <c r="C117" t="s">
        <v>1</v>
      </c>
      <c r="D117">
        <v>2017</v>
      </c>
      <c r="E117" t="s">
        <v>19</v>
      </c>
      <c r="F117" s="3">
        <v>-18</v>
      </c>
      <c r="G117" s="2">
        <v>1549.29</v>
      </c>
    </row>
    <row r="118" spans="1:7" x14ac:dyDescent="0.3">
      <c r="A118" t="s">
        <v>0</v>
      </c>
      <c r="B118" t="s">
        <v>0</v>
      </c>
      <c r="C118" t="s">
        <v>1</v>
      </c>
      <c r="D118">
        <v>2012</v>
      </c>
      <c r="E118" t="s">
        <v>20</v>
      </c>
      <c r="F118" s="3">
        <v>55576</v>
      </c>
      <c r="G118" s="2">
        <v>0</v>
      </c>
    </row>
    <row r="119" spans="1:7" x14ac:dyDescent="0.3">
      <c r="A119" t="s">
        <v>0</v>
      </c>
      <c r="B119" t="s">
        <v>0</v>
      </c>
      <c r="C119" t="s">
        <v>1</v>
      </c>
      <c r="D119">
        <v>2013</v>
      </c>
      <c r="E119" t="s">
        <v>20</v>
      </c>
      <c r="F119" s="3">
        <v>143977</v>
      </c>
      <c r="G119" s="2">
        <v>0</v>
      </c>
    </row>
    <row r="120" spans="1:7" x14ac:dyDescent="0.3">
      <c r="A120" t="s">
        <v>0</v>
      </c>
      <c r="B120" t="s">
        <v>0</v>
      </c>
      <c r="C120" t="s">
        <v>1</v>
      </c>
      <c r="D120">
        <v>2014</v>
      </c>
      <c r="E120" t="s">
        <v>20</v>
      </c>
      <c r="F120" s="3">
        <v>119814</v>
      </c>
      <c r="G120" s="2">
        <v>0</v>
      </c>
    </row>
    <row r="121" spans="1:7" x14ac:dyDescent="0.3">
      <c r="A121" t="s">
        <v>0</v>
      </c>
      <c r="B121" t="s">
        <v>0</v>
      </c>
      <c r="C121" t="s">
        <v>1</v>
      </c>
      <c r="D121">
        <v>2015</v>
      </c>
      <c r="E121" t="s">
        <v>20</v>
      </c>
      <c r="F121" s="3">
        <v>148527</v>
      </c>
      <c r="G121" s="2">
        <v>0</v>
      </c>
    </row>
    <row r="122" spans="1:7" x14ac:dyDescent="0.3">
      <c r="A122" t="s">
        <v>0</v>
      </c>
      <c r="B122" t="s">
        <v>0</v>
      </c>
      <c r="C122" t="s">
        <v>1</v>
      </c>
      <c r="D122">
        <v>2016</v>
      </c>
      <c r="E122" t="s">
        <v>20</v>
      </c>
      <c r="F122" s="3">
        <v>135543</v>
      </c>
      <c r="G122" s="2">
        <v>0</v>
      </c>
    </row>
    <row r="123" spans="1:7" x14ac:dyDescent="0.3">
      <c r="A123" t="s">
        <v>0</v>
      </c>
      <c r="B123" t="s">
        <v>0</v>
      </c>
      <c r="C123" t="s">
        <v>1</v>
      </c>
      <c r="D123">
        <v>2017</v>
      </c>
      <c r="E123" t="s">
        <v>20</v>
      </c>
      <c r="F123" s="3">
        <v>109823</v>
      </c>
      <c r="G123" s="2">
        <v>0</v>
      </c>
    </row>
    <row r="124" spans="1:7" x14ac:dyDescent="0.3">
      <c r="A124" t="s">
        <v>0</v>
      </c>
      <c r="B124" t="s">
        <v>0</v>
      </c>
      <c r="C124" t="s">
        <v>1</v>
      </c>
      <c r="D124">
        <v>2018</v>
      </c>
      <c r="E124" t="s">
        <v>20</v>
      </c>
      <c r="F124" s="3">
        <v>26313</v>
      </c>
      <c r="G124" s="2">
        <v>0</v>
      </c>
    </row>
    <row r="125" spans="1:7" x14ac:dyDescent="0.3">
      <c r="A125" t="s">
        <v>0</v>
      </c>
      <c r="B125" t="s">
        <v>0</v>
      </c>
      <c r="C125" t="s">
        <v>3</v>
      </c>
      <c r="D125">
        <v>2012</v>
      </c>
      <c r="E125" t="s">
        <v>21</v>
      </c>
      <c r="F125" s="3">
        <v>8629</v>
      </c>
      <c r="G125" s="2">
        <v>35188.43</v>
      </c>
    </row>
    <row r="126" spans="1:7" x14ac:dyDescent="0.3">
      <c r="A126" t="s">
        <v>0</v>
      </c>
      <c r="B126" t="s">
        <v>0</v>
      </c>
      <c r="C126" t="s">
        <v>3</v>
      </c>
      <c r="D126">
        <v>2013</v>
      </c>
      <c r="E126" t="s">
        <v>21</v>
      </c>
      <c r="F126" s="3">
        <v>10207</v>
      </c>
      <c r="G126" s="2">
        <v>60547.980000000098</v>
      </c>
    </row>
    <row r="127" spans="1:7" x14ac:dyDescent="0.3">
      <c r="A127" t="s">
        <v>0</v>
      </c>
      <c r="B127" t="s">
        <v>0</v>
      </c>
      <c r="C127" t="s">
        <v>3</v>
      </c>
      <c r="D127">
        <v>2014</v>
      </c>
      <c r="E127" t="s">
        <v>21</v>
      </c>
      <c r="F127" s="3">
        <v>16188</v>
      </c>
      <c r="G127" s="2">
        <v>124870.33</v>
      </c>
    </row>
    <row r="128" spans="1:7" x14ac:dyDescent="0.3">
      <c r="A128" t="s">
        <v>0</v>
      </c>
      <c r="B128" t="s">
        <v>0</v>
      </c>
      <c r="C128" t="s">
        <v>3</v>
      </c>
      <c r="D128">
        <v>2015</v>
      </c>
      <c r="E128" t="s">
        <v>21</v>
      </c>
      <c r="F128" s="3">
        <v>13287</v>
      </c>
      <c r="G128" s="2">
        <v>108543.84</v>
      </c>
    </row>
    <row r="129" spans="1:7" x14ac:dyDescent="0.3">
      <c r="A129" t="s">
        <v>0</v>
      </c>
      <c r="B129" t="s">
        <v>0</v>
      </c>
      <c r="C129" t="s">
        <v>3</v>
      </c>
      <c r="D129">
        <v>2016</v>
      </c>
      <c r="E129" t="s">
        <v>21</v>
      </c>
      <c r="F129" s="3">
        <v>14467</v>
      </c>
      <c r="G129" s="2">
        <v>106788.32</v>
      </c>
    </row>
    <row r="130" spans="1:7" x14ac:dyDescent="0.3">
      <c r="A130" t="s">
        <v>0</v>
      </c>
      <c r="B130" t="s">
        <v>0</v>
      </c>
      <c r="C130" t="s">
        <v>3</v>
      </c>
      <c r="D130">
        <v>2017</v>
      </c>
      <c r="E130" t="s">
        <v>21</v>
      </c>
      <c r="F130" s="3">
        <v>19041</v>
      </c>
      <c r="G130" s="2">
        <v>119598.65</v>
      </c>
    </row>
    <row r="131" spans="1:7" x14ac:dyDescent="0.3">
      <c r="A131" t="s">
        <v>0</v>
      </c>
      <c r="B131" t="s">
        <v>0</v>
      </c>
      <c r="C131" t="s">
        <v>3</v>
      </c>
      <c r="D131">
        <v>2018</v>
      </c>
      <c r="E131" t="s">
        <v>21</v>
      </c>
      <c r="F131" s="3">
        <v>4788</v>
      </c>
      <c r="G131" s="2">
        <v>30782.769999914999</v>
      </c>
    </row>
    <row r="132" spans="1:7" x14ac:dyDescent="0.3">
      <c r="A132" t="s">
        <v>0</v>
      </c>
      <c r="B132" t="s">
        <v>0</v>
      </c>
      <c r="C132" t="s">
        <v>3</v>
      </c>
      <c r="D132">
        <v>2013</v>
      </c>
      <c r="E132" t="s">
        <v>22</v>
      </c>
      <c r="F132" s="3">
        <v>24</v>
      </c>
      <c r="G132" s="2">
        <v>741.6</v>
      </c>
    </row>
    <row r="133" spans="1:7" x14ac:dyDescent="0.3">
      <c r="A133" t="s">
        <v>0</v>
      </c>
      <c r="B133" t="s">
        <v>0</v>
      </c>
      <c r="C133" t="s">
        <v>3</v>
      </c>
      <c r="D133">
        <v>2014</v>
      </c>
      <c r="E133" t="s">
        <v>22</v>
      </c>
      <c r="F133" s="3">
        <v>9684</v>
      </c>
      <c r="G133" s="2">
        <v>10909998.109999999</v>
      </c>
    </row>
    <row r="134" spans="1:7" x14ac:dyDescent="0.3">
      <c r="A134" t="s">
        <v>0</v>
      </c>
      <c r="B134" t="s">
        <v>0</v>
      </c>
      <c r="C134" t="s">
        <v>3</v>
      </c>
      <c r="D134">
        <v>2015</v>
      </c>
      <c r="E134" t="s">
        <v>22</v>
      </c>
      <c r="F134" s="3">
        <v>4197</v>
      </c>
      <c r="G134" s="2">
        <v>580683.57999999996</v>
      </c>
    </row>
    <row r="135" spans="1:7" x14ac:dyDescent="0.3">
      <c r="A135" t="s">
        <v>0</v>
      </c>
      <c r="B135" t="s">
        <v>0</v>
      </c>
      <c r="C135" t="s">
        <v>3</v>
      </c>
      <c r="D135">
        <v>2016</v>
      </c>
      <c r="E135" t="s">
        <v>22</v>
      </c>
      <c r="F135" s="3">
        <v>681</v>
      </c>
      <c r="G135" s="2">
        <v>24685.29</v>
      </c>
    </row>
    <row r="136" spans="1:7" x14ac:dyDescent="0.3">
      <c r="A136" t="s">
        <v>0</v>
      </c>
      <c r="B136" t="s">
        <v>0</v>
      </c>
      <c r="C136" t="s">
        <v>3</v>
      </c>
      <c r="D136">
        <v>2017</v>
      </c>
      <c r="E136" t="s">
        <v>22</v>
      </c>
      <c r="F136" s="3">
        <v>1168</v>
      </c>
      <c r="G136" s="2">
        <v>92647.33</v>
      </c>
    </row>
    <row r="137" spans="1:7" x14ac:dyDescent="0.3">
      <c r="A137" t="s">
        <v>0</v>
      </c>
      <c r="B137" t="s">
        <v>0</v>
      </c>
      <c r="C137" t="s">
        <v>3</v>
      </c>
      <c r="D137">
        <v>2018</v>
      </c>
      <c r="E137" t="s">
        <v>22</v>
      </c>
      <c r="F137" s="3">
        <v>49</v>
      </c>
      <c r="G137" s="2">
        <v>1965.23</v>
      </c>
    </row>
    <row r="138" spans="1:7" x14ac:dyDescent="0.3">
      <c r="A138" t="s">
        <v>0</v>
      </c>
      <c r="B138" t="s">
        <v>0</v>
      </c>
      <c r="C138" t="s">
        <v>3</v>
      </c>
      <c r="D138">
        <v>2014</v>
      </c>
      <c r="E138" t="s">
        <v>19</v>
      </c>
      <c r="F138" s="3">
        <v>-561</v>
      </c>
      <c r="G138" s="2">
        <v>452352.7</v>
      </c>
    </row>
    <row r="139" spans="1:7" x14ac:dyDescent="0.3">
      <c r="A139" t="s">
        <v>0</v>
      </c>
      <c r="B139" t="s">
        <v>0</v>
      </c>
      <c r="C139" t="s">
        <v>3</v>
      </c>
      <c r="D139">
        <v>2015</v>
      </c>
      <c r="E139" t="s">
        <v>19</v>
      </c>
      <c r="F139" s="3">
        <v>-267</v>
      </c>
      <c r="G139" s="2">
        <v>61453.120000000003</v>
      </c>
    </row>
    <row r="140" spans="1:7" x14ac:dyDescent="0.3">
      <c r="A140" t="s">
        <v>0</v>
      </c>
      <c r="B140" t="s">
        <v>0</v>
      </c>
      <c r="C140" t="s">
        <v>3</v>
      </c>
      <c r="D140">
        <v>2017</v>
      </c>
      <c r="E140" t="s">
        <v>19</v>
      </c>
      <c r="F140" s="3">
        <v>-27</v>
      </c>
      <c r="G140" s="2">
        <v>2769.36</v>
      </c>
    </row>
    <row r="141" spans="1:7" x14ac:dyDescent="0.3">
      <c r="A141" t="s">
        <v>0</v>
      </c>
      <c r="B141" t="s">
        <v>0</v>
      </c>
      <c r="C141" t="s">
        <v>3</v>
      </c>
      <c r="D141">
        <v>2012</v>
      </c>
      <c r="E141" t="s">
        <v>20</v>
      </c>
      <c r="F141" s="3">
        <v>172264</v>
      </c>
      <c r="G141" s="2">
        <v>0</v>
      </c>
    </row>
    <row r="142" spans="1:7" x14ac:dyDescent="0.3">
      <c r="A142" t="s">
        <v>0</v>
      </c>
      <c r="B142" t="s">
        <v>0</v>
      </c>
      <c r="C142" t="s">
        <v>3</v>
      </c>
      <c r="D142">
        <v>2013</v>
      </c>
      <c r="E142" t="s">
        <v>20</v>
      </c>
      <c r="F142" s="3">
        <v>67895</v>
      </c>
      <c r="G142" s="2" t="s">
        <v>4</v>
      </c>
    </row>
    <row r="143" spans="1:7" x14ac:dyDescent="0.3">
      <c r="A143" t="s">
        <v>0</v>
      </c>
      <c r="B143" t="s">
        <v>0</v>
      </c>
      <c r="C143" t="s">
        <v>3</v>
      </c>
      <c r="D143">
        <v>2014</v>
      </c>
      <c r="E143" t="s">
        <v>20</v>
      </c>
      <c r="F143" s="3">
        <v>68092</v>
      </c>
      <c r="G143" s="2">
        <v>0</v>
      </c>
    </row>
    <row r="144" spans="1:7" x14ac:dyDescent="0.3">
      <c r="A144" t="s">
        <v>0</v>
      </c>
      <c r="B144" t="s">
        <v>0</v>
      </c>
      <c r="C144" t="s">
        <v>3</v>
      </c>
      <c r="D144">
        <v>2015</v>
      </c>
      <c r="E144" t="s">
        <v>20</v>
      </c>
      <c r="F144" s="3">
        <v>65381</v>
      </c>
      <c r="G144" s="2">
        <v>0</v>
      </c>
    </row>
    <row r="145" spans="1:7" x14ac:dyDescent="0.3">
      <c r="A145" t="s">
        <v>0</v>
      </c>
      <c r="B145" t="s">
        <v>0</v>
      </c>
      <c r="C145" t="s">
        <v>3</v>
      </c>
      <c r="D145">
        <v>2016</v>
      </c>
      <c r="E145" t="s">
        <v>20</v>
      </c>
      <c r="F145" s="3">
        <v>62557</v>
      </c>
      <c r="G145" s="2">
        <v>0</v>
      </c>
    </row>
    <row r="146" spans="1:7" x14ac:dyDescent="0.3">
      <c r="A146" t="s">
        <v>0</v>
      </c>
      <c r="B146" t="s">
        <v>0</v>
      </c>
      <c r="C146" t="s">
        <v>3</v>
      </c>
      <c r="D146">
        <v>2017</v>
      </c>
      <c r="E146" t="s">
        <v>20</v>
      </c>
      <c r="F146" s="3">
        <v>20643</v>
      </c>
      <c r="G146" s="2">
        <v>0</v>
      </c>
    </row>
    <row r="147" spans="1:7" x14ac:dyDescent="0.3">
      <c r="A147" t="s">
        <v>0</v>
      </c>
      <c r="B147" t="s">
        <v>0</v>
      </c>
      <c r="C147" t="s">
        <v>3</v>
      </c>
      <c r="D147">
        <v>2018</v>
      </c>
      <c r="E147" t="s">
        <v>20</v>
      </c>
      <c r="F147" s="3">
        <v>2309</v>
      </c>
      <c r="G147" s="2" t="s">
        <v>4</v>
      </c>
    </row>
    <row r="148" spans="1:7" x14ac:dyDescent="0.3">
      <c r="A148" t="s">
        <v>0</v>
      </c>
      <c r="B148" t="s">
        <v>0</v>
      </c>
      <c r="C148" t="s">
        <v>34</v>
      </c>
      <c r="D148">
        <v>2014</v>
      </c>
      <c r="E148" t="s">
        <v>21</v>
      </c>
      <c r="F148" s="3">
        <v>136</v>
      </c>
      <c r="G148" s="2">
        <v>2373.3000000000002</v>
      </c>
    </row>
    <row r="149" spans="1:7" x14ac:dyDescent="0.3">
      <c r="A149" t="s">
        <v>0</v>
      </c>
      <c r="B149" t="s">
        <v>0</v>
      </c>
      <c r="C149" t="s">
        <v>34</v>
      </c>
      <c r="D149">
        <v>2015</v>
      </c>
      <c r="E149" t="s">
        <v>21</v>
      </c>
      <c r="F149" s="3">
        <v>48</v>
      </c>
      <c r="G149" s="2">
        <v>974.19</v>
      </c>
    </row>
    <row r="150" spans="1:7" x14ac:dyDescent="0.3">
      <c r="A150" t="s">
        <v>0</v>
      </c>
      <c r="B150" t="s">
        <v>0</v>
      </c>
      <c r="C150" t="s">
        <v>34</v>
      </c>
      <c r="D150">
        <v>2016</v>
      </c>
      <c r="E150" t="s">
        <v>21</v>
      </c>
      <c r="F150" s="3">
        <v>74</v>
      </c>
      <c r="G150" s="2">
        <v>1644.02</v>
      </c>
    </row>
    <row r="151" spans="1:7" x14ac:dyDescent="0.3">
      <c r="A151" t="s">
        <v>0</v>
      </c>
      <c r="B151" t="s">
        <v>0</v>
      </c>
      <c r="C151" t="s">
        <v>34</v>
      </c>
      <c r="D151">
        <v>2017</v>
      </c>
      <c r="E151" t="s">
        <v>21</v>
      </c>
      <c r="F151" s="3">
        <v>67</v>
      </c>
      <c r="G151" s="2">
        <v>1355.9</v>
      </c>
    </row>
    <row r="152" spans="1:7" x14ac:dyDescent="0.3">
      <c r="A152" t="s">
        <v>0</v>
      </c>
      <c r="B152" t="s">
        <v>0</v>
      </c>
      <c r="C152" t="s">
        <v>34</v>
      </c>
      <c r="D152">
        <v>2018</v>
      </c>
      <c r="E152" t="s">
        <v>21</v>
      </c>
      <c r="F152" s="3">
        <v>21</v>
      </c>
      <c r="G152" s="2">
        <v>493.8</v>
      </c>
    </row>
    <row r="153" spans="1:7" x14ac:dyDescent="0.3">
      <c r="A153" t="s">
        <v>0</v>
      </c>
      <c r="B153" t="s">
        <v>0</v>
      </c>
      <c r="C153" t="s">
        <v>34</v>
      </c>
      <c r="D153">
        <v>2014</v>
      </c>
      <c r="E153" t="s">
        <v>22</v>
      </c>
      <c r="F153" s="3">
        <v>118</v>
      </c>
      <c r="G153" s="2">
        <v>28465.56</v>
      </c>
    </row>
    <row r="154" spans="1:7" x14ac:dyDescent="0.3">
      <c r="A154" t="s">
        <v>0</v>
      </c>
      <c r="B154" t="s">
        <v>0</v>
      </c>
      <c r="C154" t="s">
        <v>34</v>
      </c>
      <c r="D154">
        <v>2015</v>
      </c>
      <c r="E154" t="s">
        <v>22</v>
      </c>
      <c r="F154" s="3">
        <v>182</v>
      </c>
      <c r="G154" s="2">
        <v>224341.41</v>
      </c>
    </row>
    <row r="155" spans="1:7" x14ac:dyDescent="0.3">
      <c r="A155" t="s">
        <v>0</v>
      </c>
      <c r="B155" t="s">
        <v>0</v>
      </c>
      <c r="C155" t="s">
        <v>34</v>
      </c>
      <c r="D155">
        <v>2016</v>
      </c>
      <c r="E155" t="s">
        <v>22</v>
      </c>
      <c r="F155" s="3">
        <v>55</v>
      </c>
      <c r="G155" s="2">
        <v>1884.96</v>
      </c>
    </row>
    <row r="156" spans="1:7" x14ac:dyDescent="0.3">
      <c r="A156" t="s">
        <v>0</v>
      </c>
      <c r="B156" t="s">
        <v>0</v>
      </c>
      <c r="C156" t="s">
        <v>34</v>
      </c>
      <c r="D156">
        <v>2017</v>
      </c>
      <c r="E156" t="s">
        <v>22</v>
      </c>
      <c r="F156" s="3">
        <v>77</v>
      </c>
      <c r="G156" s="2">
        <v>2749.75</v>
      </c>
    </row>
    <row r="157" spans="1:7" x14ac:dyDescent="0.3">
      <c r="A157" t="s">
        <v>0</v>
      </c>
      <c r="B157" t="s">
        <v>0</v>
      </c>
      <c r="C157" t="s">
        <v>34</v>
      </c>
      <c r="D157">
        <v>2018</v>
      </c>
      <c r="E157" t="s">
        <v>22</v>
      </c>
      <c r="F157" s="3">
        <v>4</v>
      </c>
      <c r="G157" s="2">
        <v>137.72</v>
      </c>
    </row>
    <row r="158" spans="1:7" x14ac:dyDescent="0.3">
      <c r="A158" t="s">
        <v>0</v>
      </c>
      <c r="B158" t="s">
        <v>0</v>
      </c>
      <c r="C158" t="s">
        <v>34</v>
      </c>
      <c r="D158">
        <v>2012</v>
      </c>
      <c r="E158" t="s">
        <v>20</v>
      </c>
      <c r="F158" s="3">
        <v>1352</v>
      </c>
      <c r="G158" s="2" t="s">
        <v>4</v>
      </c>
    </row>
    <row r="159" spans="1:7" x14ac:dyDescent="0.3">
      <c r="A159" t="s">
        <v>0</v>
      </c>
      <c r="B159" t="s">
        <v>0</v>
      </c>
      <c r="C159" t="s">
        <v>34</v>
      </c>
      <c r="D159">
        <v>2013</v>
      </c>
      <c r="E159" t="s">
        <v>20</v>
      </c>
      <c r="F159" s="3">
        <v>411</v>
      </c>
      <c r="G159" s="2" t="s">
        <v>4</v>
      </c>
    </row>
    <row r="160" spans="1:7" x14ac:dyDescent="0.3">
      <c r="A160" t="s">
        <v>0</v>
      </c>
      <c r="B160" t="s">
        <v>0</v>
      </c>
      <c r="C160" t="s">
        <v>34</v>
      </c>
      <c r="D160">
        <v>2014</v>
      </c>
      <c r="E160" t="s">
        <v>20</v>
      </c>
      <c r="F160" s="3">
        <v>101</v>
      </c>
      <c r="G160" s="2" t="s">
        <v>4</v>
      </c>
    </row>
    <row r="161" spans="1:7" x14ac:dyDescent="0.3">
      <c r="A161" t="s">
        <v>0</v>
      </c>
      <c r="B161" t="s">
        <v>0</v>
      </c>
      <c r="C161" t="s">
        <v>34</v>
      </c>
      <c r="D161">
        <v>2015</v>
      </c>
      <c r="E161" t="s">
        <v>20</v>
      </c>
      <c r="F161" s="3">
        <v>52</v>
      </c>
      <c r="G161" s="2" t="s">
        <v>4</v>
      </c>
    </row>
    <row r="162" spans="1:7" x14ac:dyDescent="0.3">
      <c r="A162" t="s">
        <v>0</v>
      </c>
      <c r="B162" t="s">
        <v>0</v>
      </c>
      <c r="C162" t="s">
        <v>34</v>
      </c>
      <c r="D162">
        <v>2016</v>
      </c>
      <c r="E162" t="s">
        <v>20</v>
      </c>
      <c r="F162" s="3">
        <v>81</v>
      </c>
      <c r="G162" s="2" t="s">
        <v>4</v>
      </c>
    </row>
    <row r="163" spans="1:7" x14ac:dyDescent="0.3">
      <c r="A163" t="s">
        <v>0</v>
      </c>
      <c r="B163" t="s">
        <v>0</v>
      </c>
      <c r="C163" t="s">
        <v>34</v>
      </c>
      <c r="D163">
        <v>2017</v>
      </c>
      <c r="E163" t="s">
        <v>20</v>
      </c>
      <c r="F163" s="3">
        <v>43</v>
      </c>
      <c r="G163" s="2" t="s">
        <v>4</v>
      </c>
    </row>
    <row r="164" spans="1:7" x14ac:dyDescent="0.3">
      <c r="A164" t="s">
        <v>0</v>
      </c>
      <c r="B164" t="s">
        <v>0</v>
      </c>
      <c r="C164" t="s">
        <v>34</v>
      </c>
      <c r="D164">
        <v>2018</v>
      </c>
      <c r="E164" t="s">
        <v>20</v>
      </c>
      <c r="F164" s="3">
        <v>2</v>
      </c>
      <c r="G164" s="2" t="s">
        <v>4</v>
      </c>
    </row>
    <row r="165" spans="1:7" x14ac:dyDescent="0.3">
      <c r="A165" t="s">
        <v>0</v>
      </c>
      <c r="B165" t="s">
        <v>11</v>
      </c>
      <c r="C165" t="s">
        <v>3</v>
      </c>
      <c r="D165">
        <v>2015</v>
      </c>
      <c r="E165" t="s">
        <v>20</v>
      </c>
      <c r="F165" s="3">
        <v>364</v>
      </c>
      <c r="G165" s="2" t="s">
        <v>4</v>
      </c>
    </row>
    <row r="166" spans="1:7" x14ac:dyDescent="0.3">
      <c r="A166" t="s">
        <v>0</v>
      </c>
      <c r="B166" t="s">
        <v>11</v>
      </c>
      <c r="C166" t="s">
        <v>3</v>
      </c>
      <c r="D166">
        <v>2016</v>
      </c>
      <c r="E166" t="s">
        <v>20</v>
      </c>
      <c r="F166" s="3">
        <v>30</v>
      </c>
      <c r="G166" s="2" t="s">
        <v>4</v>
      </c>
    </row>
    <row r="167" spans="1:7" x14ac:dyDescent="0.3">
      <c r="A167" t="s">
        <v>0</v>
      </c>
      <c r="B167" t="s">
        <v>11</v>
      </c>
      <c r="C167" t="s">
        <v>3</v>
      </c>
      <c r="D167">
        <v>2017</v>
      </c>
      <c r="E167" t="s">
        <v>20</v>
      </c>
      <c r="F167" s="3">
        <v>30</v>
      </c>
      <c r="G167" s="2" t="s">
        <v>4</v>
      </c>
    </row>
    <row r="168" spans="1:7" x14ac:dyDescent="0.3">
      <c r="A168" t="s">
        <v>0</v>
      </c>
      <c r="B168" t="s">
        <v>9</v>
      </c>
      <c r="C168" t="s">
        <v>1</v>
      </c>
      <c r="D168">
        <v>2015</v>
      </c>
      <c r="E168" t="s">
        <v>21</v>
      </c>
      <c r="F168" s="3">
        <v>12</v>
      </c>
      <c r="G168" s="2">
        <v>65.28</v>
      </c>
    </row>
    <row r="169" spans="1:7" x14ac:dyDescent="0.3">
      <c r="A169" t="s">
        <v>0</v>
      </c>
      <c r="B169" t="s">
        <v>8</v>
      </c>
      <c r="C169" t="s">
        <v>1</v>
      </c>
      <c r="D169">
        <v>2014</v>
      </c>
      <c r="E169" t="s">
        <v>20</v>
      </c>
      <c r="F169" s="3">
        <v>40</v>
      </c>
      <c r="G169" s="2" t="s">
        <v>4</v>
      </c>
    </row>
    <row r="170" spans="1:7" x14ac:dyDescent="0.3">
      <c r="A170" t="s">
        <v>0</v>
      </c>
      <c r="B170" t="s">
        <v>8</v>
      </c>
      <c r="C170" t="s">
        <v>1</v>
      </c>
      <c r="D170">
        <v>2015</v>
      </c>
      <c r="E170" t="s">
        <v>20</v>
      </c>
      <c r="F170" s="3">
        <v>15</v>
      </c>
      <c r="G170" s="2" t="s">
        <v>4</v>
      </c>
    </row>
    <row r="171" spans="1:7" x14ac:dyDescent="0.3">
      <c r="A171" t="s">
        <v>0</v>
      </c>
      <c r="B171" t="s">
        <v>8</v>
      </c>
      <c r="C171" t="s">
        <v>1</v>
      </c>
      <c r="D171">
        <v>2016</v>
      </c>
      <c r="E171" t="s">
        <v>20</v>
      </c>
      <c r="F171" s="3">
        <v>35</v>
      </c>
      <c r="G171" s="2" t="s">
        <v>4</v>
      </c>
    </row>
    <row r="172" spans="1:7" x14ac:dyDescent="0.3">
      <c r="A172" t="s">
        <v>0</v>
      </c>
      <c r="B172" t="s">
        <v>8</v>
      </c>
      <c r="C172" t="s">
        <v>1</v>
      </c>
      <c r="D172">
        <v>2017</v>
      </c>
      <c r="E172" t="s">
        <v>20</v>
      </c>
      <c r="F172" s="3">
        <v>87</v>
      </c>
      <c r="G172" s="2" t="s">
        <v>4</v>
      </c>
    </row>
    <row r="173" spans="1:7" x14ac:dyDescent="0.3">
      <c r="A173" t="s">
        <v>0</v>
      </c>
      <c r="B173" t="s">
        <v>8</v>
      </c>
      <c r="C173" t="s">
        <v>1</v>
      </c>
      <c r="D173">
        <v>2018</v>
      </c>
      <c r="E173" t="s">
        <v>20</v>
      </c>
      <c r="F173" s="3">
        <v>37</v>
      </c>
      <c r="G173" s="2" t="s">
        <v>4</v>
      </c>
    </row>
    <row r="174" spans="1:7" x14ac:dyDescent="0.3">
      <c r="A174" t="s">
        <v>0</v>
      </c>
      <c r="B174" t="s">
        <v>8</v>
      </c>
      <c r="C174" t="s">
        <v>3</v>
      </c>
      <c r="D174">
        <v>2015</v>
      </c>
      <c r="E174" t="s">
        <v>20</v>
      </c>
      <c r="F174" s="3">
        <v>2</v>
      </c>
      <c r="G174" s="2" t="s">
        <v>4</v>
      </c>
    </row>
    <row r="175" spans="1:7" x14ac:dyDescent="0.3">
      <c r="A175" t="s">
        <v>0</v>
      </c>
      <c r="B175" t="s">
        <v>8</v>
      </c>
      <c r="C175" t="s">
        <v>3</v>
      </c>
      <c r="D175">
        <v>2016</v>
      </c>
      <c r="E175" t="s">
        <v>20</v>
      </c>
      <c r="F175" s="3">
        <v>18</v>
      </c>
      <c r="G175" s="2" t="s">
        <v>4</v>
      </c>
    </row>
    <row r="176" spans="1:7" x14ac:dyDescent="0.3">
      <c r="A176" t="s">
        <v>35</v>
      </c>
      <c r="B176" t="s">
        <v>0</v>
      </c>
      <c r="C176" t="s">
        <v>4</v>
      </c>
      <c r="D176">
        <v>2016</v>
      </c>
      <c r="E176" t="s">
        <v>21</v>
      </c>
      <c r="F176" s="3">
        <v>90</v>
      </c>
      <c r="G176" s="2">
        <v>1720.8</v>
      </c>
    </row>
    <row r="177" spans="1:7" x14ac:dyDescent="0.3">
      <c r="A177" t="s">
        <v>35</v>
      </c>
      <c r="B177" t="s">
        <v>0</v>
      </c>
      <c r="C177" t="s">
        <v>1</v>
      </c>
      <c r="D177">
        <v>2016</v>
      </c>
      <c r="E177" t="s">
        <v>21</v>
      </c>
      <c r="F177" s="3">
        <v>17</v>
      </c>
      <c r="G177" s="2">
        <v>154.19</v>
      </c>
    </row>
    <row r="178" spans="1:7" x14ac:dyDescent="0.3">
      <c r="A178" t="s">
        <v>35</v>
      </c>
      <c r="B178" t="s">
        <v>0</v>
      </c>
      <c r="C178" t="s">
        <v>1</v>
      </c>
      <c r="D178">
        <v>2017</v>
      </c>
      <c r="E178" t="s">
        <v>21</v>
      </c>
      <c r="F178" s="3">
        <v>255</v>
      </c>
      <c r="G178" s="2">
        <v>1337.7</v>
      </c>
    </row>
    <row r="179" spans="1:7" x14ac:dyDescent="0.3">
      <c r="A179" t="s">
        <v>35</v>
      </c>
      <c r="B179" t="s">
        <v>0</v>
      </c>
      <c r="C179" t="s">
        <v>1</v>
      </c>
      <c r="D179">
        <v>2018</v>
      </c>
      <c r="E179" t="s">
        <v>21</v>
      </c>
      <c r="F179" s="3">
        <v>6</v>
      </c>
      <c r="G179" s="2">
        <v>46.5</v>
      </c>
    </row>
    <row r="180" spans="1:7" x14ac:dyDescent="0.3">
      <c r="A180" t="s">
        <v>35</v>
      </c>
      <c r="B180" t="s">
        <v>0</v>
      </c>
      <c r="C180" t="s">
        <v>1</v>
      </c>
      <c r="D180">
        <v>2013</v>
      </c>
      <c r="E180" t="s">
        <v>20</v>
      </c>
      <c r="F180" s="3">
        <v>15</v>
      </c>
      <c r="G180" s="2" t="s">
        <v>4</v>
      </c>
    </row>
    <row r="181" spans="1:7" x14ac:dyDescent="0.3">
      <c r="A181" t="s">
        <v>35</v>
      </c>
      <c r="B181" t="s">
        <v>0</v>
      </c>
      <c r="C181" t="s">
        <v>1</v>
      </c>
      <c r="D181">
        <v>2014</v>
      </c>
      <c r="E181" t="s">
        <v>20</v>
      </c>
      <c r="F181" s="3">
        <v>15</v>
      </c>
      <c r="G181" s="2" t="s">
        <v>4</v>
      </c>
    </row>
    <row r="182" spans="1:7" x14ac:dyDescent="0.3">
      <c r="A182" t="s">
        <v>35</v>
      </c>
      <c r="B182" t="s">
        <v>0</v>
      </c>
      <c r="C182" t="s">
        <v>1</v>
      </c>
      <c r="D182">
        <v>2015</v>
      </c>
      <c r="E182" t="s">
        <v>20</v>
      </c>
      <c r="F182" s="3">
        <v>456</v>
      </c>
      <c r="G182" s="2" t="s">
        <v>4</v>
      </c>
    </row>
    <row r="183" spans="1:7" x14ac:dyDescent="0.3">
      <c r="A183" t="s">
        <v>35</v>
      </c>
      <c r="B183" t="s">
        <v>0</v>
      </c>
      <c r="C183" t="s">
        <v>1</v>
      </c>
      <c r="D183">
        <v>2016</v>
      </c>
      <c r="E183" t="s">
        <v>20</v>
      </c>
      <c r="F183" s="3">
        <v>436</v>
      </c>
      <c r="G183" s="2" t="s">
        <v>4</v>
      </c>
    </row>
    <row r="184" spans="1:7" x14ac:dyDescent="0.3">
      <c r="A184" t="s">
        <v>35</v>
      </c>
      <c r="B184" t="s">
        <v>0</v>
      </c>
      <c r="C184" t="s">
        <v>1</v>
      </c>
      <c r="D184">
        <v>2017</v>
      </c>
      <c r="E184" t="s">
        <v>20</v>
      </c>
      <c r="F184" s="3">
        <v>328</v>
      </c>
      <c r="G184" s="2" t="s">
        <v>4</v>
      </c>
    </row>
    <row r="185" spans="1:7" x14ac:dyDescent="0.3">
      <c r="A185" t="s">
        <v>35</v>
      </c>
      <c r="B185" t="s">
        <v>0</v>
      </c>
      <c r="C185" t="s">
        <v>1</v>
      </c>
      <c r="D185">
        <v>2018</v>
      </c>
      <c r="E185" t="s">
        <v>20</v>
      </c>
      <c r="F185" s="3">
        <v>166</v>
      </c>
      <c r="G185" s="2" t="s">
        <v>4</v>
      </c>
    </row>
    <row r="186" spans="1:7" x14ac:dyDescent="0.3">
      <c r="A186" t="s">
        <v>35</v>
      </c>
      <c r="B186" t="s">
        <v>0</v>
      </c>
      <c r="C186" t="s">
        <v>3</v>
      </c>
      <c r="D186">
        <v>2012</v>
      </c>
      <c r="E186" t="s">
        <v>21</v>
      </c>
      <c r="F186" s="3">
        <v>447</v>
      </c>
      <c r="G186" s="2">
        <v>2480.85</v>
      </c>
    </row>
    <row r="187" spans="1:7" x14ac:dyDescent="0.3">
      <c r="A187" t="s">
        <v>35</v>
      </c>
      <c r="B187" t="s">
        <v>0</v>
      </c>
      <c r="C187" t="s">
        <v>3</v>
      </c>
      <c r="D187">
        <v>2013</v>
      </c>
      <c r="E187" t="s">
        <v>21</v>
      </c>
      <c r="F187" s="3">
        <v>831</v>
      </c>
      <c r="G187" s="2">
        <v>4839.16</v>
      </c>
    </row>
    <row r="188" spans="1:7" x14ac:dyDescent="0.3">
      <c r="A188" t="s">
        <v>35</v>
      </c>
      <c r="B188" t="s">
        <v>0</v>
      </c>
      <c r="C188" t="s">
        <v>3</v>
      </c>
      <c r="D188">
        <v>2014</v>
      </c>
      <c r="E188" t="s">
        <v>21</v>
      </c>
      <c r="F188" s="3">
        <v>2103</v>
      </c>
      <c r="G188" s="2">
        <v>30125.590000000098</v>
      </c>
    </row>
    <row r="189" spans="1:7" x14ac:dyDescent="0.3">
      <c r="A189" t="s">
        <v>35</v>
      </c>
      <c r="B189" t="s">
        <v>0</v>
      </c>
      <c r="C189" t="s">
        <v>3</v>
      </c>
      <c r="D189">
        <v>2015</v>
      </c>
      <c r="E189" t="s">
        <v>21</v>
      </c>
      <c r="F189" s="3">
        <v>2269</v>
      </c>
      <c r="G189" s="2">
        <v>33954.03</v>
      </c>
    </row>
    <row r="190" spans="1:7" x14ac:dyDescent="0.3">
      <c r="A190" t="s">
        <v>35</v>
      </c>
      <c r="B190" t="s">
        <v>0</v>
      </c>
      <c r="C190" t="s">
        <v>3</v>
      </c>
      <c r="D190">
        <v>2016</v>
      </c>
      <c r="E190" t="s">
        <v>21</v>
      </c>
      <c r="F190" s="3">
        <v>3251</v>
      </c>
      <c r="G190" s="2">
        <v>41478.949999999997</v>
      </c>
    </row>
    <row r="191" spans="1:7" x14ac:dyDescent="0.3">
      <c r="A191" t="s">
        <v>35</v>
      </c>
      <c r="B191" t="s">
        <v>0</v>
      </c>
      <c r="C191" t="s">
        <v>3</v>
      </c>
      <c r="D191">
        <v>2017</v>
      </c>
      <c r="E191" t="s">
        <v>21</v>
      </c>
      <c r="F191" s="3">
        <v>3117</v>
      </c>
      <c r="G191" s="2">
        <v>24362.720000000001</v>
      </c>
    </row>
    <row r="192" spans="1:7" x14ac:dyDescent="0.3">
      <c r="A192" t="s">
        <v>35</v>
      </c>
      <c r="B192" t="s">
        <v>0</v>
      </c>
      <c r="C192" t="s">
        <v>3</v>
      </c>
      <c r="D192">
        <v>2018</v>
      </c>
      <c r="E192" t="s">
        <v>21</v>
      </c>
      <c r="F192" s="3">
        <v>518</v>
      </c>
      <c r="G192" s="2">
        <v>3565.07</v>
      </c>
    </row>
    <row r="193" spans="1:7" x14ac:dyDescent="0.3">
      <c r="A193" t="s">
        <v>35</v>
      </c>
      <c r="B193" t="s">
        <v>0</v>
      </c>
      <c r="C193" t="s">
        <v>3</v>
      </c>
      <c r="D193">
        <v>2014</v>
      </c>
      <c r="E193" t="s">
        <v>22</v>
      </c>
      <c r="F193" s="3">
        <v>164</v>
      </c>
      <c r="G193" s="2">
        <v>7256.32</v>
      </c>
    </row>
    <row r="194" spans="1:7" x14ac:dyDescent="0.3">
      <c r="A194" t="s">
        <v>35</v>
      </c>
      <c r="B194" t="s">
        <v>0</v>
      </c>
      <c r="C194" t="s">
        <v>3</v>
      </c>
      <c r="D194">
        <v>2015</v>
      </c>
      <c r="E194" t="s">
        <v>22</v>
      </c>
      <c r="F194">
        <v>113</v>
      </c>
      <c r="G194">
        <v>4238.93</v>
      </c>
    </row>
    <row r="195" spans="1:7" x14ac:dyDescent="0.3">
      <c r="A195" t="s">
        <v>35</v>
      </c>
      <c r="B195" t="s">
        <v>0</v>
      </c>
      <c r="C195" t="s">
        <v>3</v>
      </c>
      <c r="D195">
        <v>2016</v>
      </c>
      <c r="E195" t="s">
        <v>22</v>
      </c>
      <c r="F195">
        <v>109</v>
      </c>
      <c r="G195">
        <v>3554.6</v>
      </c>
    </row>
    <row r="196" spans="1:7" x14ac:dyDescent="0.3">
      <c r="A196" t="s">
        <v>35</v>
      </c>
      <c r="B196" t="s">
        <v>0</v>
      </c>
      <c r="C196" t="s">
        <v>3</v>
      </c>
      <c r="D196">
        <v>2017</v>
      </c>
      <c r="E196" t="s">
        <v>22</v>
      </c>
      <c r="F196">
        <v>70</v>
      </c>
      <c r="G196">
        <v>2264.41</v>
      </c>
    </row>
    <row r="197" spans="1:7" x14ac:dyDescent="0.3">
      <c r="A197" t="s">
        <v>35</v>
      </c>
      <c r="B197" t="s">
        <v>0</v>
      </c>
      <c r="C197" t="s">
        <v>3</v>
      </c>
      <c r="D197">
        <v>2018</v>
      </c>
      <c r="E197" t="s">
        <v>22</v>
      </c>
      <c r="F197">
        <v>72</v>
      </c>
      <c r="G197">
        <v>2255.7600000000002</v>
      </c>
    </row>
    <row r="198" spans="1:7" x14ac:dyDescent="0.3">
      <c r="A198" t="s">
        <v>35</v>
      </c>
      <c r="B198" t="s">
        <v>0</v>
      </c>
      <c r="C198" t="s">
        <v>3</v>
      </c>
      <c r="D198">
        <v>2012</v>
      </c>
      <c r="E198" t="s">
        <v>20</v>
      </c>
      <c r="F198">
        <v>6637</v>
      </c>
      <c r="G198" t="s">
        <v>4</v>
      </c>
    </row>
    <row r="199" spans="1:7" x14ac:dyDescent="0.3">
      <c r="A199" t="s">
        <v>35</v>
      </c>
      <c r="B199" t="s">
        <v>0</v>
      </c>
      <c r="C199" t="s">
        <v>3</v>
      </c>
      <c r="D199">
        <v>2013</v>
      </c>
      <c r="E199" t="s">
        <v>20</v>
      </c>
      <c r="F199">
        <v>7480</v>
      </c>
      <c r="G199" t="s">
        <v>4</v>
      </c>
    </row>
    <row r="200" spans="1:7" x14ac:dyDescent="0.3">
      <c r="A200" t="s">
        <v>35</v>
      </c>
      <c r="B200" t="s">
        <v>0</v>
      </c>
      <c r="C200" t="s">
        <v>3</v>
      </c>
      <c r="D200">
        <v>2014</v>
      </c>
      <c r="E200" t="s">
        <v>20</v>
      </c>
      <c r="F200">
        <v>2529</v>
      </c>
      <c r="G200">
        <v>0</v>
      </c>
    </row>
    <row r="201" spans="1:7" x14ac:dyDescent="0.3">
      <c r="A201" t="s">
        <v>35</v>
      </c>
      <c r="B201" t="s">
        <v>0</v>
      </c>
      <c r="C201" t="s">
        <v>3</v>
      </c>
      <c r="D201">
        <v>2015</v>
      </c>
      <c r="E201" t="s">
        <v>20</v>
      </c>
      <c r="F201">
        <v>10854</v>
      </c>
      <c r="G201" t="s">
        <v>4</v>
      </c>
    </row>
    <row r="202" spans="1:7" x14ac:dyDescent="0.3">
      <c r="A202" t="s">
        <v>35</v>
      </c>
      <c r="B202" t="s">
        <v>0</v>
      </c>
      <c r="C202" t="s">
        <v>3</v>
      </c>
      <c r="D202">
        <v>2016</v>
      </c>
      <c r="E202" t="s">
        <v>20</v>
      </c>
      <c r="F202">
        <v>13007</v>
      </c>
      <c r="G202">
        <v>0</v>
      </c>
    </row>
    <row r="203" spans="1:7" x14ac:dyDescent="0.3">
      <c r="A203" t="s">
        <v>35</v>
      </c>
      <c r="B203" t="s">
        <v>0</v>
      </c>
      <c r="C203" t="s">
        <v>3</v>
      </c>
      <c r="D203">
        <v>2017</v>
      </c>
      <c r="E203" t="s">
        <v>20</v>
      </c>
      <c r="F203">
        <v>41057</v>
      </c>
      <c r="G203">
        <v>0</v>
      </c>
    </row>
    <row r="204" spans="1:7" x14ac:dyDescent="0.3">
      <c r="A204" t="s">
        <v>35</v>
      </c>
      <c r="B204" t="s">
        <v>0</v>
      </c>
      <c r="C204" t="s">
        <v>3</v>
      </c>
      <c r="D204">
        <v>2018</v>
      </c>
      <c r="E204" t="s">
        <v>20</v>
      </c>
      <c r="F204">
        <v>13937</v>
      </c>
      <c r="G204" t="s">
        <v>4</v>
      </c>
    </row>
    <row r="205" spans="1:7" x14ac:dyDescent="0.3">
      <c r="A205" t="s">
        <v>35</v>
      </c>
      <c r="B205" t="s">
        <v>0</v>
      </c>
      <c r="C205" t="s">
        <v>34</v>
      </c>
      <c r="D205">
        <v>2014</v>
      </c>
      <c r="E205" t="s">
        <v>20</v>
      </c>
      <c r="F205">
        <v>16</v>
      </c>
      <c r="G205" t="s">
        <v>4</v>
      </c>
    </row>
    <row r="206" spans="1:7" x14ac:dyDescent="0.3">
      <c r="A206" t="s">
        <v>35</v>
      </c>
      <c r="B206" t="s">
        <v>0</v>
      </c>
      <c r="C206" t="s">
        <v>34</v>
      </c>
      <c r="D206">
        <v>2015</v>
      </c>
      <c r="E206" t="s">
        <v>20</v>
      </c>
      <c r="F206">
        <v>72</v>
      </c>
      <c r="G206" t="s">
        <v>4</v>
      </c>
    </row>
    <row r="207" spans="1:7" x14ac:dyDescent="0.3">
      <c r="A207" t="s">
        <v>36</v>
      </c>
      <c r="B207" t="s">
        <v>0</v>
      </c>
      <c r="C207" t="s">
        <v>1</v>
      </c>
      <c r="D207">
        <v>2018</v>
      </c>
      <c r="E207" t="s">
        <v>21</v>
      </c>
      <c r="F207">
        <v>6</v>
      </c>
      <c r="G207">
        <v>65.34</v>
      </c>
    </row>
    <row r="208" spans="1:7" x14ac:dyDescent="0.3">
      <c r="A208" t="s">
        <v>36</v>
      </c>
      <c r="B208" t="s">
        <v>0</v>
      </c>
      <c r="C208" t="s">
        <v>3</v>
      </c>
      <c r="D208">
        <v>2018</v>
      </c>
      <c r="E208" t="s">
        <v>21</v>
      </c>
      <c r="F208">
        <v>12</v>
      </c>
      <c r="G208">
        <v>100.64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Data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Vida</dc:creator>
  <cp:lastModifiedBy>Paul, Patricia@Energy</cp:lastModifiedBy>
  <dcterms:created xsi:type="dcterms:W3CDTF">2018-04-18T20:03:47Z</dcterms:created>
  <dcterms:modified xsi:type="dcterms:W3CDTF">2018-05-24T20:17:48Z</dcterms:modified>
</cp:coreProperties>
</file>