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9215" windowHeight="4530" tabRatio="574"/>
  </bookViews>
  <sheets>
    <sheet name="Cover sheet" sheetId="19" r:id="rId1"/>
    <sheet name="Admin Info" sheetId="1" r:id="rId2"/>
    <sheet name="CRAT" sheetId="2" r:id="rId3"/>
    <sheet name="EBT" sheetId="9" r:id="rId4"/>
    <sheet name="GEAT" sheetId="10" r:id="rId5"/>
    <sheet name="RPT" sheetId="18" r:id="rId6"/>
  </sheets>
  <externalReferences>
    <externalReference r:id="rId7"/>
    <externalReference r:id="rId8"/>
    <externalReference r:id="rId9"/>
    <externalReference r:id="rId10"/>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45621"/>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workbook>
</file>

<file path=xl/calcChain.xml><?xml version="1.0" encoding="utf-8"?>
<calcChain xmlns="http://schemas.openxmlformats.org/spreadsheetml/2006/main">
  <c r="F107" i="10" l="1"/>
  <c r="G107" i="10"/>
  <c r="H107" i="10"/>
  <c r="I107" i="10"/>
  <c r="J107" i="10"/>
  <c r="K107" i="10"/>
  <c r="L107" i="10"/>
  <c r="M107" i="10"/>
  <c r="N107" i="10"/>
  <c r="O107" i="10"/>
  <c r="P107" i="10"/>
  <c r="Q107" i="10"/>
  <c r="R107" i="10"/>
  <c r="E107" i="10"/>
  <c r="F108" i="10" l="1"/>
  <c r="G108" i="10"/>
  <c r="H108" i="10"/>
  <c r="I108" i="10"/>
  <c r="J108" i="10"/>
  <c r="K108" i="10"/>
  <c r="L108" i="10"/>
  <c r="M108" i="10"/>
  <c r="N108" i="10"/>
  <c r="O108" i="10"/>
  <c r="P108" i="10"/>
  <c r="Q108" i="10"/>
  <c r="R108" i="10"/>
  <c r="E108" i="10"/>
  <c r="F103" i="10"/>
  <c r="H103" i="10"/>
  <c r="I103" i="10"/>
  <c r="J103" i="10"/>
  <c r="K103" i="10"/>
  <c r="L103" i="10"/>
  <c r="M103" i="10"/>
  <c r="N103" i="10"/>
  <c r="O103" i="10"/>
  <c r="P103" i="10"/>
  <c r="Q103" i="10"/>
  <c r="R103" i="10"/>
  <c r="E103" i="10"/>
  <c r="R100" i="10" l="1"/>
  <c r="Q100" i="10"/>
  <c r="P100" i="10"/>
  <c r="O100" i="10"/>
  <c r="N100" i="10"/>
  <c r="M100" i="10"/>
  <c r="L100" i="10"/>
  <c r="K100" i="10"/>
  <c r="J100" i="10"/>
  <c r="I100" i="10"/>
  <c r="H100" i="10"/>
  <c r="G100" i="10"/>
  <c r="G103" i="10" s="1"/>
  <c r="F100" i="10"/>
  <c r="E100" i="10"/>
  <c r="H128" i="9" l="1"/>
  <c r="I128" i="9"/>
  <c r="J128" i="9"/>
  <c r="K128" i="9"/>
  <c r="L128" i="9"/>
  <c r="M128" i="9"/>
  <c r="N128" i="9"/>
  <c r="O128" i="9"/>
  <c r="P128" i="9"/>
  <c r="Q128" i="9"/>
  <c r="R128" i="9"/>
  <c r="G128" i="9"/>
  <c r="F128" i="9"/>
  <c r="E128" i="9"/>
  <c r="H127" i="9"/>
  <c r="I127" i="9"/>
  <c r="J127" i="9"/>
  <c r="K127" i="9"/>
  <c r="L127" i="9"/>
  <c r="M127" i="9"/>
  <c r="N127" i="9"/>
  <c r="O127" i="9"/>
  <c r="P127" i="9"/>
  <c r="Q127" i="9"/>
  <c r="R127" i="9"/>
  <c r="F127" i="9"/>
  <c r="G127" i="9"/>
  <c r="E127" i="9"/>
  <c r="F65" i="9"/>
  <c r="G65" i="9"/>
  <c r="H65" i="9"/>
  <c r="I65" i="9"/>
  <c r="J65" i="9"/>
  <c r="K65" i="9"/>
  <c r="L65" i="9"/>
  <c r="M65" i="9"/>
  <c r="N65" i="9"/>
  <c r="O65" i="9"/>
  <c r="P65" i="9"/>
  <c r="Q65" i="9"/>
  <c r="R65" i="9"/>
  <c r="E65" i="9"/>
  <c r="Q109" i="10" l="1"/>
  <c r="Q111" i="10" s="1"/>
  <c r="R109" i="10"/>
  <c r="R111" i="10" s="1"/>
  <c r="P109" i="10"/>
  <c r="P111" i="10" s="1"/>
  <c r="N109" i="10"/>
  <c r="N111" i="10" s="1"/>
  <c r="O109" i="10"/>
  <c r="O111" i="10" s="1"/>
  <c r="M109" i="10"/>
  <c r="M111" i="10" s="1"/>
  <c r="J109" i="10"/>
  <c r="J111" i="10" s="1"/>
  <c r="K109" i="10"/>
  <c r="K111" i="10" s="1"/>
  <c r="L109" i="10"/>
  <c r="L111" i="10" s="1"/>
  <c r="I109" i="10"/>
  <c r="I111" i="10" s="1"/>
  <c r="F109" i="10"/>
  <c r="F111" i="10" s="1"/>
  <c r="H109" i="10"/>
  <c r="H111" i="10" s="1"/>
  <c r="E109" i="10"/>
  <c r="E111" i="10" s="1"/>
  <c r="G109" i="10"/>
  <c r="G111" i="10" s="1"/>
  <c r="T11" i="18" l="1"/>
  <c r="S11" i="18"/>
  <c r="R11" i="18"/>
  <c r="P11" i="18"/>
  <c r="O11" i="18"/>
  <c r="N11" i="18"/>
  <c r="L11" i="18"/>
  <c r="K11" i="18"/>
  <c r="J11" i="18"/>
  <c r="I11" i="18"/>
  <c r="G11" i="18"/>
  <c r="E11" i="18"/>
  <c r="F11" i="18"/>
  <c r="D11" i="18"/>
  <c r="R30" i="18"/>
  <c r="N30" i="18"/>
  <c r="I30" i="18"/>
  <c r="D30" i="18"/>
  <c r="T28" i="18"/>
  <c r="S28" i="18"/>
  <c r="R28" i="18"/>
  <c r="O28" i="18"/>
  <c r="P28" i="18"/>
  <c r="N28" i="18"/>
  <c r="J28" i="18"/>
  <c r="K28" i="18"/>
  <c r="L28" i="18"/>
  <c r="I28" i="18"/>
  <c r="E28" i="18"/>
  <c r="F28" i="18"/>
  <c r="G28" i="18"/>
  <c r="D28" i="18"/>
  <c r="H25" i="18" l="1"/>
  <c r="M25" i="18" s="1"/>
  <c r="Q25" i="18" s="1"/>
  <c r="U25" i="18" s="1"/>
  <c r="G31" i="10"/>
  <c r="E31" i="10" l="1"/>
  <c r="E53" i="10"/>
  <c r="E17" i="9"/>
  <c r="E130" i="9" s="1"/>
  <c r="E44" i="9"/>
  <c r="E18" i="2"/>
  <c r="E21" i="2" s="1"/>
  <c r="E117" i="2" s="1"/>
  <c r="E44" i="2"/>
  <c r="E72" i="2"/>
  <c r="E74" i="2" s="1"/>
  <c r="E118" i="2" s="1"/>
  <c r="E70" i="9" l="1"/>
  <c r="E55" i="10"/>
  <c r="E115" i="10" s="1"/>
  <c r="D14" i="18"/>
  <c r="R14" i="18"/>
  <c r="E119" i="2"/>
  <c r="E121" i="2" s="1"/>
  <c r="I14" i="18"/>
  <c r="N14" i="18"/>
  <c r="D18" i="18"/>
  <c r="D22" i="18" s="1"/>
  <c r="E129" i="9" l="1"/>
  <c r="E131" i="9" s="1"/>
  <c r="E126" i="9"/>
  <c r="R93" i="10"/>
  <c r="Q93" i="10"/>
  <c r="P93" i="10"/>
  <c r="O93" i="10"/>
  <c r="N93" i="10"/>
  <c r="M93" i="10"/>
  <c r="L93" i="10"/>
  <c r="K93" i="10"/>
  <c r="J93" i="10"/>
  <c r="I93" i="10"/>
  <c r="H93" i="10"/>
  <c r="G93" i="10"/>
  <c r="R75" i="10"/>
  <c r="Q75" i="10"/>
  <c r="P75" i="10"/>
  <c r="O75" i="10"/>
  <c r="N75" i="10"/>
  <c r="M75" i="10"/>
  <c r="L75" i="10"/>
  <c r="K75" i="10"/>
  <c r="K95" i="10" s="1"/>
  <c r="J75" i="10"/>
  <c r="I75" i="10"/>
  <c r="I95" i="10" s="1"/>
  <c r="H75" i="10"/>
  <c r="G75" i="10"/>
  <c r="R53" i="10"/>
  <c r="Q53" i="10"/>
  <c r="P53" i="10"/>
  <c r="O53" i="10"/>
  <c r="N53" i="10"/>
  <c r="M53" i="10"/>
  <c r="L53" i="10"/>
  <c r="K53" i="10"/>
  <c r="J53" i="10"/>
  <c r="I53" i="10"/>
  <c r="H53" i="10"/>
  <c r="G53" i="10"/>
  <c r="G55" i="10" s="1"/>
  <c r="G115" i="10" s="1"/>
  <c r="F53" i="10"/>
  <c r="F17" i="9"/>
  <c r="F130" i="9" s="1"/>
  <c r="O95" i="10" l="1"/>
  <c r="G95" i="10"/>
  <c r="M95" i="10"/>
  <c r="Q95" i="10"/>
  <c r="H95" i="10"/>
  <c r="J95" i="10"/>
  <c r="L95" i="10"/>
  <c r="N95" i="10"/>
  <c r="P95" i="10"/>
  <c r="R95" i="10"/>
  <c r="R112" i="9"/>
  <c r="Q112" i="9"/>
  <c r="P112" i="9"/>
  <c r="O112" i="9"/>
  <c r="N112" i="9"/>
  <c r="M112" i="9"/>
  <c r="L112" i="9"/>
  <c r="K112" i="9"/>
  <c r="J112" i="9"/>
  <c r="I112" i="9"/>
  <c r="H112" i="9"/>
  <c r="G112" i="9"/>
  <c r="R94" i="9"/>
  <c r="Q94" i="9"/>
  <c r="P94" i="9"/>
  <c r="O94" i="9"/>
  <c r="N94" i="9"/>
  <c r="M94" i="9"/>
  <c r="L94" i="9"/>
  <c r="K94" i="9"/>
  <c r="J94" i="9"/>
  <c r="I94" i="9"/>
  <c r="H94" i="9"/>
  <c r="G94" i="9"/>
  <c r="G44" i="9"/>
  <c r="G17" i="9"/>
  <c r="G130" i="9" s="1"/>
  <c r="F18" i="18" l="1"/>
  <c r="F22" i="18" s="1"/>
  <c r="G114" i="9"/>
  <c r="I114" i="9"/>
  <c r="K114" i="9"/>
  <c r="M114" i="9"/>
  <c r="G70" i="9"/>
  <c r="G126" i="9" s="1"/>
  <c r="O114" i="9"/>
  <c r="Q114" i="9"/>
  <c r="H114" i="9"/>
  <c r="J114" i="9"/>
  <c r="L114" i="9"/>
  <c r="N114" i="9"/>
  <c r="P114" i="9"/>
  <c r="R114" i="9"/>
  <c r="G93" i="2"/>
  <c r="H93" i="2"/>
  <c r="I93" i="2"/>
  <c r="J93" i="2"/>
  <c r="K93" i="2"/>
  <c r="L93" i="2"/>
  <c r="M93" i="2"/>
  <c r="N93" i="2"/>
  <c r="O93" i="2"/>
  <c r="P93" i="2"/>
  <c r="Q93" i="2"/>
  <c r="R93" i="2"/>
  <c r="G111" i="2"/>
  <c r="H111" i="2"/>
  <c r="H113" i="2" s="1"/>
  <c r="H120" i="2" s="1"/>
  <c r="I111" i="2"/>
  <c r="I113" i="2" s="1"/>
  <c r="I120" i="2" s="1"/>
  <c r="J111" i="2"/>
  <c r="J113" i="2" s="1"/>
  <c r="J120" i="2" s="1"/>
  <c r="K111" i="2"/>
  <c r="K113" i="2" s="1"/>
  <c r="K120" i="2" s="1"/>
  <c r="L111" i="2"/>
  <c r="L113" i="2" s="1"/>
  <c r="L120" i="2" s="1"/>
  <c r="M111" i="2"/>
  <c r="M113" i="2" s="1"/>
  <c r="M120" i="2" s="1"/>
  <c r="N111" i="2"/>
  <c r="N113" i="2" s="1"/>
  <c r="N120" i="2" s="1"/>
  <c r="O111" i="2"/>
  <c r="O113" i="2" s="1"/>
  <c r="O120" i="2" s="1"/>
  <c r="P111" i="2"/>
  <c r="P113" i="2" s="1"/>
  <c r="P120" i="2" s="1"/>
  <c r="Q111" i="2"/>
  <c r="Q113" i="2" s="1"/>
  <c r="Q120" i="2" s="1"/>
  <c r="R111" i="2"/>
  <c r="R113" i="2" s="1"/>
  <c r="R120" i="2" s="1"/>
  <c r="G129" i="9" l="1"/>
  <c r="G131" i="9" s="1"/>
  <c r="G113" i="2"/>
  <c r="G120" i="2" s="1"/>
  <c r="F72" i="2"/>
  <c r="F44" i="2"/>
  <c r="F18" i="2"/>
  <c r="F21" i="2" s="1"/>
  <c r="F117" i="2" s="1"/>
  <c r="F74" i="2" l="1"/>
  <c r="F118" i="2" s="1"/>
  <c r="F119" i="2" s="1"/>
  <c r="F121" i="2" s="1"/>
  <c r="H18" i="2" l="1"/>
  <c r="R31" i="10" l="1"/>
  <c r="R55" i="10" s="1"/>
  <c r="R115" i="10" s="1"/>
  <c r="Q31" i="10"/>
  <c r="Q55" i="10" s="1"/>
  <c r="Q115" i="10" s="1"/>
  <c r="P31" i="10"/>
  <c r="P55" i="10" s="1"/>
  <c r="P115" i="10" s="1"/>
  <c r="O31" i="10"/>
  <c r="O55" i="10" s="1"/>
  <c r="O115" i="10" s="1"/>
  <c r="N31" i="10"/>
  <c r="N55" i="10" s="1"/>
  <c r="N115" i="10" s="1"/>
  <c r="M31" i="10"/>
  <c r="M55" i="10" s="1"/>
  <c r="M115" i="10" s="1"/>
  <c r="L31" i="10"/>
  <c r="L55" i="10" s="1"/>
  <c r="L115" i="10" s="1"/>
  <c r="K31" i="10"/>
  <c r="K55" i="10" s="1"/>
  <c r="K115" i="10" s="1"/>
  <c r="J31" i="10"/>
  <c r="J55" i="10" s="1"/>
  <c r="J115" i="10" s="1"/>
  <c r="I31" i="10"/>
  <c r="I55" i="10" s="1"/>
  <c r="I115" i="10" s="1"/>
  <c r="H31" i="10"/>
  <c r="H55" i="10" s="1"/>
  <c r="H115" i="10" s="1"/>
  <c r="F31" i="10"/>
  <c r="F55" i="10" s="1"/>
  <c r="F115" i="10" s="1"/>
  <c r="T18" i="18"/>
  <c r="T22" i="18" s="1"/>
  <c r="S18" i="18"/>
  <c r="S22" i="18" s="1"/>
  <c r="R18" i="18"/>
  <c r="R22" i="18" s="1"/>
  <c r="R32" i="18" s="1"/>
  <c r="P18" i="18"/>
  <c r="P22" i="18" s="1"/>
  <c r="O18" i="18"/>
  <c r="O22" i="18" s="1"/>
  <c r="N18" i="18"/>
  <c r="N22" i="18" s="1"/>
  <c r="L18" i="18"/>
  <c r="L22" i="18" s="1"/>
  <c r="K18" i="18"/>
  <c r="K22" i="18" s="1"/>
  <c r="J18" i="18"/>
  <c r="J22" i="18" s="1"/>
  <c r="I18" i="18"/>
  <c r="I22" i="18" s="1"/>
  <c r="I32" i="18" s="1"/>
  <c r="G18" i="18"/>
  <c r="G22" i="18" s="1"/>
  <c r="E18" i="18"/>
  <c r="E22" i="18" s="1"/>
  <c r="R44" i="9"/>
  <c r="Q44" i="9"/>
  <c r="P44" i="9"/>
  <c r="O44" i="9"/>
  <c r="N44" i="9"/>
  <c r="M44" i="9"/>
  <c r="L44" i="9"/>
  <c r="K44" i="9"/>
  <c r="J44" i="9"/>
  <c r="I44" i="9"/>
  <c r="H44" i="9"/>
  <c r="F44" i="9"/>
  <c r="R17" i="9"/>
  <c r="R130" i="9" s="1"/>
  <c r="Q17" i="9"/>
  <c r="Q130" i="9" s="1"/>
  <c r="P17" i="9"/>
  <c r="P130" i="9" s="1"/>
  <c r="O17" i="9"/>
  <c r="O130" i="9" s="1"/>
  <c r="N17" i="9"/>
  <c r="N130" i="9" s="1"/>
  <c r="M17" i="9"/>
  <c r="M130" i="9" s="1"/>
  <c r="L17" i="9"/>
  <c r="L130" i="9" s="1"/>
  <c r="K17" i="9"/>
  <c r="K130" i="9" s="1"/>
  <c r="J17" i="9"/>
  <c r="J130" i="9" s="1"/>
  <c r="I17" i="9"/>
  <c r="I130" i="9" s="1"/>
  <c r="H17" i="9"/>
  <c r="H130" i="9" s="1"/>
  <c r="N32" i="18" l="1"/>
  <c r="H17" i="18"/>
  <c r="M17" i="18" s="1"/>
  <c r="Q17" i="18" s="1"/>
  <c r="U17" i="18" s="1"/>
  <c r="D32" i="18"/>
  <c r="H70" i="9"/>
  <c r="H126" i="9" s="1"/>
  <c r="J70" i="9"/>
  <c r="J126" i="9" s="1"/>
  <c r="L70" i="9"/>
  <c r="L126" i="9" s="1"/>
  <c r="N70" i="9"/>
  <c r="N126" i="9" s="1"/>
  <c r="P70" i="9"/>
  <c r="P126" i="9" s="1"/>
  <c r="R70" i="9"/>
  <c r="R126" i="9" s="1"/>
  <c r="F70" i="9"/>
  <c r="F126" i="9" s="1"/>
  <c r="I70" i="9"/>
  <c r="I126" i="9" s="1"/>
  <c r="K70" i="9"/>
  <c r="K126" i="9" s="1"/>
  <c r="M70" i="9"/>
  <c r="M126" i="9" s="1"/>
  <c r="O70" i="9"/>
  <c r="O126" i="9" s="1"/>
  <c r="Q70" i="9"/>
  <c r="Q126" i="9" s="1"/>
  <c r="H72" i="2"/>
  <c r="I72" i="2"/>
  <c r="J72" i="2"/>
  <c r="K72" i="2"/>
  <c r="L72" i="2"/>
  <c r="M72" i="2"/>
  <c r="N72" i="2"/>
  <c r="O72" i="2"/>
  <c r="P72" i="2"/>
  <c r="Q72" i="2"/>
  <c r="R72" i="2"/>
  <c r="G72" i="2"/>
  <c r="P129" i="9" l="1"/>
  <c r="P131" i="9" s="1"/>
  <c r="Q129" i="9"/>
  <c r="Q131" i="9" s="1"/>
  <c r="N129" i="9"/>
  <c r="N131" i="9" s="1"/>
  <c r="O129" i="9"/>
  <c r="O131" i="9" s="1"/>
  <c r="L129" i="9"/>
  <c r="L131" i="9" s="1"/>
  <c r="M129" i="9"/>
  <c r="M131" i="9" s="1"/>
  <c r="J129" i="9"/>
  <c r="J131" i="9" s="1"/>
  <c r="K129" i="9"/>
  <c r="K131" i="9" s="1"/>
  <c r="H129" i="9"/>
  <c r="H131" i="9" s="1"/>
  <c r="I129" i="9"/>
  <c r="I131" i="9" s="1"/>
  <c r="R129" i="9"/>
  <c r="R131" i="9" s="1"/>
  <c r="H44" i="2"/>
  <c r="H74" i="2" s="1"/>
  <c r="H118" i="2" s="1"/>
  <c r="I44" i="2"/>
  <c r="I74" i="2" s="1"/>
  <c r="I118" i="2" s="1"/>
  <c r="J44" i="2"/>
  <c r="J74" i="2" s="1"/>
  <c r="J118" i="2" s="1"/>
  <c r="K44" i="2"/>
  <c r="K74" i="2" s="1"/>
  <c r="K118" i="2" s="1"/>
  <c r="L44" i="2"/>
  <c r="L74" i="2" s="1"/>
  <c r="L118" i="2" s="1"/>
  <c r="M44" i="2"/>
  <c r="M74" i="2" s="1"/>
  <c r="M118" i="2" s="1"/>
  <c r="N44" i="2"/>
  <c r="N74" i="2" s="1"/>
  <c r="N118" i="2" s="1"/>
  <c r="O44" i="2"/>
  <c r="O74" i="2" s="1"/>
  <c r="O118" i="2" s="1"/>
  <c r="P44" i="2"/>
  <c r="P74" i="2" s="1"/>
  <c r="P118" i="2" s="1"/>
  <c r="Q44" i="2"/>
  <c r="Q74" i="2" s="1"/>
  <c r="Q118" i="2" s="1"/>
  <c r="R44" i="2"/>
  <c r="R74" i="2" s="1"/>
  <c r="R118" i="2" s="1"/>
  <c r="G44" i="2"/>
  <c r="G74" i="2" s="1"/>
  <c r="G118" i="2" s="1"/>
  <c r="F129" i="9" l="1"/>
  <c r="F131" i="9" s="1"/>
  <c r="O18" i="2"/>
  <c r="O21" i="2" s="1"/>
  <c r="O117" i="2" s="1"/>
  <c r="O119" i="2" s="1"/>
  <c r="O121" i="2" s="1"/>
  <c r="P18" i="2"/>
  <c r="P21" i="2" s="1"/>
  <c r="P117" i="2" s="1"/>
  <c r="P119" i="2" s="1"/>
  <c r="P121" i="2" s="1"/>
  <c r="Q18" i="2"/>
  <c r="Q21" i="2" s="1"/>
  <c r="Q117" i="2" s="1"/>
  <c r="Q119" i="2" s="1"/>
  <c r="Q121" i="2" s="1"/>
  <c r="R18" i="2"/>
  <c r="R21" i="2" s="1"/>
  <c r="R117" i="2" s="1"/>
  <c r="R119" i="2" s="1"/>
  <c r="R121" i="2" s="1"/>
  <c r="H21" i="2"/>
  <c r="H117" i="2" s="1"/>
  <c r="H119" i="2" s="1"/>
  <c r="H121" i="2" s="1"/>
  <c r="I18" i="2"/>
  <c r="I21" i="2" s="1"/>
  <c r="I117" i="2" s="1"/>
  <c r="I119" i="2" s="1"/>
  <c r="I121" i="2" s="1"/>
  <c r="J18" i="2"/>
  <c r="J21" i="2" s="1"/>
  <c r="J117" i="2" s="1"/>
  <c r="J119" i="2" s="1"/>
  <c r="J121" i="2" s="1"/>
  <c r="K18" i="2"/>
  <c r="K21" i="2" s="1"/>
  <c r="K117" i="2" s="1"/>
  <c r="K119" i="2" s="1"/>
  <c r="K121" i="2" s="1"/>
  <c r="L18" i="2"/>
  <c r="L21" i="2" s="1"/>
  <c r="L117" i="2" s="1"/>
  <c r="L119" i="2" s="1"/>
  <c r="L121" i="2" s="1"/>
  <c r="M18" i="2"/>
  <c r="M21" i="2" s="1"/>
  <c r="M117" i="2" s="1"/>
  <c r="M119" i="2" s="1"/>
  <c r="M121" i="2" s="1"/>
  <c r="N18" i="2"/>
  <c r="N21" i="2" s="1"/>
  <c r="N117" i="2" s="1"/>
  <c r="N119" i="2" s="1"/>
  <c r="N121" i="2" s="1"/>
  <c r="G18" i="2"/>
  <c r="G21" i="2" s="1"/>
  <c r="G117" i="2" s="1"/>
  <c r="G119" i="2" s="1"/>
  <c r="G121" i="2" s="1"/>
</calcChain>
</file>

<file path=xl/sharedStrings.xml><?xml version="1.0" encoding="utf-8"?>
<sst xmlns="http://schemas.openxmlformats.org/spreadsheetml/2006/main" count="618" uniqueCount="341">
  <si>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</si>
  <si>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</si>
  <si>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</si>
  <si>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</si>
  <si>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</si>
  <si>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</si>
  <si>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</si>
  <si>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</si>
  <si>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</si>
  <si>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</si>
  <si>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</si>
  <si>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</si>
  <si>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</si>
  <si>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</si>
  <si>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</si>
  <si>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</si>
  <si>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</si>
  <si>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</si>
  <si>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</si>
  <si>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</si>
  <si>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</si>
  <si>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</si>
  <si>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</si>
  <si>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</si>
  <si>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</si>
  <si>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</si>
  <si>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</si>
  <si>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</si>
  <si>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</si>
  <si>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</si>
  <si>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</si>
  <si>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</si>
  <si>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</si>
  <si>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</si>
  <si>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Fuel</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</si>
  <si>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</si>
  <si>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</si>
  <si>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</si>
  <si>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</si>
  <si>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</si>
  <si>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</si>
  <si>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</si>
  <si>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</si>
  <si>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</si>
  <si>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</si>
  <si>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</si>
  <si>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</si>
  <si>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</si>
  <si>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</si>
  <si>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</si>
  <si>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</si>
  <si>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</si>
  <si>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</si>
  <si>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</si>
  <si>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</si>
  <si>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</si>
  <si>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</si>
  <si>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</si>
  <si>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</si>
  <si>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</si>
  <si>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</si>
  <si>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</si>
  <si>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</si>
  <si>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</si>
  <si>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</si>
  <si>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</si>
  <si>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</si>
  <si>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</si>
  <si>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</si>
  <si>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</si>
  <si>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</si>
  <si>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</si>
  <si>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</si>
  <si>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</si>
  <si>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</si>
  <si>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</si>
  <si>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</si>
  <si>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</si>
  <si>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</si>
  <si>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</si>
  <si>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</si>
  <si>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</si>
  <si>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</si>
  <si>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</si>
  <si>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</si>
  <si>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</si>
  <si>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</si>
  <si>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</si>
  <si>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</si>
  <si>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</si>
  <si>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</si>
  <si>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</si>
  <si>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</si>
  <si>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</si>
  <si>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</si>
  <si>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</si>
  <si>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</si>
  <si>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(5+6)</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</si>
  <si>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</si>
  <si>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</si>
  <si>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</si>
  <si>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</si>
  <si>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</si>
  <si>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</si>
  <si>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</si>
  <si>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</si>
  <si>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</si>
  <si>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</si>
  <si>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</si>
  <si>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</si>
  <si>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</si>
  <si>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</si>
  <si>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</si>
  <si>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</si>
  <si>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</si>
  <si>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</si>
  <si>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</si>
  <si>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</si>
  <si>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RPS-eligible resources (sum of 2a…2n)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</si>
  <si>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</si>
  <si>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</si>
  <si>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</si>
  <si>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</si>
  <si>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</si>
  <si>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</si>
  <si>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</si>
  <si>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</si>
  <si>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</si>
  <si>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</si>
  <si>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</si>
  <si>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</si>
  <si>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</si>
  <si>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</si>
  <si>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</si>
  <si>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</si>
  <si>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</si>
  <si>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</si>
  <si>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</si>
  <si>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</si>
  <si>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</si>
  <si>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</si>
  <si>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</si>
  <si>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</si>
  <si>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Category 3 RECs</t>
  </si>
  <si>
    <t>12a</t>
  </si>
  <si>
    <t>12b</t>
  </si>
  <si>
    <t>12c</t>
  </si>
  <si>
    <t>12d</t>
  </si>
  <si>
    <t>12e</t>
  </si>
  <si>
    <t>12f</t>
  </si>
  <si>
    <t>12g</t>
  </si>
  <si>
    <t>12h</t>
  </si>
  <si>
    <t>12i</t>
  </si>
  <si>
    <t>13j</t>
  </si>
  <si>
    <t>13k</t>
  </si>
  <si>
    <t>13l</t>
  </si>
  <si>
    <t>15a</t>
  </si>
  <si>
    <t>15b</t>
  </si>
  <si>
    <t>15c</t>
  </si>
  <si>
    <t>15d</t>
  </si>
  <si>
    <t>15e</t>
  </si>
  <si>
    <t>Excess balance/historic carryover at beginning/end of compliance period</t>
  </si>
  <si>
    <t>Description of Worksheet Tabs</t>
  </si>
  <si>
    <t xml:space="preserve">Administrative Information </t>
  </si>
  <si>
    <t>POU Name on Admin Tab</t>
  </si>
  <si>
    <t>Name of Publicly Owned Utility ("POU")</t>
  </si>
  <si>
    <t>12j</t>
  </si>
  <si>
    <t>12k</t>
  </si>
  <si>
    <t>12l</t>
  </si>
  <si>
    <t>Managed Peak Demand (1-5-6)</t>
  </si>
  <si>
    <t>Total Peak Procurement Requirement (7+8+9)</t>
  </si>
  <si>
    <t>Total peak dependable capacity of existing and planned supply resources (not RPS-eligible) (sum of 11a…11n)</t>
  </si>
  <si>
    <t>Total peak dependable capacity of existing and planned RPS-eligible resources (sum of 12a…12n)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</si>
  <si>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</si>
  <si>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</si>
  <si>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</si>
  <si>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</si>
  <si>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</si>
  <si>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</si>
  <si>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Short term and spot market purchases  (from 18)</t>
  </si>
  <si>
    <t>Total GHG emissions from generic supply resources (4+5)</t>
  </si>
  <si>
    <t>Unmanaged net energy for load</t>
  </si>
  <si>
    <t xml:space="preserve">Managed net energy for load </t>
  </si>
  <si>
    <t>Category 0, 1 and 2 RECs</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</si>
  <si>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</si>
  <si>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</si>
  <si>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</si>
  <si>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</si>
  <si>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</si>
  <si>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</si>
  <si>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</si>
  <si>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</si>
  <si>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</si>
  <si>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</si>
  <si>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</si>
  <si>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</si>
  <si>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</si>
  <si>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</si>
  <si>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</si>
  <si>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</si>
  <si>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</si>
  <si>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</si>
  <si>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</si>
  <si>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</si>
  <si>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</si>
  <si>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</si>
  <si>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</si>
  <si>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</si>
  <si>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</si>
  <si>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</si>
  <si>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</si>
  <si>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</si>
  <si>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</si>
  <si>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</si>
  <si>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</si>
  <si>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</si>
  <si>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</si>
  <si>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</si>
  <si>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</si>
  <si>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</si>
  <si>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</si>
  <si>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</si>
  <si>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</si>
  <si>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</si>
  <si>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</si>
  <si>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</si>
  <si>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</si>
  <si>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</si>
  <si>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</si>
  <si>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</si>
  <si>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</si>
  <si>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</si>
  <si>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</si>
  <si>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</si>
  <si>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</si>
  <si>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</si>
  <si>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</si>
  <si>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</si>
  <si>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</si>
  <si>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</si>
  <si>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</si>
  <si>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</si>
  <si>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</si>
  <si>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</si>
  <si>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</si>
  <si>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</si>
  <si>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</si>
  <si>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</si>
  <si>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</si>
  <si>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</si>
  <si>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</si>
  <si>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</si>
  <si>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</si>
  <si>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</si>
  <si>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</si>
  <si>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</si>
  <si>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</si>
  <si>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</si>
  <si>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</si>
  <si>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</si>
  <si>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</si>
  <si>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</si>
  <si>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</si>
  <si>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</si>
  <si>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</si>
  <si>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</si>
  <si>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</si>
  <si>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</si>
  <si>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</si>
  <si>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</si>
  <si>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</si>
  <si>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</si>
  <si>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</si>
  <si>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</si>
  <si>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</si>
  <si>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</si>
  <si>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</si>
  <si>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</si>
  <si>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</si>
  <si>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</si>
  <si>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Over/under procurement for compliance period (11 - 4)</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</si>
  <si>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</si>
  <si>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</si>
  <si>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</si>
  <si>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</si>
  <si>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</si>
  <si>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</si>
  <si>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</si>
  <si>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</si>
  <si>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</si>
  <si>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</si>
  <si>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</si>
  <si>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</si>
  <si>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</si>
  <si>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</si>
  <si>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</si>
  <si>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</si>
  <si>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</si>
  <si>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</si>
  <si>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</si>
  <si>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</si>
  <si>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Managed retail sales to end-use customers</t>
  </si>
  <si>
    <t>(Managed) Retail sales to end-use customers (From EBT)</t>
  </si>
  <si>
    <t xml:space="preserve">   Amount of energy applied to procurement obligation</t>
  </si>
  <si>
    <t xml:space="preserve">   Carryover and REC purchases applied to procurement obligation</t>
  </si>
  <si>
    <t>Carryover and REC purchases applied to procurement obligation</t>
  </si>
  <si>
    <t>7A</t>
  </si>
  <si>
    <t>Net change in balance/carryover (6+7-6A-7A)</t>
  </si>
  <si>
    <t>Net change in REC balance/carryover</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</si>
  <si>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</si>
  <si>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</si>
  <si>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</si>
  <si>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</si>
  <si>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</si>
  <si>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</si>
  <si>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</si>
  <si>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</si>
  <si>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</si>
  <si>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</si>
  <si>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</si>
  <si>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</si>
  <si>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</si>
  <si>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</si>
  <si>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</si>
  <si>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Portfolio emissions (8-8e)</t>
  </si>
  <si>
    <t>Total energy from RPS-eligible resources (sum of 13a…13n, and 13z)</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</si>
  <si>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</si>
  <si>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</si>
  <si>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</si>
  <si>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</si>
  <si>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</si>
  <si>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</si>
  <si>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</si>
  <si>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</si>
  <si>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Green pricing program/hydro exclusion</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</si>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</sst>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s>
  <fonts count="176">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b/>
      <sz val="12"/>
      <color theme="6" tint="0.39997558519241921"/>
      <name val="Calibri"/>
      <family val="2"/>
      <scheme val="minor"/>
    </font>
    <font>
      <sz val="12"/>
      <color theme="6" tint="0.39997558519241921"/>
      <name val="Calibri"/>
      <family val="2"/>
      <scheme val="minor"/>
    </font>
    <font>
      <b/>
      <sz val="8"/>
      <name val="Calibri"/>
      <family val="2"/>
      <scheme val="minor"/>
    </font>
    <font>
      <b/>
      <u/>
      <sz val="14"/>
      <name val="Calibri"/>
      <family val="2"/>
      <scheme val="minor"/>
    </font>
  </fonts>
  <fills count="113">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5573">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8">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1" fillId="0" borderId="9"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5" fillId="3" borderId="12" xfId="0" applyNumberFormat="1" applyFont="1" applyFill="1" applyBorder="1" applyAlignment="1">
      <alignment horizontal="right"/>
    </xf>
    <xf numFmtId="38" fontId="15" fillId="3" borderId="5" xfId="0" applyNumberFormat="1" applyFont="1" applyFill="1" applyBorder="1" applyAlignment="1">
      <alignment horizontal="right"/>
    </xf>
    <xf numFmtId="0" fontId="11" fillId="3" borderId="5" xfId="0" applyFont="1" applyFill="1" applyBorder="1" applyAlignment="1">
      <alignment vertical="center"/>
    </xf>
    <xf numFmtId="0" fontId="11" fillId="3" borderId="14" xfId="0" applyFont="1" applyFill="1" applyBorder="1" applyAlignment="1">
      <alignment vertical="center"/>
    </xf>
    <xf numFmtId="0" fontId="11" fillId="3" borderId="3" xfId="0" applyFont="1" applyFill="1" applyBorder="1" applyAlignment="1">
      <alignment horizontal="center" vertical="center" wrapText="1"/>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2" xfId="0" applyNumberFormat="1" applyFont="1" applyFill="1" applyBorder="1" applyAlignment="1">
      <alignment horizontal="right"/>
    </xf>
    <xf numFmtId="38" fontId="12" fillId="3" borderId="5"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0" fontId="16" fillId="0" borderId="9" xfId="0" applyFont="1" applyBorder="1" applyAlignment="1">
      <alignment vertical="center"/>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38" fontId="17"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0" fontId="11" fillId="0" borderId="14" xfId="0" applyFont="1" applyBorder="1" applyAlignment="1">
      <alignment horizontal="left" vertical="center" wrapText="1" indent="1"/>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7" fillId="6" borderId="7" xfId="0" applyNumberFormat="1" applyFont="1" applyFill="1" applyBorder="1" applyAlignment="1">
      <alignment horizontal="right"/>
    </xf>
    <xf numFmtId="38" fontId="16" fillId="6" borderId="9" xfId="0" applyNumberFormat="1" applyFont="1" applyFill="1" applyBorder="1" applyAlignment="1">
      <alignment horizontal="right"/>
    </xf>
    <xf numFmtId="0" fontId="5" fillId="0" borderId="12" xfId="0" applyFont="1" applyBorder="1" applyAlignment="1">
      <alignment horizontal="left" vertical="center" wrapText="1" indent="1"/>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Fill="1" applyBorder="1" applyAlignment="1">
      <alignment horizontal="right"/>
    </xf>
    <xf numFmtId="0" fontId="16" fillId="0" borderId="8" xfId="0" applyFont="1" applyBorder="1" applyAlignment="1">
      <alignment vertical="center"/>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12" xfId="0" applyFont="1" applyFill="1" applyBorder="1" applyAlignment="1">
      <alignment horizontal="left" vertical="center" wrapText="1" indent="1"/>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38" fontId="11" fillId="6" borderId="5"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49" fontId="172" fillId="110" borderId="1" xfId="0" applyNumberFormat="1" applyFont="1" applyFill="1" applyBorder="1" applyAlignment="1">
      <alignment horizontal="center" vertical="center"/>
    </xf>
    <xf numFmtId="38" fontId="173" fillId="110" borderId="1" xfId="0" applyNumberFormat="1" applyFont="1" applyFill="1" applyBorder="1" applyAlignment="1">
      <alignment horizontal="right"/>
    </xf>
    <xf numFmtId="38" fontId="172" fillId="110" borderId="9" xfId="0" applyNumberFormat="1" applyFont="1" applyFill="1" applyBorder="1" applyAlignment="1">
      <alignment horizontal="right"/>
    </xf>
    <xf numFmtId="0" fontId="11" fillId="110" borderId="10" xfId="0" applyFont="1" applyFill="1" applyBorder="1" applyAlignment="1">
      <alignment horizontal="left" vertical="center" wrapText="1" indent="1"/>
    </xf>
    <xf numFmtId="0" fontId="11" fillId="110" borderId="1" xfId="0" applyFont="1" applyFill="1" applyBorder="1" applyAlignment="1">
      <alignment horizontal="left" vertical="center" wrapText="1" indent="1"/>
    </xf>
    <xf numFmtId="38" fontId="12" fillId="110" borderId="7" xfId="0" applyNumberFormat="1" applyFont="1" applyFill="1" applyBorder="1" applyAlignment="1">
      <alignment horizontal="right"/>
    </xf>
    <xf numFmtId="38" fontId="12" fillId="110" borderId="1" xfId="0" applyNumberFormat="1" applyFont="1" applyFill="1" applyBorder="1" applyAlignment="1">
      <alignment horizontal="right"/>
    </xf>
    <xf numFmtId="49" fontId="12" fillId="110" borderId="1" xfId="0" applyNumberFormat="1" applyFont="1" applyFill="1" applyBorder="1" applyAlignment="1">
      <alignment horizontal="center" vertical="center"/>
    </xf>
    <xf numFmtId="38" fontId="16" fillId="110" borderId="7" xfId="0" applyNumberFormat="1" applyFont="1" applyFill="1" applyBorder="1" applyAlignment="1">
      <alignment horizontal="right"/>
    </xf>
    <xf numFmtId="38" fontId="12" fillId="110" borderId="9" xfId="0" applyNumberFormat="1" applyFont="1" applyFill="1" applyBorder="1" applyAlignment="1">
      <alignment horizontal="right"/>
    </xf>
    <xf numFmtId="0" fontId="11" fillId="0" borderId="7" xfId="0" applyFont="1" applyFill="1" applyBorder="1" applyAlignment="1">
      <alignment horizontal="center" vertical="center" wrapText="1"/>
    </xf>
    <xf numFmtId="0" fontId="0" fillId="0" borderId="0" xfId="0"/>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4"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11" fillId="0" borderId="2" xfId="0" applyFont="1" applyFill="1" applyBorder="1" applyAlignment="1">
      <alignment horizontal="left" vertical="center" wrapText="1" indent="1"/>
    </xf>
    <xf numFmtId="0" fontId="33" fillId="0" borderId="50" xfId="5" applyFont="1" applyBorder="1"/>
    <xf numFmtId="0" fontId="175" fillId="0" borderId="0" xfId="0" applyFont="1" applyBorder="1" applyAlignment="1">
      <alignment horizontal="center" wrapText="1"/>
    </xf>
    <xf numFmtId="0" fontId="13" fillId="0" borderId="0" xfId="0" applyFont="1" applyBorder="1" applyAlignment="1">
      <alignment horizontal="left" vertical="center" wrapText="1" indent="1"/>
    </xf>
    <xf numFmtId="0" fontId="175" fillId="0" borderId="0" xfId="0" applyFont="1" applyBorder="1" applyAlignment="1">
      <alignment horizontal="center" vertical="center" wrapText="1"/>
    </xf>
    <xf numFmtId="38" fontId="11" fillId="111" borderId="1" xfId="0" applyNumberFormat="1" applyFont="1" applyFill="1" applyBorder="1" applyAlignment="1">
      <alignment horizontal="left" vertical="center" wrapText="1" indent="1"/>
    </xf>
    <xf numFmtId="38" fontId="16" fillId="112" borderId="7" xfId="0" applyNumberFormat="1" applyFont="1" applyFill="1" applyBorder="1" applyAlignment="1">
      <alignment horizontal="right"/>
    </xf>
    <xf numFmtId="49" fontId="12" fillId="2" borderId="51" xfId="0" applyNumberFormat="1" applyFont="1" applyFill="1" applyBorder="1" applyAlignment="1">
      <alignment horizontal="center" vertical="center"/>
    </xf>
    <xf numFmtId="38" fontId="16" fillId="112" borderId="30" xfId="0" applyNumberFormat="1" applyFont="1" applyFill="1" applyBorder="1" applyAlignment="1">
      <alignment horizontal="right"/>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49" fontId="12" fillId="112" borderId="1" xfId="0" applyNumberFormat="1" applyFont="1" applyFill="1" applyBorder="1" applyAlignment="1">
      <alignment horizontal="center" vertical="center"/>
    </xf>
    <xf numFmtId="38" fontId="12" fillId="112" borderId="7" xfId="0" applyNumberFormat="1" applyFont="1" applyFill="1" applyBorder="1" applyAlignment="1">
      <alignment horizontal="right"/>
    </xf>
    <xf numFmtId="38" fontId="12" fillId="112" borderId="9" xfId="0" applyNumberFormat="1" applyFont="1" applyFill="1" applyBorder="1" applyAlignment="1">
      <alignment horizontal="right"/>
    </xf>
    <xf numFmtId="0" fontId="16" fillId="112" borderId="1" xfId="0" applyFont="1" applyFill="1" applyBorder="1" applyAlignment="1">
      <alignment horizontal="left" vertical="center" wrapText="1" indent="1"/>
    </xf>
    <xf numFmtId="0" fontId="16" fillId="112" borderId="10" xfId="0" applyFont="1" applyFill="1" applyBorder="1" applyAlignment="1">
      <alignment horizontal="left" vertical="center" wrapText="1" indent="1"/>
    </xf>
    <xf numFmtId="0" fontId="16" fillId="112" borderId="7" xfId="0" applyFont="1" applyFill="1" applyBorder="1" applyAlignment="1">
      <alignment horizontal="left" vertical="center" wrapText="1" indent="1"/>
    </xf>
    <xf numFmtId="38" fontId="12" fillId="112" borderId="1" xfId="0" applyNumberFormat="1" applyFont="1" applyFill="1" applyBorder="1" applyAlignment="1">
      <alignment horizontal="right"/>
    </xf>
    <xf numFmtId="38" fontId="16" fillId="111" borderId="7" xfId="0" applyNumberFormat="1" applyFont="1" applyFill="1" applyBorder="1" applyAlignment="1">
      <alignment horizontal="right"/>
    </xf>
    <xf numFmtId="38" fontId="16" fillId="111" borderId="1" xfId="0" applyNumberFormat="1" applyFont="1" applyFill="1" applyBorder="1" applyAlignment="1">
      <alignment horizontal="right"/>
    </xf>
    <xf numFmtId="38"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1" borderId="1" xfId="0" applyNumberFormat="1" applyFont="1" applyFill="1" applyBorder="1" applyAlignment="1">
      <alignment horizontal="right"/>
    </xf>
    <xf numFmtId="38" fontId="12" fillId="112" borderId="0"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1" borderId="0" xfId="0" applyFont="1" applyFill="1" applyBorder="1" applyAlignment="1">
      <alignment horizontal="left" vertical="center" wrapText="1" indent="1"/>
    </xf>
    <xf numFmtId="0" fontId="12" fillId="111" borderId="3"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0" fontId="11" fillId="0" borderId="59" xfId="0" applyFont="1" applyBorder="1" applyAlignment="1">
      <alignment horizontal="left" vertical="center" wrapText="1" indent="1"/>
    </xf>
    <xf numFmtId="0" fontId="11"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0" fontId="12" fillId="0" borderId="5" xfId="0" applyFont="1" applyBorder="1" applyAlignment="1">
      <alignment horizontal="center" vertical="center"/>
    </xf>
    <xf numFmtId="0" fontId="0" fillId="0" borderId="5" xfId="0" applyBorder="1" applyAlignment="1">
      <alignment horizontal="center" vertical="center"/>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 fontId="11" fillId="6" borderId="13"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5" xfId="0" applyNumberFormat="1" applyFont="1" applyFill="1" applyBorder="1" applyAlignment="1">
      <alignment horizont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cellXfs>
  <cellStyles count="25573">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t="str">
            <v/>
          </cell>
          <cell r="BB98" t="str">
            <v/>
          </cell>
          <cell r="BC98" t="str">
            <v/>
          </cell>
          <cell r="BD98" t="str">
            <v/>
          </cell>
          <cell r="BE98" t="str">
            <v/>
          </cell>
          <cell r="BF98" t="str">
            <v/>
          </cell>
          <cell r="BG98" t="str">
            <v/>
          </cell>
          <cell r="BH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cell r="BX98" t="str">
            <v/>
          </cell>
          <cell r="BY98" t="str">
            <v/>
          </cell>
          <cell r="BZ98" t="str">
            <v/>
          </cell>
          <cell r="CA98" t="str">
            <v/>
          </cell>
          <cell r="CB98" t="str">
            <v/>
          </cell>
          <cell r="CC98" t="str">
            <v/>
          </cell>
          <cell r="CD98" t="str">
            <v/>
          </cell>
          <cell r="CE98" t="str">
            <v/>
          </cell>
          <cell r="CF98" t="str">
            <v/>
          </cell>
          <cell r="CG98" t="str">
            <v/>
          </cell>
          <cell r="CH98" t="str">
            <v/>
          </cell>
          <cell r="CI98" t="str">
            <v/>
          </cell>
          <cell r="CJ98" t="str">
            <v/>
          </cell>
          <cell r="CK98" t="str">
            <v/>
          </cell>
          <cell r="CL98" t="str">
            <v/>
          </cell>
          <cell r="CM98" t="str">
            <v/>
          </cell>
          <cell r="CN98" t="str">
            <v/>
          </cell>
          <cell r="CO98" t="str">
            <v/>
          </cell>
          <cell r="CP98" t="str">
            <v/>
          </cell>
          <cell r="CQ98" t="str">
            <v/>
          </cell>
          <cell r="CR98" t="str">
            <v/>
          </cell>
          <cell r="CS98" t="str">
            <v/>
          </cell>
          <cell r="CT98" t="str">
            <v/>
          </cell>
          <cell r="CU98" t="str">
            <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t="str">
            <v/>
          </cell>
          <cell r="AZ99" t="str">
            <v/>
          </cell>
          <cell r="BA99" t="str">
            <v/>
          </cell>
          <cell r="BB99" t="str">
            <v/>
          </cell>
          <cell r="BC99" t="str">
            <v/>
          </cell>
          <cell r="BD99" t="str">
            <v/>
          </cell>
          <cell r="BE99" t="str">
            <v/>
          </cell>
          <cell r="BF99" t="str">
            <v/>
          </cell>
          <cell r="BG99" t="str">
            <v/>
          </cell>
          <cell r="BH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cell r="BX99" t="str">
            <v/>
          </cell>
          <cell r="BY99" t="str">
            <v/>
          </cell>
          <cell r="BZ99" t="str">
            <v/>
          </cell>
          <cell r="CA99" t="str">
            <v/>
          </cell>
          <cell r="CB99" t="str">
            <v/>
          </cell>
          <cell r="CC99" t="str">
            <v/>
          </cell>
          <cell r="CD99" t="str">
            <v/>
          </cell>
          <cell r="CE99" t="str">
            <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t="str">
            <v/>
          </cell>
          <cell r="AZ100" t="str">
            <v/>
          </cell>
          <cell r="BA100" t="str">
            <v/>
          </cell>
          <cell r="BB100" t="str">
            <v/>
          </cell>
          <cell r="BC100" t="str">
            <v/>
          </cell>
          <cell r="BD100" t="str">
            <v/>
          </cell>
          <cell r="BE100" t="str">
            <v/>
          </cell>
          <cell r="BF100" t="str">
            <v/>
          </cell>
          <cell r="BG100" t="str">
            <v/>
          </cell>
          <cell r="BH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v>0</v>
          </cell>
          <cell r="AZ110">
            <v>0</v>
          </cell>
          <cell r="BA110">
            <v>0</v>
          </cell>
          <cell r="BB110">
            <v>187.5</v>
          </cell>
          <cell r="BC110">
            <v>375</v>
          </cell>
          <cell r="BD110">
            <v>562.5</v>
          </cell>
          <cell r="BE110">
            <v>500</v>
          </cell>
          <cell r="BF110">
            <v>500</v>
          </cell>
          <cell r="BG110">
            <v>500</v>
          </cell>
          <cell r="BH110">
            <v>500</v>
          </cell>
          <cell r="BK110">
            <v>500</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CC110" t="str">
            <v/>
          </cell>
          <cell r="CD110" t="str">
            <v/>
          </cell>
          <cell r="CE110" t="str">
            <v/>
          </cell>
          <cell r="CF110" t="str">
            <v/>
          </cell>
          <cell r="CG110" t="str">
            <v/>
          </cell>
          <cell r="CH110" t="str">
            <v/>
          </cell>
          <cell r="CI110" t="str">
            <v/>
          </cell>
          <cell r="CJ110" t="str">
            <v/>
          </cell>
          <cell r="CK110" t="str">
            <v/>
          </cell>
          <cell r="CL110" t="str">
            <v/>
          </cell>
          <cell r="CM110" t="str">
            <v/>
          </cell>
          <cell r="CN110" t="str">
            <v/>
          </cell>
          <cell r="CO110" t="str">
            <v/>
          </cell>
          <cell r="CP110" t="str">
            <v/>
          </cell>
          <cell r="CQ110" t="str">
            <v/>
          </cell>
          <cell r="CR110" t="str">
            <v/>
          </cell>
          <cell r="CS110" t="str">
            <v/>
          </cell>
          <cell r="CT110" t="str">
            <v/>
          </cell>
          <cell r="CU110" t="str">
            <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t="str">
            <v/>
          </cell>
          <cell r="DY110" t="str">
            <v/>
          </cell>
          <cell r="DZ110" t="str">
            <v/>
          </cell>
          <cell r="EA110" t="str">
            <v/>
          </cell>
          <cell r="EB110" t="str">
            <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v>0</v>
          </cell>
          <cell r="AZ111">
            <v>0</v>
          </cell>
          <cell r="BA111">
            <v>0</v>
          </cell>
          <cell r="BB111">
            <v>187.5</v>
          </cell>
          <cell r="BC111">
            <v>375</v>
          </cell>
          <cell r="BD111">
            <v>562.5</v>
          </cell>
          <cell r="BE111">
            <v>500</v>
          </cell>
          <cell r="BF111">
            <v>500</v>
          </cell>
          <cell r="BG111">
            <v>500</v>
          </cell>
          <cell r="BH111">
            <v>500</v>
          </cell>
          <cell r="BK111">
            <v>500</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cell r="BD112" t="str">
            <v/>
          </cell>
          <cell r="BE112" t="str">
            <v/>
          </cell>
          <cell r="BF112" t="str">
            <v/>
          </cell>
          <cell r="BG112">
            <v>225</v>
          </cell>
          <cell r="BH112">
            <v>450</v>
          </cell>
          <cell r="BK112">
            <v>900</v>
          </cell>
          <cell r="BL112">
            <v>900</v>
          </cell>
          <cell r="BM112">
            <v>900</v>
          </cell>
          <cell r="BN112" t="str">
            <v/>
          </cell>
          <cell r="BO112" t="str">
            <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t="str">
            <v/>
          </cell>
          <cell r="DW112" t="str">
            <v/>
          </cell>
          <cell r="DX112" t="str">
            <v/>
          </cell>
          <cell r="DY112" t="str">
            <v/>
          </cell>
          <cell r="DZ112" t="str">
            <v/>
          </cell>
          <cell r="EA112" t="str">
            <v/>
          </cell>
          <cell r="EB112" t="str">
            <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row>
        <row r="114">
          <cell r="T114" t="str">
            <v>BUDGET FORECAST</v>
          </cell>
          <cell r="W114">
            <v>153000</v>
          </cell>
          <cell r="X114">
            <v>40800</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t="str">
            <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row>
        <row r="116">
          <cell r="V116" t="str">
            <v>PRE PROD</v>
          </cell>
          <cell r="W116">
            <v>30</v>
          </cell>
          <cell r="X116">
            <v>180000</v>
          </cell>
          <cell r="AA116">
            <v>180000</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t="str">
            <v/>
          </cell>
          <cell r="DW116" t="str">
            <v/>
          </cell>
          <cell r="DX116" t="str">
            <v/>
          </cell>
          <cell r="DY116" t="str">
            <v/>
          </cell>
          <cell r="DZ116" t="str">
            <v/>
          </cell>
          <cell r="EA116" t="str">
            <v/>
          </cell>
          <cell r="EB116" t="str">
            <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D116" t="str">
            <v/>
          </cell>
          <cell r="FE116" t="str">
            <v/>
          </cell>
          <cell r="FF116" t="str">
            <v/>
          </cell>
          <cell r="FG116" t="str">
            <v/>
          </cell>
          <cell r="FH116" t="str">
            <v/>
          </cell>
          <cell r="FI116" t="str">
            <v/>
          </cell>
        </row>
        <row r="117">
          <cell r="V117" t="str">
            <v>BACKGROUNDS</v>
          </cell>
          <cell r="W117">
            <v>12</v>
          </cell>
          <cell r="X117">
            <v>60000</v>
          </cell>
          <cell r="AA117">
            <v>59999.974293795312</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cell r="AQ117" t="str">
            <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t="str">
            <v/>
          </cell>
          <cell r="BJ117">
            <v>75000</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row>
        <row r="118">
          <cell r="V118" t="str">
            <v>PRODUCTION</v>
          </cell>
          <cell r="W118">
            <v>150</v>
          </cell>
          <cell r="X118">
            <v>950000</v>
          </cell>
          <cell r="AA118">
            <v>950000.03</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t="str">
            <v/>
          </cell>
          <cell r="BJ118">
            <v>155714.29</v>
          </cell>
          <cell r="BK118">
            <v>130000</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t="str">
            <v/>
          </cell>
          <cell r="CM118" t="str">
            <v/>
          </cell>
          <cell r="CN118" t="str">
            <v/>
          </cell>
          <cell r="CO118" t="str">
            <v/>
          </cell>
          <cell r="CP118" t="str">
            <v/>
          </cell>
          <cell r="CQ118" t="str">
            <v/>
          </cell>
          <cell r="CR118" t="str">
            <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row>
        <row r="119">
          <cell r="V119" t="str">
            <v>INK &amp; PAINT</v>
          </cell>
          <cell r="W119">
            <v>8</v>
          </cell>
          <cell r="X119">
            <v>32400</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cell r="BD119" t="str">
            <v/>
          </cell>
          <cell r="BE119" t="str">
            <v/>
          </cell>
          <cell r="BF119">
            <v>1800</v>
          </cell>
          <cell r="BG119">
            <v>3600</v>
          </cell>
          <cell r="BH119">
            <v>5400</v>
          </cell>
          <cell r="BI119" t="str">
            <v/>
          </cell>
          <cell r="BJ119">
            <v>7200</v>
          </cell>
          <cell r="BK119">
            <v>7200</v>
          </cell>
          <cell r="BL119">
            <v>7200</v>
          </cell>
          <cell r="BM119" t="str">
            <v/>
          </cell>
          <cell r="BN119" t="str">
            <v/>
          </cell>
          <cell r="BO119" t="str">
            <v/>
          </cell>
          <cell r="BP119" t="str">
            <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t="str">
            <v/>
          </cell>
          <cell r="DY119" t="str">
            <v/>
          </cell>
          <cell r="DZ119" t="str">
            <v/>
          </cell>
          <cell r="EA119" t="str">
            <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t="str">
            <v/>
          </cell>
          <cell r="EN119" t="str">
            <v/>
          </cell>
          <cell r="EO119" t="str">
            <v/>
          </cell>
          <cell r="EP119" t="str">
            <v/>
          </cell>
          <cell r="EQ119" t="str">
            <v/>
          </cell>
          <cell r="ER119" t="str">
            <v/>
          </cell>
          <cell r="ES119" t="str">
            <v/>
          </cell>
          <cell r="ET119" t="str">
            <v/>
          </cell>
          <cell r="EU119" t="str">
            <v/>
          </cell>
          <cell r="EV119" t="str">
            <v/>
          </cell>
          <cell r="EW119" t="str">
            <v/>
          </cell>
          <cell r="EX119" t="str">
            <v/>
          </cell>
          <cell r="EY119" t="str">
            <v/>
          </cell>
          <cell r="EZ119" t="str">
            <v/>
          </cell>
          <cell r="FA119" t="str">
            <v/>
          </cell>
          <cell r="FB119" t="str">
            <v/>
          </cell>
          <cell r="FC119" t="str">
            <v/>
          </cell>
          <cell r="FD119" t="str">
            <v/>
          </cell>
          <cell r="FE119" t="str">
            <v/>
          </cell>
          <cell r="FF119" t="str">
            <v/>
          </cell>
          <cell r="FG119" t="str">
            <v/>
          </cell>
          <cell r="FH119" t="str">
            <v/>
          </cell>
          <cell r="FI119" t="str">
            <v/>
          </cell>
        </row>
        <row r="120">
          <cell r="V120" t="str">
            <v>INK &amp; PAINT</v>
          </cell>
          <cell r="W120">
            <v>8</v>
          </cell>
          <cell r="X120">
            <v>72000</v>
          </cell>
          <cell r="AA120">
            <v>72000</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cell r="BD120" t="str">
            <v/>
          </cell>
          <cell r="BE120" t="str">
            <v/>
          </cell>
          <cell r="BF120" t="str">
            <v/>
          </cell>
          <cell r="BG120">
            <v>8000</v>
          </cell>
          <cell r="BH120">
            <v>10000</v>
          </cell>
          <cell r="BI120" t="str">
            <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row>
        <row r="124">
          <cell r="S124" t="str">
            <v>COST TO DATE</v>
          </cell>
          <cell r="T124" t="str">
            <v>ACTUAL COST TO DATE</v>
          </cell>
          <cell r="V124" t="str">
            <v>DIRECT TO DATE</v>
          </cell>
          <cell r="W124" t="str">
            <v>BUDGET</v>
          </cell>
          <cell r="AC124" t="str">
            <v>ADJ</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cell r="BD136" t="str">
            <v/>
          </cell>
          <cell r="BE136" t="str">
            <v/>
          </cell>
          <cell r="BF136" t="str">
            <v/>
          </cell>
          <cell r="BG136" t="str">
            <v/>
          </cell>
          <cell r="BH136" t="str">
            <v/>
          </cell>
          <cell r="BJ136" t="str">
            <v/>
          </cell>
          <cell r="BK136" t="str">
            <v/>
          </cell>
          <cell r="BL136" t="str">
            <v/>
          </cell>
          <cell r="BM136" t="str">
            <v/>
          </cell>
          <cell r="BN136" t="str">
            <v/>
          </cell>
          <cell r="BO136" t="str">
            <v/>
          </cell>
          <cell r="BP136" t="str">
            <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row>
        <row r="137">
          <cell r="V137" t="str">
            <v>PROJECTED RTM</v>
          </cell>
          <cell r="X137">
            <v>35907</v>
          </cell>
          <cell r="Y137">
            <v>119</v>
          </cell>
          <cell r="Z137">
            <v>39.666666666666671</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cell r="AQ137" t="str">
            <v/>
          </cell>
          <cell r="AR137" t="str">
            <v/>
          </cell>
          <cell r="AS137" t="str">
            <v/>
          </cell>
          <cell r="BA137" t="str">
            <v/>
          </cell>
          <cell r="BB137" t="str">
            <v/>
          </cell>
          <cell r="BC137" t="str">
            <v/>
          </cell>
          <cell r="BD137" t="str">
            <v/>
          </cell>
          <cell r="BE137" t="str">
            <v/>
          </cell>
          <cell r="BF137" t="str">
            <v/>
          </cell>
          <cell r="BG137" t="str">
            <v/>
          </cell>
          <cell r="BH137" t="str">
            <v/>
          </cell>
          <cell r="BJ137" t="str">
            <v/>
          </cell>
          <cell r="BK137" t="str">
            <v/>
          </cell>
          <cell r="BL137" t="str">
            <v/>
          </cell>
          <cell r="BM137" t="str">
            <v/>
          </cell>
          <cell r="BN137" t="str">
            <v/>
          </cell>
          <cell r="BO137" t="str">
            <v/>
          </cell>
          <cell r="BP137" t="str">
            <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t="str">
            <v/>
          </cell>
          <cell r="CF142" t="str">
            <v/>
          </cell>
          <cell r="CG142" t="str">
            <v/>
          </cell>
          <cell r="CH142" t="str">
            <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t="str">
            <v/>
          </cell>
          <cell r="CF143" t="str">
            <v/>
          </cell>
          <cell r="CG143" t="str">
            <v/>
          </cell>
          <cell r="CH143" t="str">
            <v/>
          </cell>
          <cell r="CI143" t="str">
            <v/>
          </cell>
          <cell r="CJ143" t="str">
            <v/>
          </cell>
          <cell r="CK143" t="str">
            <v/>
          </cell>
          <cell r="CL143" t="str">
            <v/>
          </cell>
          <cell r="CM143" t="str">
            <v/>
          </cell>
          <cell r="CN143" t="str">
            <v/>
          </cell>
          <cell r="CO143" t="str">
            <v/>
          </cell>
          <cell r="CP143" t="str">
            <v/>
          </cell>
          <cell r="CQ143" t="str">
            <v/>
          </cell>
          <cell r="CR143" t="str">
            <v/>
          </cell>
          <cell r="CS143" t="str">
            <v/>
          </cell>
          <cell r="CT143" t="str">
            <v/>
          </cell>
          <cell r="CU143" t="str">
            <v/>
          </cell>
          <cell r="CV143" t="str">
            <v/>
          </cell>
          <cell r="CW143" t="str">
            <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t="str">
            <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t="str">
            <v/>
          </cell>
          <cell r="DY144" t="str">
            <v/>
          </cell>
          <cell r="DZ144" t="str">
            <v/>
          </cell>
          <cell r="EA144" t="str">
            <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row>
        <row r="154">
          <cell r="S154" t="str">
            <v>COST TO DATE</v>
          </cell>
          <cell r="V154" t="str">
            <v>DIRECT TO DATE</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t="str">
            <v/>
          </cell>
          <cell r="AB165" t="str">
            <v/>
          </cell>
          <cell r="AC165" t="str">
            <v/>
          </cell>
          <cell r="AD165" t="str">
            <v/>
          </cell>
          <cell r="AE165" t="str">
            <v/>
          </cell>
          <cell r="AF165" t="str">
            <v/>
          </cell>
          <cell r="AG165" t="str">
            <v/>
          </cell>
          <cell r="AH165" t="str">
            <v/>
          </cell>
          <cell r="AI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v>428.57142857142856</v>
          </cell>
          <cell r="AZ165">
            <v>428.57142857142856</v>
          </cell>
          <cell r="BA165">
            <v>428.57142857142856</v>
          </cell>
          <cell r="BB165">
            <v>428.57142857142856</v>
          </cell>
          <cell r="BC165">
            <v>428.57142857142856</v>
          </cell>
          <cell r="BD165" t="str">
            <v/>
          </cell>
          <cell r="BE165" t="str">
            <v/>
          </cell>
          <cell r="BF165" t="str">
            <v/>
          </cell>
          <cell r="BG165" t="str">
            <v/>
          </cell>
          <cell r="BH165" t="str">
            <v/>
          </cell>
          <cell r="BJ165" t="str">
            <v/>
          </cell>
          <cell r="BK165" t="str">
            <v/>
          </cell>
          <cell r="BL165" t="str">
            <v/>
          </cell>
          <cell r="BM165" t="str">
            <v/>
          </cell>
          <cell r="BN165" t="str">
            <v/>
          </cell>
          <cell r="BO165" t="str">
            <v/>
          </cell>
          <cell r="BP165" t="str">
            <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row>
        <row r="166">
          <cell r="V166" t="str">
            <v>PROJECTED RTM</v>
          </cell>
          <cell r="Y166" t="e">
            <v>#REF!</v>
          </cell>
          <cell r="Z166" t="e">
            <v>#REF!</v>
          </cell>
          <cell r="AA166" t="str">
            <v/>
          </cell>
          <cell r="AB166" t="str">
            <v/>
          </cell>
          <cell r="AC166" t="str">
            <v/>
          </cell>
          <cell r="AD166" t="str">
            <v/>
          </cell>
          <cell r="AE166" t="str">
            <v/>
          </cell>
          <cell r="AF166" t="str">
            <v/>
          </cell>
          <cell r="AG166" t="str">
            <v/>
          </cell>
          <cell r="AH166" t="str">
            <v/>
          </cell>
          <cell r="AI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BD166" t="str">
            <v/>
          </cell>
          <cell r="BE166" t="str">
            <v/>
          </cell>
          <cell r="BF166" t="str">
            <v/>
          </cell>
          <cell r="BG166" t="str">
            <v/>
          </cell>
          <cell r="BH166" t="str">
            <v/>
          </cell>
          <cell r="BJ166" t="str">
            <v/>
          </cell>
          <cell r="BK166" t="str">
            <v/>
          </cell>
          <cell r="BL166" t="str">
            <v/>
          </cell>
          <cell r="BM166" t="str">
            <v/>
          </cell>
          <cell r="BN166" t="str">
            <v/>
          </cell>
          <cell r="BO166" t="str">
            <v/>
          </cell>
          <cell r="BP166" t="str">
            <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t="str">
            <v/>
          </cell>
          <cell r="AB170" t="str">
            <v/>
          </cell>
          <cell r="AC170" t="str">
            <v/>
          </cell>
          <cell r="AD170" t="str">
            <v/>
          </cell>
          <cell r="AE170" t="str">
            <v/>
          </cell>
          <cell r="AF170" t="str">
            <v/>
          </cell>
          <cell r="AG170" t="str">
            <v/>
          </cell>
          <cell r="AH170" t="str">
            <v/>
          </cell>
          <cell r="AI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v>35730</v>
          </cell>
          <cell r="BA170">
            <v>35737</v>
          </cell>
          <cell r="BB170">
            <v>35744</v>
          </cell>
          <cell r="BC170">
            <v>35751</v>
          </cell>
          <cell r="BD170">
            <v>35758</v>
          </cell>
          <cell r="BE170">
            <v>35765</v>
          </cell>
          <cell r="BF170">
            <v>35772</v>
          </cell>
          <cell r="BG170">
            <v>35779</v>
          </cell>
          <cell r="BH170">
            <v>35786</v>
          </cell>
          <cell r="BJ170" t="str">
            <v/>
          </cell>
          <cell r="BK170" t="str">
            <v/>
          </cell>
          <cell r="BL170" t="str">
            <v/>
          </cell>
          <cell r="BM170" t="str">
            <v/>
          </cell>
          <cell r="BN170" t="str">
            <v/>
          </cell>
          <cell r="BO170" t="str">
            <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t="str">
            <v/>
          </cell>
          <cell r="DY170" t="str">
            <v/>
          </cell>
          <cell r="DZ170" t="str">
            <v/>
          </cell>
          <cell r="EA170" t="str">
            <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t="str">
            <v/>
          </cell>
          <cell r="AB171" t="str">
            <v/>
          </cell>
          <cell r="AC171" t="str">
            <v/>
          </cell>
          <cell r="AD171" t="str">
            <v/>
          </cell>
          <cell r="AE171" t="str">
            <v/>
          </cell>
          <cell r="AF171" t="str">
            <v/>
          </cell>
          <cell r="AG171" t="str">
            <v/>
          </cell>
          <cell r="AH171" t="str">
            <v/>
          </cell>
          <cell r="AI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v>35730</v>
          </cell>
          <cell r="BA171">
            <v>35737</v>
          </cell>
          <cell r="BB171">
            <v>35744</v>
          </cell>
          <cell r="BC171">
            <v>35751</v>
          </cell>
          <cell r="BD171">
            <v>35758</v>
          </cell>
          <cell r="BE171">
            <v>35765</v>
          </cell>
          <cell r="BF171">
            <v>35772</v>
          </cell>
          <cell r="BG171">
            <v>35779</v>
          </cell>
          <cell r="BH171">
            <v>35786</v>
          </cell>
          <cell r="BI171" t="str">
            <v/>
          </cell>
          <cell r="BJ171" t="str">
            <v/>
          </cell>
          <cell r="BK171" t="str">
            <v/>
          </cell>
          <cell r="BL171" t="str">
            <v/>
          </cell>
          <cell r="BM171" t="str">
            <v/>
          </cell>
          <cell r="BN171" t="str">
            <v/>
          </cell>
          <cell r="BO171" t="str">
            <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t="str">
            <v/>
          </cell>
          <cell r="AB172" t="str">
            <v/>
          </cell>
          <cell r="AC172" t="str">
            <v/>
          </cell>
          <cell r="AD172" t="str">
            <v/>
          </cell>
          <cell r="AE172" t="str">
            <v/>
          </cell>
          <cell r="AF172" t="str">
            <v/>
          </cell>
          <cell r="AG172" t="str">
            <v/>
          </cell>
          <cell r="AH172" t="str">
            <v/>
          </cell>
          <cell r="AI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v>100</v>
          </cell>
          <cell r="BA172">
            <v>200</v>
          </cell>
          <cell r="BB172">
            <v>300</v>
          </cell>
          <cell r="BC172">
            <v>400</v>
          </cell>
          <cell r="BD172">
            <v>400</v>
          </cell>
          <cell r="BE172">
            <v>400</v>
          </cell>
          <cell r="BF172">
            <v>400</v>
          </cell>
          <cell r="BG172">
            <v>400</v>
          </cell>
          <cell r="BH172">
            <v>400</v>
          </cell>
          <cell r="BI172" t="str">
            <v/>
          </cell>
          <cell r="BJ172" t="str">
            <v/>
          </cell>
          <cell r="BK172" t="str">
            <v/>
          </cell>
          <cell r="BL172" t="str">
            <v/>
          </cell>
          <cell r="BM172" t="str">
            <v/>
          </cell>
          <cell r="BN172" t="str">
            <v/>
          </cell>
          <cell r="BP172" t="str">
            <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t="str">
            <v/>
          </cell>
          <cell r="DW172" t="str">
            <v/>
          </cell>
          <cell r="DX172" t="str">
            <v/>
          </cell>
          <cell r="DY172" t="str">
            <v/>
          </cell>
          <cell r="DZ172" t="str">
            <v/>
          </cell>
          <cell r="EA172" t="str">
            <v/>
          </cell>
          <cell r="EB172" t="str">
            <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t="str">
            <v/>
          </cell>
          <cell r="AB182" t="str">
            <v/>
          </cell>
          <cell r="AC182" t="str">
            <v/>
          </cell>
          <cell r="AD182" t="str">
            <v/>
          </cell>
          <cell r="AE182" t="str">
            <v/>
          </cell>
          <cell r="AF182" t="str">
            <v/>
          </cell>
          <cell r="AG182" t="str">
            <v/>
          </cell>
          <cell r="AH182" t="str">
            <v/>
          </cell>
          <cell r="AI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cell r="BD182" t="str">
            <v/>
          </cell>
          <cell r="BE182" t="str">
            <v/>
          </cell>
          <cell r="BF182" t="str">
            <v/>
          </cell>
          <cell r="BG182" t="str">
            <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t="str">
            <v/>
          </cell>
          <cell r="AB183" t="str">
            <v/>
          </cell>
          <cell r="AC183" t="str">
            <v/>
          </cell>
          <cell r="AD183" t="str">
            <v/>
          </cell>
          <cell r="AE183" t="str">
            <v/>
          </cell>
          <cell r="AF183" t="str">
            <v/>
          </cell>
          <cell r="AG183" t="str">
            <v/>
          </cell>
          <cell r="AH183" t="str">
            <v/>
          </cell>
          <cell r="AI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t="str">
            <v/>
          </cell>
          <cell r="AB184" t="str">
            <v/>
          </cell>
          <cell r="AC184" t="str">
            <v/>
          </cell>
          <cell r="AD184" t="str">
            <v/>
          </cell>
          <cell r="AE184" t="str">
            <v/>
          </cell>
          <cell r="AF184" t="str">
            <v/>
          </cell>
          <cell r="AG184" t="str">
            <v/>
          </cell>
          <cell r="AH184" t="str">
            <v/>
          </cell>
          <cell r="AI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cell r="BI184" t="str">
            <v/>
          </cell>
          <cell r="BJ184" t="str">
            <v/>
          </cell>
          <cell r="BK184" t="str">
            <v/>
          </cell>
          <cell r="BL184" t="str">
            <v/>
          </cell>
          <cell r="BM184" t="str">
            <v/>
          </cell>
          <cell r="BN184">
            <v>225</v>
          </cell>
          <cell r="BO184">
            <v>450</v>
          </cell>
          <cell r="BP184">
            <v>450</v>
          </cell>
          <cell r="BQ184">
            <v>675</v>
          </cell>
          <cell r="BR184">
            <v>450</v>
          </cell>
          <cell r="BS184">
            <v>675</v>
          </cell>
          <cell r="BT184">
            <v>900</v>
          </cell>
          <cell r="BU184">
            <v>900</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
          </cell>
          <cell r="DV184" t="str">
            <v/>
          </cell>
          <cell r="DW184" t="str">
            <v/>
          </cell>
          <cell r="DX184" t="str">
            <v/>
          </cell>
          <cell r="DY184" t="str">
            <v/>
          </cell>
          <cell r="DZ184" t="str">
            <v/>
          </cell>
          <cell r="EA184" t="str">
            <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row>
        <row r="186">
          <cell r="T186" t="str">
            <v>BUDGET FORECAST</v>
          </cell>
          <cell r="AA186" t="str">
            <v/>
          </cell>
          <cell r="AB186" t="str">
            <v/>
          </cell>
          <cell r="AC186" t="str">
            <v/>
          </cell>
          <cell r="AD186" t="str">
            <v/>
          </cell>
          <cell r="AE186" t="str">
            <v/>
          </cell>
          <cell r="AF186" t="str">
            <v/>
          </cell>
          <cell r="AG186" t="str">
            <v/>
          </cell>
          <cell r="AH186" t="str">
            <v/>
          </cell>
          <cell r="AI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v>35730</v>
          </cell>
          <cell r="BA186">
            <v>35737</v>
          </cell>
          <cell r="BB186">
            <v>35744</v>
          </cell>
          <cell r="BC186">
            <v>35751</v>
          </cell>
          <cell r="BD186">
            <v>35758</v>
          </cell>
          <cell r="BE186">
            <v>35765</v>
          </cell>
          <cell r="BF186">
            <v>35772</v>
          </cell>
          <cell r="BG186">
            <v>35779</v>
          </cell>
          <cell r="BH186">
            <v>35786</v>
          </cell>
          <cell r="BI186" t="str">
            <v/>
          </cell>
          <cell r="BJ186" t="str">
            <v/>
          </cell>
          <cell r="BK186" t="str">
            <v/>
          </cell>
          <cell r="BL186" t="str">
            <v/>
          </cell>
          <cell r="BM186" t="str">
            <v/>
          </cell>
          <cell r="BN186" t="str">
            <v/>
          </cell>
          <cell r="BO186" t="str">
            <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row>
        <row r="187">
          <cell r="T187" t="str">
            <v>BUDGET FORECAST</v>
          </cell>
          <cell r="V187" t="str">
            <v>PRE PROD</v>
          </cell>
          <cell r="W187">
            <v>30</v>
          </cell>
          <cell r="X187">
            <v>90000</v>
          </cell>
          <cell r="AA187" t="str">
            <v/>
          </cell>
          <cell r="AB187" t="str">
            <v/>
          </cell>
          <cell r="AC187" t="str">
            <v/>
          </cell>
          <cell r="AD187" t="str">
            <v/>
          </cell>
          <cell r="AE187" t="str">
            <v/>
          </cell>
          <cell r="AF187" t="str">
            <v/>
          </cell>
          <cell r="AG187" t="str">
            <v/>
          </cell>
          <cell r="AH187" t="str">
            <v/>
          </cell>
          <cell r="AI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v>3000</v>
          </cell>
          <cell r="BA187">
            <v>6000</v>
          </cell>
          <cell r="BB187">
            <v>9000</v>
          </cell>
          <cell r="BC187">
            <v>12000</v>
          </cell>
          <cell r="BD187">
            <v>12000</v>
          </cell>
          <cell r="BE187">
            <v>12000</v>
          </cell>
          <cell r="BF187">
            <v>12000</v>
          </cell>
          <cell r="BG187">
            <v>12000</v>
          </cell>
          <cell r="BH187">
            <v>12000</v>
          </cell>
          <cell r="BI187" t="str">
            <v/>
          </cell>
          <cell r="BJ187" t="str">
            <v/>
          </cell>
          <cell r="BK187" t="str">
            <v/>
          </cell>
          <cell r="BL187" t="str">
            <v/>
          </cell>
          <cell r="BM187" t="str">
            <v/>
          </cell>
          <cell r="BN187" t="str">
            <v/>
          </cell>
          <cell r="BO187" t="str">
            <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row>
        <row r="188">
          <cell r="V188" t="str">
            <v>PRE PROD</v>
          </cell>
          <cell r="W188">
            <v>30</v>
          </cell>
          <cell r="X188">
            <v>97000</v>
          </cell>
          <cell r="AA188" t="str">
            <v/>
          </cell>
          <cell r="AB188" t="str">
            <v/>
          </cell>
          <cell r="AC188" t="str">
            <v/>
          </cell>
          <cell r="AD188" t="str">
            <v/>
          </cell>
          <cell r="AE188" t="str">
            <v/>
          </cell>
          <cell r="AF188" t="str">
            <v/>
          </cell>
          <cell r="AG188" t="str">
            <v/>
          </cell>
          <cell r="AH188" t="str">
            <v/>
          </cell>
          <cell r="AI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v>3000</v>
          </cell>
          <cell r="BA188">
            <v>6000</v>
          </cell>
          <cell r="BB188">
            <v>9000</v>
          </cell>
          <cell r="BC188">
            <v>12000</v>
          </cell>
          <cell r="BD188">
            <v>12000</v>
          </cell>
          <cell r="BE188">
            <v>12000</v>
          </cell>
          <cell r="BF188">
            <v>13000</v>
          </cell>
          <cell r="BG188">
            <v>18000</v>
          </cell>
          <cell r="BH188">
            <v>12000</v>
          </cell>
          <cell r="BI188" t="str">
            <v/>
          </cell>
          <cell r="BJ188" t="str">
            <v/>
          </cell>
          <cell r="BK188" t="str">
            <v/>
          </cell>
          <cell r="BL188" t="str">
            <v/>
          </cell>
          <cell r="BM188" t="str">
            <v/>
          </cell>
          <cell r="BN188" t="str">
            <v/>
          </cell>
          <cell r="BO188" t="str">
            <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cell r="DX188" t="str">
            <v/>
          </cell>
          <cell r="DY188" t="str">
            <v/>
          </cell>
          <cell r="DZ188" t="str">
            <v/>
          </cell>
          <cell r="EA188" t="str">
            <v/>
          </cell>
          <cell r="EB188" t="str">
            <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D188" t="str">
            <v/>
          </cell>
          <cell r="FE188" t="str">
            <v/>
          </cell>
          <cell r="FF188" t="str">
            <v/>
          </cell>
          <cell r="FG188" t="str">
            <v/>
          </cell>
          <cell r="FH188" t="str">
            <v/>
          </cell>
          <cell r="FI188" t="str">
            <v/>
          </cell>
        </row>
        <row r="189">
          <cell r="V189" t="str">
            <v>PRODUCTION</v>
          </cell>
          <cell r="W189">
            <v>150</v>
          </cell>
          <cell r="X189">
            <v>438750</v>
          </cell>
          <cell r="AA189">
            <v>0</v>
          </cell>
          <cell r="AB189" t="str">
            <v/>
          </cell>
          <cell r="AC189" t="str">
            <v/>
          </cell>
          <cell r="AD189" t="str">
            <v/>
          </cell>
          <cell r="AE189" t="str">
            <v/>
          </cell>
          <cell r="AF189" t="str">
            <v/>
          </cell>
          <cell r="AG189" t="str">
            <v/>
          </cell>
          <cell r="AH189" t="str">
            <v/>
          </cell>
          <cell r="AI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v>0</v>
          </cell>
          <cell r="BI189">
            <v>0</v>
          </cell>
          <cell r="BJ189">
            <v>0</v>
          </cell>
          <cell r="BK189">
            <v>0</v>
          </cell>
          <cell r="BL189">
            <v>56250</v>
          </cell>
          <cell r="BM189">
            <v>63750</v>
          </cell>
          <cell r="BN189">
            <v>63750</v>
          </cell>
          <cell r="BO189">
            <v>63750</v>
          </cell>
          <cell r="BP189">
            <v>63750</v>
          </cell>
          <cell r="BQ189">
            <v>63750</v>
          </cell>
          <cell r="BR189">
            <v>63750</v>
          </cell>
          <cell r="BS189" t="str">
            <v/>
          </cell>
          <cell r="BT189" t="str">
            <v/>
          </cell>
          <cell r="BU189" t="str">
            <v/>
          </cell>
          <cell r="BV189" t="str">
            <v/>
          </cell>
          <cell r="BW189" t="str">
            <v/>
          </cell>
          <cell r="BX189" t="str">
            <v/>
          </cell>
          <cell r="BY189" t="str">
            <v/>
          </cell>
          <cell r="BZ189" t="str">
            <v/>
          </cell>
          <cell r="CA189" t="str">
            <v/>
          </cell>
          <cell r="CB189" t="str">
            <v/>
          </cell>
          <cell r="CC189" t="str">
            <v/>
          </cell>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row>
        <row r="190">
          <cell r="V190" t="str">
            <v>PRODUCTION</v>
          </cell>
          <cell r="W190">
            <v>150</v>
          </cell>
          <cell r="X190">
            <v>531400</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t="str">
            <v/>
          </cell>
          <cell r="BT190" t="str">
            <v/>
          </cell>
          <cell r="BU190" t="str">
            <v/>
          </cell>
          <cell r="BV190" t="str">
            <v/>
          </cell>
          <cell r="BW190" t="str">
            <v/>
          </cell>
          <cell r="BX190" t="str">
            <v/>
          </cell>
          <cell r="BY190" t="str">
            <v/>
          </cell>
          <cell r="BZ190" t="str">
            <v/>
          </cell>
          <cell r="CA190" t="str">
            <v/>
          </cell>
          <cell r="CB190" t="str">
            <v/>
          </cell>
          <cell r="CC190" t="str">
            <v/>
          </cell>
          <cell r="CD190" t="str">
            <v/>
          </cell>
          <cell r="CE190" t="str">
            <v/>
          </cell>
          <cell r="CF190" t="str">
            <v/>
          </cell>
          <cell r="CG190" t="str">
            <v/>
          </cell>
          <cell r="CH190" t="str">
            <v/>
          </cell>
          <cell r="CI190" t="str">
            <v/>
          </cell>
          <cell r="CJ190" t="str">
            <v/>
          </cell>
          <cell r="CK190" t="str">
            <v/>
          </cell>
          <cell r="CL190" t="str">
            <v/>
          </cell>
          <cell r="CM190" t="str">
            <v/>
          </cell>
          <cell r="CN190" t="str">
            <v/>
          </cell>
          <cell r="CO190" t="str">
            <v/>
          </cell>
          <cell r="CP190" t="str">
            <v/>
          </cell>
          <cell r="CQ190" t="str">
            <v/>
          </cell>
          <cell r="CR190" t="str">
            <v/>
          </cell>
          <cell r="CS190" t="str">
            <v/>
          </cell>
          <cell r="CT190" t="str">
            <v/>
          </cell>
          <cell r="CU190" t="str">
            <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row>
        <row r="191">
          <cell r="V191" t="str">
            <v>INK &amp; PAINT</v>
          </cell>
          <cell r="W191">
            <v>8</v>
          </cell>
          <cell r="X191">
            <v>34200</v>
          </cell>
          <cell r="AA191" t="str">
            <v/>
          </cell>
          <cell r="AB191" t="str">
            <v/>
          </cell>
          <cell r="AC191" t="str">
            <v/>
          </cell>
          <cell r="AD191" t="str">
            <v/>
          </cell>
          <cell r="AE191" t="str">
            <v/>
          </cell>
          <cell r="AF191" t="str">
            <v/>
          </cell>
          <cell r="AG191" t="str">
            <v/>
          </cell>
          <cell r="AH191" t="str">
            <v/>
          </cell>
          <cell r="AI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cell r="BI191" t="str">
            <v/>
          </cell>
          <cell r="BJ191" t="str">
            <v/>
          </cell>
          <cell r="BK191" t="str">
            <v/>
          </cell>
          <cell r="BL191" t="str">
            <v/>
          </cell>
          <cell r="BM191" t="str">
            <v/>
          </cell>
          <cell r="BN191">
            <v>1800</v>
          </cell>
          <cell r="BO191">
            <v>3600</v>
          </cell>
          <cell r="BP191">
            <v>5400</v>
          </cell>
          <cell r="BQ191">
            <v>3600</v>
          </cell>
          <cell r="BR191">
            <v>5400</v>
          </cell>
          <cell r="BS191">
            <v>7200</v>
          </cell>
          <cell r="BT191">
            <v>7200</v>
          </cell>
          <cell r="BU191" t="str">
            <v/>
          </cell>
          <cell r="BV191" t="str">
            <v/>
          </cell>
          <cell r="BW191" t="str">
            <v/>
          </cell>
          <cell r="BX191" t="str">
            <v/>
          </cell>
          <cell r="BY191" t="str">
            <v/>
          </cell>
          <cell r="BZ191" t="str">
            <v/>
          </cell>
          <cell r="CA191" t="str">
            <v/>
          </cell>
          <cell r="CB191" t="str">
            <v/>
          </cell>
          <cell r="CC191" t="str">
            <v/>
          </cell>
          <cell r="CD191" t="str">
            <v/>
          </cell>
          <cell r="CE191" t="str">
            <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t="str">
            <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row>
        <row r="192">
          <cell r="V192" t="str">
            <v>INK &amp; PAINT</v>
          </cell>
          <cell r="W192">
            <v>8</v>
          </cell>
          <cell r="X192">
            <v>39600</v>
          </cell>
          <cell r="AA192" t="str">
            <v/>
          </cell>
          <cell r="AB192" t="str">
            <v/>
          </cell>
          <cell r="AC192" t="str">
            <v/>
          </cell>
          <cell r="AD192" t="str">
            <v/>
          </cell>
          <cell r="AE192" t="str">
            <v/>
          </cell>
          <cell r="AF192" t="str">
            <v/>
          </cell>
          <cell r="AG192" t="str">
            <v/>
          </cell>
          <cell r="AH192" t="str">
            <v/>
          </cell>
          <cell r="AI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cell r="BD192" t="str">
            <v/>
          </cell>
          <cell r="BE192" t="str">
            <v/>
          </cell>
          <cell r="BF192" t="str">
            <v/>
          </cell>
          <cell r="BG192" t="str">
            <v/>
          </cell>
          <cell r="BH192" t="str">
            <v/>
          </cell>
          <cell r="BI192" t="str">
            <v/>
          </cell>
          <cell r="BJ192" t="str">
            <v/>
          </cell>
          <cell r="BK192" t="str">
            <v/>
          </cell>
          <cell r="BL192" t="str">
            <v/>
          </cell>
          <cell r="BM192" t="str">
            <v/>
          </cell>
          <cell r="BN192">
            <v>1800</v>
          </cell>
          <cell r="BO192">
            <v>3600</v>
          </cell>
          <cell r="BP192">
            <v>5400</v>
          </cell>
          <cell r="BQ192">
            <v>7200</v>
          </cell>
          <cell r="BR192">
            <v>7200</v>
          </cell>
          <cell r="BS192">
            <v>7200</v>
          </cell>
          <cell r="BT192">
            <v>7200</v>
          </cell>
          <cell r="BU192" t="str">
            <v/>
          </cell>
          <cell r="BV192" t="str">
            <v/>
          </cell>
          <cell r="BW192" t="str">
            <v/>
          </cell>
          <cell r="BX192" t="str">
            <v/>
          </cell>
          <cell r="BY192" t="str">
            <v/>
          </cell>
          <cell r="BZ192" t="str">
            <v/>
          </cell>
          <cell r="CA192" t="str">
            <v/>
          </cell>
          <cell r="CB192" t="str">
            <v/>
          </cell>
          <cell r="CC192" t="str">
            <v/>
          </cell>
          <cell r="CD192" t="str">
            <v/>
          </cell>
          <cell r="CE192" t="str">
            <v/>
          </cell>
          <cell r="CF192" t="str">
            <v/>
          </cell>
          <cell r="CG192" t="str">
            <v/>
          </cell>
          <cell r="CH192" t="str">
            <v/>
          </cell>
          <cell r="CI192" t="str">
            <v/>
          </cell>
          <cell r="CJ192" t="str">
            <v/>
          </cell>
          <cell r="CK192" t="str">
            <v/>
          </cell>
          <cell r="CL192" t="str">
            <v/>
          </cell>
          <cell r="CM192" t="str">
            <v/>
          </cell>
          <cell r="CN192" t="str">
            <v/>
          </cell>
          <cell r="CO192" t="str">
            <v/>
          </cell>
          <cell r="CP192" t="str">
            <v/>
          </cell>
          <cell r="CQ192" t="str">
            <v/>
          </cell>
          <cell r="CR192" t="str">
            <v/>
          </cell>
          <cell r="CS192" t="str">
            <v/>
          </cell>
          <cell r="CT192" t="str">
            <v/>
          </cell>
          <cell r="CU192" t="str">
            <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t="str">
            <v/>
          </cell>
          <cell r="DY192" t="str">
            <v/>
          </cell>
          <cell r="DZ192" t="str">
            <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D192" t="str">
            <v/>
          </cell>
          <cell r="FE192" t="str">
            <v/>
          </cell>
          <cell r="FF192" t="str">
            <v/>
          </cell>
          <cell r="FG192" t="str">
            <v/>
          </cell>
          <cell r="FH192" t="str">
            <v/>
          </cell>
          <cell r="FI192" t="str">
            <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cell r="BJ196" t="str">
            <v/>
          </cell>
          <cell r="BK196" t="str">
            <v/>
          </cell>
          <cell r="BT196">
            <v>35870</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row>
        <row r="197">
          <cell r="S197" t="str">
            <v>COST TO DATE</v>
          </cell>
          <cell r="T197" t="str">
            <v>ACTUAL COST TO DATE</v>
          </cell>
          <cell r="V197" t="str">
            <v>DIRECT TO DATE</v>
          </cell>
          <cell r="W197" t="str">
            <v>BUDGET</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
          </cell>
          <cell r="BF197" t="str">
            <v/>
          </cell>
          <cell r="BG197" t="str">
            <v/>
          </cell>
          <cell r="BH197" t="str">
            <v/>
          </cell>
          <cell r="BJ197" t="str">
            <v/>
          </cell>
          <cell r="BK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t="str">
            <v/>
          </cell>
          <cell r="DY197" t="str">
            <v/>
          </cell>
          <cell r="DZ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cell r="BK211" t="str">
            <v/>
          </cell>
          <cell r="BL211" t="str">
            <v/>
          </cell>
          <cell r="BM211" t="str">
            <v/>
          </cell>
          <cell r="BN211" t="str">
            <v/>
          </cell>
          <cell r="BO211" t="str">
            <v/>
          </cell>
          <cell r="BP211" t="str">
            <v/>
          </cell>
          <cell r="BQ211" t="str">
            <v/>
          </cell>
          <cell r="BR211" t="str">
            <v/>
          </cell>
          <cell r="BS211" t="str">
            <v/>
          </cell>
          <cell r="BT211" t="str">
            <v/>
          </cell>
          <cell r="BU211" t="str">
            <v/>
          </cell>
          <cell r="BV211" t="str">
            <v/>
          </cell>
          <cell r="BW211" t="str">
            <v/>
          </cell>
          <cell r="BX211">
            <v>35898</v>
          </cell>
          <cell r="BY211">
            <v>35905</v>
          </cell>
          <cell r="BZ211">
            <v>35912</v>
          </cell>
          <cell r="CA211">
            <v>35919</v>
          </cell>
          <cell r="CB211">
            <v>35926</v>
          </cell>
          <cell r="CC211">
            <v>35933</v>
          </cell>
          <cell r="CD211">
            <v>35940</v>
          </cell>
          <cell r="CE211">
            <v>35947</v>
          </cell>
          <cell r="CF211">
            <v>35954</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cell r="BK212" t="str">
            <v/>
          </cell>
          <cell r="BL212" t="str">
            <v/>
          </cell>
          <cell r="BM212" t="str">
            <v/>
          </cell>
          <cell r="BN212" t="str">
            <v/>
          </cell>
          <cell r="BO212" t="str">
            <v/>
          </cell>
          <cell r="BP212" t="str">
            <v/>
          </cell>
          <cell r="BQ212" t="str">
            <v/>
          </cell>
          <cell r="BR212" t="str">
            <v/>
          </cell>
          <cell r="BS212" t="str">
            <v/>
          </cell>
          <cell r="BT212" t="str">
            <v/>
          </cell>
          <cell r="BU212" t="str">
            <v/>
          </cell>
          <cell r="BV212" t="str">
            <v/>
          </cell>
          <cell r="BW212" t="str">
            <v/>
          </cell>
          <cell r="BX212">
            <v>35898</v>
          </cell>
          <cell r="BY212">
            <v>35905</v>
          </cell>
          <cell r="BZ212">
            <v>35912</v>
          </cell>
          <cell r="CA212">
            <v>35919</v>
          </cell>
          <cell r="CB212">
            <v>35926</v>
          </cell>
          <cell r="CC212">
            <v>35933</v>
          </cell>
          <cell r="CD212">
            <v>35940</v>
          </cell>
          <cell r="CE212">
            <v>35947</v>
          </cell>
          <cell r="CF212">
            <v>35954</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cell r="BK213" t="str">
            <v/>
          </cell>
          <cell r="BL213" t="str">
            <v/>
          </cell>
          <cell r="BM213" t="str">
            <v/>
          </cell>
          <cell r="BN213" t="str">
            <v/>
          </cell>
          <cell r="BO213" t="str">
            <v/>
          </cell>
          <cell r="BP213" t="str">
            <v/>
          </cell>
          <cell r="BQ213" t="str">
            <v/>
          </cell>
          <cell r="BR213" t="str">
            <v/>
          </cell>
          <cell r="BS213" t="str">
            <v/>
          </cell>
          <cell r="BT213" t="str">
            <v/>
          </cell>
          <cell r="BU213" t="str">
            <v/>
          </cell>
          <cell r="BV213" t="str">
            <v/>
          </cell>
          <cell r="BW213" t="str">
            <v/>
          </cell>
          <cell r="BX213">
            <v>125</v>
          </cell>
          <cell r="BY213">
            <v>250</v>
          </cell>
          <cell r="BZ213">
            <v>375</v>
          </cell>
          <cell r="CA213">
            <v>500</v>
          </cell>
          <cell r="CB213">
            <v>500</v>
          </cell>
          <cell r="CC213">
            <v>500</v>
          </cell>
          <cell r="CD213">
            <v>500</v>
          </cell>
          <cell r="CE213">
            <v>500</v>
          </cell>
          <cell r="CF213">
            <v>500</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cell r="BK214" t="str">
            <v/>
          </cell>
          <cell r="BL214" t="str">
            <v/>
          </cell>
          <cell r="BM214" t="str">
            <v/>
          </cell>
          <cell r="BN214" t="str">
            <v/>
          </cell>
          <cell r="BO214" t="str">
            <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v>0</v>
          </cell>
          <cell r="CC214">
            <v>0</v>
          </cell>
          <cell r="CD214">
            <v>0</v>
          </cell>
          <cell r="CE214">
            <v>125</v>
          </cell>
          <cell r="CF214">
            <v>250</v>
          </cell>
          <cell r="CG214">
            <v>375</v>
          </cell>
          <cell r="CH214">
            <v>500</v>
          </cell>
          <cell r="CI214">
            <v>500</v>
          </cell>
          <cell r="CJ214">
            <v>500</v>
          </cell>
          <cell r="CK214">
            <v>500</v>
          </cell>
          <cell r="CL214">
            <v>500</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cell r="BK215" t="str">
            <v/>
          </cell>
          <cell r="BL215" t="str">
            <v/>
          </cell>
          <cell r="BM215" t="str">
            <v/>
          </cell>
          <cell r="BN215" t="str">
            <v/>
          </cell>
          <cell r="BO215" t="str">
            <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CC215" t="str">
            <v/>
          </cell>
          <cell r="CD215" t="str">
            <v/>
          </cell>
          <cell r="CE215" t="str">
            <v/>
          </cell>
          <cell r="CF215" t="str">
            <v/>
          </cell>
          <cell r="CG215">
            <v>125</v>
          </cell>
          <cell r="CH215">
            <v>250</v>
          </cell>
          <cell r="CI215">
            <v>375</v>
          </cell>
          <cell r="CJ215">
            <v>500</v>
          </cell>
          <cell r="CK215">
            <v>500</v>
          </cell>
          <cell r="CL215">
            <v>500</v>
          </cell>
          <cell r="CM215">
            <v>500</v>
          </cell>
          <cell r="CN215">
            <v>500</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row>
        <row r="217">
          <cell r="T217" t="str">
            <v>BUDGET FORECAST</v>
          </cell>
          <cell r="AA217" t="str">
            <v/>
          </cell>
          <cell r="AB217" t="str">
            <v/>
          </cell>
          <cell r="AC217" t="str">
            <v/>
          </cell>
          <cell r="AD217" t="str">
            <v/>
          </cell>
          <cell r="AE217" t="str">
            <v/>
          </cell>
          <cell r="AF217" t="str">
            <v/>
          </cell>
          <cell r="AG217" t="str">
            <v/>
          </cell>
          <cell r="AH217" t="str">
            <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cell r="BK217" t="str">
            <v/>
          </cell>
          <cell r="BL217" t="str">
            <v/>
          </cell>
          <cell r="BM217" t="str">
            <v/>
          </cell>
          <cell r="BN217" t="str">
            <v/>
          </cell>
          <cell r="BO217" t="str">
            <v/>
          </cell>
          <cell r="BP217" t="str">
            <v/>
          </cell>
          <cell r="BQ217" t="str">
            <v/>
          </cell>
          <cell r="BR217" t="str">
            <v/>
          </cell>
          <cell r="BS217" t="str">
            <v/>
          </cell>
          <cell r="BT217" t="str">
            <v/>
          </cell>
          <cell r="BU217" t="str">
            <v/>
          </cell>
          <cell r="BV217" t="str">
            <v/>
          </cell>
          <cell r="BW217" t="str">
            <v/>
          </cell>
          <cell r="BX217">
            <v>35898</v>
          </cell>
          <cell r="BY217">
            <v>35905</v>
          </cell>
          <cell r="BZ217">
            <v>35912</v>
          </cell>
          <cell r="CA217">
            <v>35919</v>
          </cell>
          <cell r="CB217">
            <v>35926</v>
          </cell>
          <cell r="CC217">
            <v>35933</v>
          </cell>
          <cell r="CD217">
            <v>35940</v>
          </cell>
          <cell r="CE217">
            <v>35947</v>
          </cell>
          <cell r="CF217">
            <v>35954</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row>
        <row r="218">
          <cell r="T218" t="str">
            <v>BUDGET FORECAST</v>
          </cell>
          <cell r="V218" t="str">
            <v>PRE PROD</v>
          </cell>
          <cell r="W218">
            <v>30</v>
          </cell>
          <cell r="X218">
            <v>112500</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cell r="BK218" t="str">
            <v/>
          </cell>
          <cell r="BL218" t="str">
            <v/>
          </cell>
          <cell r="BM218" t="str">
            <v/>
          </cell>
          <cell r="BN218" t="str">
            <v/>
          </cell>
          <cell r="BO218" t="str">
            <v/>
          </cell>
          <cell r="BP218" t="str">
            <v/>
          </cell>
          <cell r="BQ218" t="str">
            <v/>
          </cell>
          <cell r="BR218" t="str">
            <v/>
          </cell>
          <cell r="BS218" t="str">
            <v/>
          </cell>
          <cell r="BT218" t="str">
            <v/>
          </cell>
          <cell r="BU218" t="str">
            <v/>
          </cell>
          <cell r="BV218" t="str">
            <v/>
          </cell>
          <cell r="BW218" t="str">
            <v/>
          </cell>
          <cell r="BX218">
            <v>35898</v>
          </cell>
          <cell r="BY218">
            <v>35905</v>
          </cell>
          <cell r="BZ218">
            <v>35912</v>
          </cell>
          <cell r="CA218">
            <v>35919</v>
          </cell>
          <cell r="CB218">
            <v>35926</v>
          </cell>
          <cell r="CC218">
            <v>35933</v>
          </cell>
          <cell r="CD218">
            <v>35940</v>
          </cell>
          <cell r="CE218">
            <v>35947</v>
          </cell>
          <cell r="CF218">
            <v>35954</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row>
        <row r="219">
          <cell r="V219" t="str">
            <v>PRE PROD</v>
          </cell>
          <cell r="W219">
            <v>30</v>
          </cell>
          <cell r="X219">
            <v>112500</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cell r="BK219" t="str">
            <v/>
          </cell>
          <cell r="BL219" t="str">
            <v/>
          </cell>
          <cell r="BM219" t="str">
            <v/>
          </cell>
          <cell r="BN219" t="str">
            <v/>
          </cell>
          <cell r="BO219" t="str">
            <v/>
          </cell>
          <cell r="BP219" t="str">
            <v/>
          </cell>
          <cell r="BQ219" t="str">
            <v/>
          </cell>
          <cell r="BR219" t="str">
            <v/>
          </cell>
          <cell r="BS219" t="str">
            <v/>
          </cell>
          <cell r="BT219" t="str">
            <v/>
          </cell>
          <cell r="BU219" t="str">
            <v/>
          </cell>
          <cell r="BV219" t="str">
            <v/>
          </cell>
          <cell r="BW219" t="str">
            <v/>
          </cell>
          <cell r="BX219">
            <v>3750</v>
          </cell>
          <cell r="BY219">
            <v>7500</v>
          </cell>
          <cell r="BZ219">
            <v>11250</v>
          </cell>
          <cell r="CA219">
            <v>15000</v>
          </cell>
          <cell r="CB219">
            <v>15000</v>
          </cell>
          <cell r="CC219">
            <v>15000</v>
          </cell>
          <cell r="CD219">
            <v>15000</v>
          </cell>
          <cell r="CE219">
            <v>15000</v>
          </cell>
          <cell r="CF219">
            <v>15000</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t="str">
            <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row>
        <row r="220">
          <cell r="V220" t="str">
            <v>PRODUCTION</v>
          </cell>
          <cell r="W220">
            <v>150</v>
          </cell>
          <cell r="X220">
            <v>487500</v>
          </cell>
          <cell r="AA220" t="str">
            <v/>
          </cell>
          <cell r="AB220" t="str">
            <v/>
          </cell>
          <cell r="AC220" t="str">
            <v/>
          </cell>
          <cell r="AD220" t="str">
            <v/>
          </cell>
          <cell r="AE220" t="str">
            <v/>
          </cell>
          <cell r="AF220" t="str">
            <v/>
          </cell>
          <cell r="AG220" t="str">
            <v/>
          </cell>
          <cell r="AH220" t="str">
            <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cell r="BK220" t="str">
            <v/>
          </cell>
          <cell r="BL220" t="str">
            <v/>
          </cell>
          <cell r="BM220" t="str">
            <v/>
          </cell>
          <cell r="BN220" t="str">
            <v/>
          </cell>
          <cell r="BO220" t="str">
            <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row>
        <row r="221">
          <cell r="V221" t="str">
            <v>PRODUCTION</v>
          </cell>
          <cell r="W221">
            <v>150</v>
          </cell>
          <cell r="X221">
            <v>487500</v>
          </cell>
          <cell r="AA221" t="str">
            <v/>
          </cell>
          <cell r="AB221" t="str">
            <v/>
          </cell>
          <cell r="AC221" t="str">
            <v/>
          </cell>
          <cell r="AD221" t="str">
            <v/>
          </cell>
          <cell r="AE221" t="str">
            <v/>
          </cell>
          <cell r="AF221" t="str">
            <v/>
          </cell>
          <cell r="AG221" t="str">
            <v/>
          </cell>
          <cell r="AH221" t="str">
            <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cell r="BK221" t="str">
            <v/>
          </cell>
          <cell r="BL221" t="str">
            <v/>
          </cell>
          <cell r="BM221" t="str">
            <v/>
          </cell>
          <cell r="BN221" t="str">
            <v/>
          </cell>
          <cell r="BO221" t="str">
            <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t="str">
            <v/>
          </cell>
          <cell r="DY221" t="str">
            <v/>
          </cell>
          <cell r="DZ221" t="str">
            <v/>
          </cell>
          <cell r="EA221" t="str">
            <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t="str">
            <v/>
          </cell>
          <cell r="EN221" t="str">
            <v/>
          </cell>
          <cell r="EO221" t="str">
            <v/>
          </cell>
          <cell r="EP221" t="str">
            <v/>
          </cell>
          <cell r="EQ221" t="str">
            <v/>
          </cell>
          <cell r="ER221" t="str">
            <v/>
          </cell>
          <cell r="ES221" t="str">
            <v/>
          </cell>
          <cell r="ET221" t="str">
            <v/>
          </cell>
          <cell r="EU221" t="str">
            <v/>
          </cell>
          <cell r="EV221" t="str">
            <v/>
          </cell>
          <cell r="EW221" t="str">
            <v/>
          </cell>
          <cell r="EX221" t="str">
            <v/>
          </cell>
          <cell r="EY221" t="str">
            <v/>
          </cell>
          <cell r="EZ221" t="str">
            <v/>
          </cell>
          <cell r="FA221" t="str">
            <v/>
          </cell>
          <cell r="FB221" t="str">
            <v/>
          </cell>
          <cell r="FC221" t="str">
            <v/>
          </cell>
          <cell r="FD221" t="str">
            <v/>
          </cell>
          <cell r="FE221" t="str">
            <v/>
          </cell>
          <cell r="FF221" t="str">
            <v/>
          </cell>
          <cell r="FG221" t="str">
            <v/>
          </cell>
          <cell r="FH221" t="str">
            <v/>
          </cell>
          <cell r="FI221" t="str">
            <v/>
          </cell>
        </row>
        <row r="222">
          <cell r="V222" t="str">
            <v>INK &amp; PAINT</v>
          </cell>
          <cell r="W222">
            <v>8</v>
          </cell>
          <cell r="X222">
            <v>26000</v>
          </cell>
          <cell r="AA222" t="str">
            <v/>
          </cell>
          <cell r="AB222" t="str">
            <v/>
          </cell>
          <cell r="AC222" t="str">
            <v/>
          </cell>
          <cell r="AD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cell r="BK222" t="str">
            <v/>
          </cell>
          <cell r="BL222" t="str">
            <v/>
          </cell>
          <cell r="BM222" t="str">
            <v/>
          </cell>
          <cell r="BN222" t="str">
            <v/>
          </cell>
          <cell r="BO222" t="str">
            <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CC222" t="str">
            <v/>
          </cell>
          <cell r="CD222" t="str">
            <v/>
          </cell>
          <cell r="CE222" t="str">
            <v/>
          </cell>
          <cell r="CF222" t="str">
            <v/>
          </cell>
          <cell r="CG222">
            <v>35961</v>
          </cell>
          <cell r="CH222">
            <v>35968</v>
          </cell>
          <cell r="CI222">
            <v>35975</v>
          </cell>
          <cell r="CJ222">
            <v>35982</v>
          </cell>
          <cell r="CK222">
            <v>35989</v>
          </cell>
          <cell r="CL222">
            <v>35996</v>
          </cell>
          <cell r="CM222">
            <v>36003</v>
          </cell>
          <cell r="CN222">
            <v>36010</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row>
        <row r="223">
          <cell r="V223" t="str">
            <v>INK &amp; PAINT</v>
          </cell>
          <cell r="W223">
            <v>8</v>
          </cell>
          <cell r="X223">
            <v>26000</v>
          </cell>
          <cell r="AA223" t="str">
            <v/>
          </cell>
          <cell r="AB223" t="str">
            <v/>
          </cell>
          <cell r="AC223" t="str">
            <v/>
          </cell>
          <cell r="AD223" t="str">
            <v/>
          </cell>
          <cell r="AE223" t="str">
            <v/>
          </cell>
          <cell r="AF223" t="str">
            <v/>
          </cell>
          <cell r="AG223" t="str">
            <v/>
          </cell>
          <cell r="AH223" t="str">
            <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cell r="BK223" t="str">
            <v/>
          </cell>
          <cell r="BL223" t="str">
            <v/>
          </cell>
          <cell r="BM223" t="str">
            <v/>
          </cell>
          <cell r="BN223" t="str">
            <v/>
          </cell>
          <cell r="BO223" t="str">
            <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v>1000</v>
          </cell>
          <cell r="CH223">
            <v>2000</v>
          </cell>
          <cell r="CI223">
            <v>3000</v>
          </cell>
          <cell r="CJ223">
            <v>4000</v>
          </cell>
          <cell r="CK223">
            <v>4000</v>
          </cell>
          <cell r="CL223">
            <v>4000</v>
          </cell>
          <cell r="CM223">
            <v>4000</v>
          </cell>
          <cell r="CN223">
            <v>4000</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t="str">
            <v/>
          </cell>
          <cell r="AB228" t="str">
            <v/>
          </cell>
          <cell r="AC228" t="str">
            <v/>
          </cell>
          <cell r="AD228" t="str">
            <v/>
          </cell>
          <cell r="AE228" t="str">
            <v/>
          </cell>
          <cell r="AF228" t="str">
            <v/>
          </cell>
          <cell r="AG228" t="str">
            <v/>
          </cell>
          <cell r="AH228" t="str">
            <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cell r="BK228" t="str">
            <v/>
          </cell>
          <cell r="BL228" t="str">
            <v/>
          </cell>
          <cell r="BM228" t="str">
            <v/>
          </cell>
          <cell r="BN228" t="str">
            <v/>
          </cell>
          <cell r="BO228" t="str">
            <v/>
          </cell>
          <cell r="BP228" t="str">
            <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row>
        <row r="229">
          <cell r="V229" t="str">
            <v>PROJECTED STREET</v>
          </cell>
          <cell r="X229">
            <v>36122.220141999998</v>
          </cell>
          <cell r="AA229" t="str">
            <v/>
          </cell>
          <cell r="AB229" t="str">
            <v/>
          </cell>
          <cell r="AC229" t="str">
            <v/>
          </cell>
          <cell r="AD229" t="str">
            <v/>
          </cell>
          <cell r="AE229" t="str">
            <v/>
          </cell>
          <cell r="AF229" t="str">
            <v/>
          </cell>
          <cell r="AG229" t="str">
            <v/>
          </cell>
          <cell r="AH229" t="str">
            <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cell r="BK229" t="str">
            <v/>
          </cell>
          <cell r="BL229" t="str">
            <v/>
          </cell>
          <cell r="BM229" t="str">
            <v/>
          </cell>
          <cell r="BN229" t="str">
            <v/>
          </cell>
          <cell r="BO229" t="str">
            <v/>
          </cell>
          <cell r="BP229" t="str">
            <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t="str">
            <v/>
          </cell>
          <cell r="AB232" t="str">
            <v/>
          </cell>
          <cell r="AC232" t="str">
            <v/>
          </cell>
          <cell r="AD232" t="str">
            <v/>
          </cell>
          <cell r="AE232" t="str">
            <v/>
          </cell>
          <cell r="AF232" t="str">
            <v/>
          </cell>
          <cell r="AG232" t="str">
            <v/>
          </cell>
          <cell r="AH232" t="str">
            <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cell r="BK232" t="str">
            <v/>
          </cell>
          <cell r="BL232" t="str">
            <v/>
          </cell>
          <cell r="BM232" t="str">
            <v/>
          </cell>
          <cell r="BN232" t="str">
            <v/>
          </cell>
          <cell r="BO232" t="str">
            <v/>
          </cell>
          <cell r="BP232" t="str">
            <v/>
          </cell>
          <cell r="BQ232" t="str">
            <v/>
          </cell>
          <cell r="BR232" t="str">
            <v/>
          </cell>
          <cell r="BS232" t="str">
            <v/>
          </cell>
          <cell r="BT232" t="str">
            <v/>
          </cell>
          <cell r="BU232" t="str">
            <v/>
          </cell>
          <cell r="BV232" t="str">
            <v/>
          </cell>
          <cell r="BW232" t="str">
            <v/>
          </cell>
          <cell r="BX232" t="str">
            <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t="str">
            <v/>
          </cell>
          <cell r="AB233" t="str">
            <v/>
          </cell>
          <cell r="AC233" t="str">
            <v/>
          </cell>
          <cell r="AD233" t="str">
            <v/>
          </cell>
          <cell r="AE233" t="str">
            <v/>
          </cell>
          <cell r="AF233" t="str">
            <v/>
          </cell>
          <cell r="AG233" t="str">
            <v/>
          </cell>
          <cell r="AH233" t="str">
            <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cell r="BK233" t="str">
            <v/>
          </cell>
          <cell r="BL233" t="str">
            <v/>
          </cell>
          <cell r="BM233" t="str">
            <v/>
          </cell>
          <cell r="BN233" t="str">
            <v/>
          </cell>
          <cell r="BO233" t="str">
            <v/>
          </cell>
          <cell r="BP233" t="str">
            <v/>
          </cell>
          <cell r="BQ233" t="str">
            <v/>
          </cell>
          <cell r="BR233" t="str">
            <v/>
          </cell>
          <cell r="BS233" t="str">
            <v/>
          </cell>
          <cell r="BT233" t="str">
            <v/>
          </cell>
          <cell r="BU233" t="str">
            <v/>
          </cell>
          <cell r="BV233" t="str">
            <v/>
          </cell>
          <cell r="BW233" t="str">
            <v/>
          </cell>
          <cell r="BX233" t="str">
            <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t="str">
            <v/>
          </cell>
          <cell r="AB234" t="str">
            <v/>
          </cell>
          <cell r="AC234" t="str">
            <v/>
          </cell>
          <cell r="AD234" t="str">
            <v/>
          </cell>
          <cell r="AE234" t="str">
            <v/>
          </cell>
          <cell r="AF234" t="str">
            <v/>
          </cell>
          <cell r="AG234" t="str">
            <v/>
          </cell>
          <cell r="AH234" t="str">
            <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cell r="BK234" t="str">
            <v/>
          </cell>
          <cell r="BL234" t="str">
            <v/>
          </cell>
          <cell r="BM234" t="str">
            <v/>
          </cell>
          <cell r="BN234" t="str">
            <v/>
          </cell>
          <cell r="BO234" t="str">
            <v/>
          </cell>
          <cell r="BP234" t="str">
            <v/>
          </cell>
          <cell r="BQ234" t="str">
            <v/>
          </cell>
          <cell r="BR234" t="str">
            <v/>
          </cell>
          <cell r="BS234" t="str">
            <v/>
          </cell>
          <cell r="BT234" t="str">
            <v/>
          </cell>
          <cell r="BU234" t="str">
            <v/>
          </cell>
          <cell r="BV234" t="str">
            <v/>
          </cell>
          <cell r="BW234" t="str">
            <v/>
          </cell>
          <cell r="BX234" t="str">
            <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t="str">
            <v/>
          </cell>
          <cell r="AB235" t="str">
            <v/>
          </cell>
          <cell r="AC235" t="str">
            <v/>
          </cell>
          <cell r="AD235" t="str">
            <v/>
          </cell>
          <cell r="AE235" t="str">
            <v/>
          </cell>
          <cell r="AF235" t="str">
            <v/>
          </cell>
          <cell r="AG235" t="str">
            <v/>
          </cell>
          <cell r="AH235" t="str">
            <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cell r="BK235" t="str">
            <v/>
          </cell>
          <cell r="BL235" t="str">
            <v/>
          </cell>
          <cell r="BM235" t="str">
            <v/>
          </cell>
          <cell r="BN235" t="str">
            <v/>
          </cell>
          <cell r="BO235" t="str">
            <v/>
          </cell>
          <cell r="BP235" t="str">
            <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t="str">
            <v/>
          </cell>
          <cell r="AB236" t="str">
            <v/>
          </cell>
          <cell r="AC236" t="str">
            <v/>
          </cell>
          <cell r="AD236" t="str">
            <v/>
          </cell>
          <cell r="AE236" t="str">
            <v/>
          </cell>
          <cell r="AF236" t="str">
            <v/>
          </cell>
          <cell r="AG236" t="str">
            <v/>
          </cell>
          <cell r="AH236" t="str">
            <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cell r="BK236" t="str">
            <v/>
          </cell>
          <cell r="BL236" t="str">
            <v/>
          </cell>
          <cell r="BM236" t="str">
            <v/>
          </cell>
          <cell r="BN236" t="str">
            <v/>
          </cell>
          <cell r="BO236" t="str">
            <v/>
          </cell>
          <cell r="BP236" t="str">
            <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row>
        <row r="238">
          <cell r="T238" t="str">
            <v>BUDGET FORECAST</v>
          </cell>
          <cell r="AA238" t="str">
            <v/>
          </cell>
          <cell r="AB238" t="str">
            <v/>
          </cell>
          <cell r="AC238" t="str">
            <v/>
          </cell>
          <cell r="AD238" t="str">
            <v/>
          </cell>
          <cell r="AE238" t="str">
            <v/>
          </cell>
          <cell r="AF238" t="str">
            <v/>
          </cell>
          <cell r="AG238" t="str">
            <v/>
          </cell>
          <cell r="AH238" t="str">
            <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cell r="BK238" t="str">
            <v/>
          </cell>
          <cell r="BL238" t="str">
            <v/>
          </cell>
          <cell r="BM238" t="str">
            <v/>
          </cell>
          <cell r="BN238" t="str">
            <v/>
          </cell>
          <cell r="BO238" t="str">
            <v/>
          </cell>
          <cell r="BP238" t="str">
            <v/>
          </cell>
          <cell r="BQ238" t="str">
            <v/>
          </cell>
          <cell r="BR238" t="str">
            <v/>
          </cell>
          <cell r="BS238" t="str">
            <v/>
          </cell>
          <cell r="BT238" t="str">
            <v/>
          </cell>
          <cell r="BU238" t="str">
            <v/>
          </cell>
          <cell r="BV238" t="str">
            <v/>
          </cell>
          <cell r="BW238" t="str">
            <v/>
          </cell>
          <cell r="BX238" t="str">
            <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t="str">
            <v/>
          </cell>
          <cell r="DY238" t="str">
            <v/>
          </cell>
          <cell r="DZ238" t="str">
            <v/>
          </cell>
          <cell r="EA238" t="str">
            <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D238" t="str">
            <v/>
          </cell>
          <cell r="FE238" t="str">
            <v/>
          </cell>
          <cell r="FF238" t="str">
            <v/>
          </cell>
          <cell r="FG238" t="str">
            <v/>
          </cell>
          <cell r="FH238" t="str">
            <v/>
          </cell>
          <cell r="FI238" t="str">
            <v/>
          </cell>
        </row>
        <row r="239">
          <cell r="T239" t="str">
            <v>BUDGET FORECAST</v>
          </cell>
          <cell r="V239" t="str">
            <v>PRE PROD</v>
          </cell>
          <cell r="W239">
            <v>30</v>
          </cell>
          <cell r="X239">
            <v>217500</v>
          </cell>
          <cell r="AA239" t="str">
            <v/>
          </cell>
          <cell r="AB239" t="str">
            <v/>
          </cell>
          <cell r="AC239" t="str">
            <v/>
          </cell>
          <cell r="AD239" t="str">
            <v/>
          </cell>
          <cell r="AE239" t="str">
            <v/>
          </cell>
          <cell r="AF239" t="str">
            <v/>
          </cell>
          <cell r="AG239" t="str">
            <v/>
          </cell>
          <cell r="AH239" t="str">
            <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cell r="BK239" t="str">
            <v/>
          </cell>
          <cell r="BL239" t="str">
            <v/>
          </cell>
          <cell r="BM239" t="str">
            <v/>
          </cell>
          <cell r="BN239" t="str">
            <v/>
          </cell>
          <cell r="BO239" t="str">
            <v/>
          </cell>
          <cell r="BP239" t="str">
            <v/>
          </cell>
          <cell r="BQ239" t="str">
            <v/>
          </cell>
          <cell r="BR239" t="str">
            <v/>
          </cell>
          <cell r="BS239" t="str">
            <v/>
          </cell>
          <cell r="BT239" t="str">
            <v/>
          </cell>
          <cell r="BU239" t="str">
            <v/>
          </cell>
          <cell r="BV239" t="str">
            <v/>
          </cell>
          <cell r="BW239" t="str">
            <v/>
          </cell>
          <cell r="BX239" t="str">
            <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row>
        <row r="240">
          <cell r="V240" t="str">
            <v>PRE PROD</v>
          </cell>
          <cell r="W240">
            <v>30</v>
          </cell>
          <cell r="X240">
            <v>217500</v>
          </cell>
          <cell r="AA240" t="str">
            <v/>
          </cell>
          <cell r="AB240" t="str">
            <v/>
          </cell>
          <cell r="AC240" t="str">
            <v/>
          </cell>
          <cell r="AD240" t="str">
            <v/>
          </cell>
          <cell r="AE240" t="str">
            <v/>
          </cell>
          <cell r="AF240" t="str">
            <v/>
          </cell>
          <cell r="AG240" t="str">
            <v/>
          </cell>
          <cell r="AH240" t="str">
            <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cell r="BK240" t="str">
            <v/>
          </cell>
          <cell r="BL240" t="str">
            <v/>
          </cell>
          <cell r="BM240" t="str">
            <v/>
          </cell>
          <cell r="BN240" t="str">
            <v/>
          </cell>
          <cell r="BO240" t="str">
            <v/>
          </cell>
          <cell r="BP240" t="str">
            <v/>
          </cell>
          <cell r="BQ240" t="str">
            <v/>
          </cell>
          <cell r="BR240" t="str">
            <v/>
          </cell>
          <cell r="BS240" t="str">
            <v/>
          </cell>
          <cell r="BT240" t="str">
            <v/>
          </cell>
          <cell r="BU240" t="str">
            <v/>
          </cell>
          <cell r="BV240" t="str">
            <v/>
          </cell>
          <cell r="BW240" t="str">
            <v/>
          </cell>
          <cell r="BX240" t="str">
            <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row>
        <row r="241">
          <cell r="V241" t="str">
            <v>PRODUCTION</v>
          </cell>
          <cell r="W241">
            <v>150</v>
          </cell>
          <cell r="X241">
            <v>1087500</v>
          </cell>
          <cell r="AA241" t="str">
            <v/>
          </cell>
          <cell r="AB241" t="str">
            <v/>
          </cell>
          <cell r="AC241" t="str">
            <v/>
          </cell>
          <cell r="AD241" t="str">
            <v/>
          </cell>
          <cell r="AE241" t="str">
            <v/>
          </cell>
          <cell r="AF241" t="str">
            <v/>
          </cell>
          <cell r="AG241" t="str">
            <v/>
          </cell>
          <cell r="AH241" t="str">
            <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cell r="BK241" t="str">
            <v/>
          </cell>
          <cell r="BL241" t="str">
            <v/>
          </cell>
          <cell r="BM241" t="str">
            <v/>
          </cell>
          <cell r="BN241" t="str">
            <v/>
          </cell>
          <cell r="BO241" t="str">
            <v/>
          </cell>
          <cell r="BP241" t="str">
            <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row>
        <row r="242">
          <cell r="V242" t="str">
            <v>PRODUCTION</v>
          </cell>
          <cell r="W242">
            <v>150</v>
          </cell>
          <cell r="X242">
            <v>1087500</v>
          </cell>
          <cell r="AA242" t="str">
            <v/>
          </cell>
          <cell r="AB242" t="str">
            <v/>
          </cell>
          <cell r="AC242" t="str">
            <v/>
          </cell>
          <cell r="AD242" t="str">
            <v/>
          </cell>
          <cell r="AE242" t="str">
            <v/>
          </cell>
          <cell r="AF242" t="str">
            <v/>
          </cell>
          <cell r="AG242" t="str">
            <v/>
          </cell>
          <cell r="AH242" t="str">
            <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cell r="BK242" t="str">
            <v/>
          </cell>
          <cell r="BL242" t="str">
            <v/>
          </cell>
          <cell r="BM242" t="str">
            <v/>
          </cell>
          <cell r="BN242" t="str">
            <v/>
          </cell>
          <cell r="BO242" t="str">
            <v/>
          </cell>
          <cell r="BP242" t="str">
            <v/>
          </cell>
          <cell r="BQ242" t="str">
            <v/>
          </cell>
          <cell r="BR242" t="str">
            <v/>
          </cell>
          <cell r="BS242" t="str">
            <v/>
          </cell>
          <cell r="BT242" t="str">
            <v/>
          </cell>
          <cell r="BU242" t="str">
            <v/>
          </cell>
          <cell r="BV242" t="str">
            <v/>
          </cell>
          <cell r="BW242" t="str">
            <v/>
          </cell>
          <cell r="BX242" t="str">
            <v/>
          </cell>
          <cell r="BY242" t="str">
            <v/>
          </cell>
          <cell r="BZ242" t="str">
            <v/>
          </cell>
          <cell r="CA242" t="str">
            <v/>
          </cell>
          <cell r="CB242" t="str">
            <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t="str">
            <v/>
          </cell>
          <cell r="DV242" t="str">
            <v/>
          </cell>
          <cell r="DW242" t="str">
            <v/>
          </cell>
          <cell r="DX242" t="str">
            <v/>
          </cell>
          <cell r="DY242" t="str">
            <v/>
          </cell>
          <cell r="DZ242" t="str">
            <v/>
          </cell>
          <cell r="EA242" t="str">
            <v/>
          </cell>
          <cell r="EB242" t="str">
            <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D242" t="str">
            <v/>
          </cell>
          <cell r="FE242" t="str">
            <v/>
          </cell>
          <cell r="FF242" t="str">
            <v/>
          </cell>
          <cell r="FG242" t="str">
            <v/>
          </cell>
          <cell r="FH242" t="str">
            <v/>
          </cell>
          <cell r="FI242" t="str">
            <v/>
          </cell>
        </row>
        <row r="243">
          <cell r="V243" t="str">
            <v>INK &amp; PAINT</v>
          </cell>
          <cell r="W243">
            <v>8</v>
          </cell>
          <cell r="X243">
            <v>58000</v>
          </cell>
          <cell r="AA243" t="str">
            <v/>
          </cell>
          <cell r="AB243" t="str">
            <v/>
          </cell>
          <cell r="AC243" t="str">
            <v/>
          </cell>
          <cell r="AD243" t="str">
            <v/>
          </cell>
          <cell r="AE243" t="str">
            <v/>
          </cell>
          <cell r="AF243" t="str">
            <v/>
          </cell>
          <cell r="AG243" t="str">
            <v/>
          </cell>
          <cell r="AH243" t="str">
            <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cell r="BK243" t="str">
            <v/>
          </cell>
          <cell r="BL243" t="str">
            <v/>
          </cell>
          <cell r="BM243" t="str">
            <v/>
          </cell>
          <cell r="BN243" t="str">
            <v/>
          </cell>
          <cell r="BO243" t="str">
            <v/>
          </cell>
          <cell r="BP243" t="str">
            <v/>
          </cell>
          <cell r="BQ243" t="str">
            <v/>
          </cell>
          <cell r="BR243" t="str">
            <v/>
          </cell>
          <cell r="BS243" t="str">
            <v/>
          </cell>
          <cell r="BT243" t="str">
            <v/>
          </cell>
          <cell r="BU243" t="str">
            <v/>
          </cell>
          <cell r="BV243" t="str">
            <v/>
          </cell>
          <cell r="BW243" t="str">
            <v/>
          </cell>
          <cell r="BX243" t="str">
            <v/>
          </cell>
          <cell r="BY243" t="str">
            <v/>
          </cell>
          <cell r="BZ243" t="str">
            <v/>
          </cell>
          <cell r="CA243" t="str">
            <v/>
          </cell>
          <cell r="CB243" t="str">
            <v/>
          </cell>
          <cell r="CC243" t="str">
            <v/>
          </cell>
          <cell r="CD243" t="str">
            <v/>
          </cell>
          <cell r="CE243" t="str">
            <v/>
          </cell>
          <cell r="CF243" t="str">
            <v/>
          </cell>
          <cell r="CG243" t="str">
            <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row>
        <row r="244">
          <cell r="V244" t="str">
            <v>INK &amp; PAINT</v>
          </cell>
          <cell r="W244">
            <v>8</v>
          </cell>
          <cell r="X244">
            <v>58000</v>
          </cell>
          <cell r="AA244" t="str">
            <v/>
          </cell>
          <cell r="AB244" t="str">
            <v/>
          </cell>
          <cell r="AC244" t="str">
            <v/>
          </cell>
          <cell r="AD244" t="str">
            <v/>
          </cell>
          <cell r="AE244" t="str">
            <v/>
          </cell>
          <cell r="AF244" t="str">
            <v/>
          </cell>
          <cell r="AG244" t="str">
            <v/>
          </cell>
          <cell r="AH244" t="str">
            <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cell r="BK244" t="str">
            <v/>
          </cell>
          <cell r="BL244" t="str">
            <v/>
          </cell>
          <cell r="BM244" t="str">
            <v/>
          </cell>
          <cell r="BN244" t="str">
            <v/>
          </cell>
          <cell r="BO244" t="str">
            <v/>
          </cell>
          <cell r="BP244" t="str">
            <v/>
          </cell>
          <cell r="BQ244" t="str">
            <v/>
          </cell>
          <cell r="BR244" t="str">
            <v/>
          </cell>
          <cell r="BS244" t="str">
            <v/>
          </cell>
          <cell r="BT244" t="str">
            <v/>
          </cell>
          <cell r="BU244" t="str">
            <v/>
          </cell>
          <cell r="BV244" t="str">
            <v/>
          </cell>
          <cell r="BW244" t="str">
            <v/>
          </cell>
          <cell r="BX244" t="str">
            <v/>
          </cell>
          <cell r="BY244" t="str">
            <v/>
          </cell>
          <cell r="BZ244" t="str">
            <v/>
          </cell>
          <cell r="CA244" t="str">
            <v/>
          </cell>
          <cell r="CB244" t="str">
            <v/>
          </cell>
          <cell r="CC244" t="str">
            <v/>
          </cell>
          <cell r="CD244" t="str">
            <v/>
          </cell>
          <cell r="CE244" t="str">
            <v/>
          </cell>
          <cell r="CF244" t="str">
            <v/>
          </cell>
          <cell r="CG244" t="str">
            <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t="str">
            <v/>
          </cell>
          <cell r="CY244" t="str">
            <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cell r="BK249" t="str">
            <v/>
          </cell>
          <cell r="BL249" t="str">
            <v/>
          </cell>
          <cell r="BM249" t="str">
            <v/>
          </cell>
          <cell r="BN249" t="str">
            <v/>
          </cell>
          <cell r="BO249" t="str">
            <v/>
          </cell>
          <cell r="BP249" t="str">
            <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t="str">
            <v/>
          </cell>
          <cell r="DY249" t="str">
            <v/>
          </cell>
          <cell r="DZ249" t="str">
            <v/>
          </cell>
          <cell r="EA249" t="str">
            <v/>
          </cell>
          <cell r="EB249" t="str">
            <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row>
        <row r="250">
          <cell r="V250" t="str">
            <v>PROJECTED STREET</v>
          </cell>
          <cell r="X250">
            <v>36184</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cell r="BK250" t="str">
            <v/>
          </cell>
          <cell r="BL250" t="str">
            <v/>
          </cell>
          <cell r="BM250" t="str">
            <v/>
          </cell>
          <cell r="BN250" t="str">
            <v/>
          </cell>
          <cell r="BO250" t="str">
            <v/>
          </cell>
          <cell r="BP250" t="str">
            <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t="str">
            <v/>
          </cell>
          <cell r="DY250" t="str">
            <v/>
          </cell>
          <cell r="DZ250" t="str">
            <v/>
          </cell>
          <cell r="EA250" t="str">
            <v/>
          </cell>
          <cell r="EB250" t="str">
            <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cell r="BK253" t="str">
            <v/>
          </cell>
          <cell r="BL253" t="str">
            <v/>
          </cell>
          <cell r="BM253" t="str">
            <v/>
          </cell>
          <cell r="BN253" t="str">
            <v/>
          </cell>
          <cell r="BO253" t="str">
            <v/>
          </cell>
          <cell r="BP253" t="str">
            <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cell r="BK254" t="str">
            <v/>
          </cell>
          <cell r="BL254" t="str">
            <v/>
          </cell>
          <cell r="BM254" t="str">
            <v/>
          </cell>
          <cell r="BN254" t="str">
            <v/>
          </cell>
          <cell r="BO254" t="str">
            <v/>
          </cell>
          <cell r="BP254" t="str">
            <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t="str">
            <v/>
          </cell>
          <cell r="DY254" t="str">
            <v/>
          </cell>
          <cell r="DZ254" t="str">
            <v/>
          </cell>
          <cell r="EA254" t="str">
            <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t="str">
            <v/>
          </cell>
          <cell r="EN254" t="str">
            <v/>
          </cell>
          <cell r="EO254" t="str">
            <v/>
          </cell>
          <cell r="EP254" t="str">
            <v/>
          </cell>
          <cell r="EQ254" t="str">
            <v/>
          </cell>
          <cell r="ER254" t="str">
            <v/>
          </cell>
          <cell r="ES254" t="str">
            <v/>
          </cell>
          <cell r="ET254" t="str">
            <v/>
          </cell>
          <cell r="EU254" t="str">
            <v/>
          </cell>
          <cell r="EV254" t="str">
            <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cell r="BK255" t="str">
            <v/>
          </cell>
          <cell r="BL255" t="str">
            <v/>
          </cell>
          <cell r="BM255" t="str">
            <v/>
          </cell>
          <cell r="BN255" t="str">
            <v/>
          </cell>
          <cell r="BO255" t="str">
            <v/>
          </cell>
          <cell r="BP255" t="str">
            <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cell r="BK256" t="str">
            <v/>
          </cell>
          <cell r="BL256" t="str">
            <v/>
          </cell>
          <cell r="BM256" t="str">
            <v/>
          </cell>
          <cell r="BN256" t="str">
            <v/>
          </cell>
          <cell r="BO256" t="str">
            <v/>
          </cell>
          <cell r="BP256" t="str">
            <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cell r="BK257" t="str">
            <v/>
          </cell>
          <cell r="BL257" t="str">
            <v/>
          </cell>
          <cell r="BM257" t="str">
            <v/>
          </cell>
          <cell r="BN257" t="str">
            <v/>
          </cell>
          <cell r="BO257" t="str">
            <v/>
          </cell>
          <cell r="BP257" t="str">
            <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v>125</v>
          </cell>
          <cell r="CS257">
            <v>250</v>
          </cell>
          <cell r="CT257">
            <v>375</v>
          </cell>
          <cell r="CU257">
            <v>500</v>
          </cell>
          <cell r="CV257">
            <v>500</v>
          </cell>
          <cell r="CW257">
            <v>500</v>
          </cell>
          <cell r="CX257">
            <v>500</v>
          </cell>
          <cell r="CY257">
            <v>500</v>
          </cell>
          <cell r="CZ257">
            <v>500</v>
          </cell>
          <cell r="DA257">
            <v>500</v>
          </cell>
          <cell r="DB257">
            <v>500</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row>
        <row r="259">
          <cell r="T259" t="str">
            <v>BUDGET FORECAST</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cell r="BK259" t="str">
            <v/>
          </cell>
          <cell r="BL259" t="str">
            <v/>
          </cell>
          <cell r="BM259" t="str">
            <v/>
          </cell>
          <cell r="BN259" t="str">
            <v/>
          </cell>
          <cell r="BO259" t="str">
            <v/>
          </cell>
          <cell r="BP259" t="str">
            <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row>
        <row r="260">
          <cell r="T260" t="str">
            <v>BUDGET FORECAST</v>
          </cell>
          <cell r="V260" t="str">
            <v>PRE PROD</v>
          </cell>
          <cell r="W260">
            <v>30</v>
          </cell>
          <cell r="X260">
            <v>157500</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cell r="BK260" t="str">
            <v/>
          </cell>
          <cell r="BL260" t="str">
            <v/>
          </cell>
          <cell r="BM260" t="str">
            <v/>
          </cell>
          <cell r="BN260" t="str">
            <v/>
          </cell>
          <cell r="BO260" t="str">
            <v/>
          </cell>
          <cell r="BP260" t="str">
            <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row>
        <row r="261">
          <cell r="V261" t="str">
            <v>PRE PROD</v>
          </cell>
          <cell r="W261">
            <v>30</v>
          </cell>
          <cell r="X261">
            <v>157500</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cell r="BK261" t="str">
            <v/>
          </cell>
          <cell r="BL261" t="str">
            <v/>
          </cell>
          <cell r="BM261" t="str">
            <v/>
          </cell>
          <cell r="BN261" t="str">
            <v/>
          </cell>
          <cell r="BO261" t="str">
            <v/>
          </cell>
          <cell r="BP261" t="str">
            <v/>
          </cell>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row>
        <row r="262">
          <cell r="V262" t="str">
            <v>PRODUCTION</v>
          </cell>
          <cell r="W262">
            <v>150</v>
          </cell>
          <cell r="X262">
            <v>712500</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cell r="BK262" t="str">
            <v/>
          </cell>
          <cell r="BL262" t="str">
            <v/>
          </cell>
          <cell r="BM262" t="str">
            <v/>
          </cell>
          <cell r="BN262" t="str">
            <v/>
          </cell>
          <cell r="BO262" t="str">
            <v/>
          </cell>
          <cell r="BP262" t="str">
            <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row>
        <row r="263">
          <cell r="V263" t="str">
            <v>PRODUCTION</v>
          </cell>
          <cell r="W263">
            <v>150</v>
          </cell>
          <cell r="X263">
            <v>712500</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cell r="BK263" t="str">
            <v/>
          </cell>
          <cell r="BL263" t="str">
            <v/>
          </cell>
          <cell r="BM263" t="str">
            <v/>
          </cell>
          <cell r="BN263" t="str">
            <v/>
          </cell>
          <cell r="BO263" t="str">
            <v/>
          </cell>
          <cell r="BP263" t="str">
            <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row>
        <row r="264">
          <cell r="V264" t="str">
            <v>INK &amp; PAINT</v>
          </cell>
          <cell r="W264">
            <v>8</v>
          </cell>
          <cell r="X264">
            <v>38000</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cell r="BK264" t="str">
            <v/>
          </cell>
          <cell r="BL264" t="str">
            <v/>
          </cell>
          <cell r="BM264" t="str">
            <v/>
          </cell>
          <cell r="BN264" t="str">
            <v/>
          </cell>
          <cell r="BO264" t="str">
            <v/>
          </cell>
          <cell r="BP264" t="str">
            <v/>
          </cell>
          <cell r="BQ264" t="str">
            <v/>
          </cell>
          <cell r="BR264" t="str">
            <v/>
          </cell>
          <cell r="BS264" t="str">
            <v/>
          </cell>
          <cell r="BT264" t="str">
            <v/>
          </cell>
          <cell r="BU264" t="str">
            <v/>
          </cell>
          <cell r="BV264" t="str">
            <v/>
          </cell>
          <cell r="BW264" t="str">
            <v/>
          </cell>
          <cell r="BX264" t="str">
            <v/>
          </cell>
          <cell r="BY264" t="str">
            <v/>
          </cell>
          <cell r="BZ264" t="str">
            <v/>
          </cell>
          <cell r="CA264" t="str">
            <v/>
          </cell>
          <cell r="CB264" t="str">
            <v/>
          </cell>
          <cell r="CC264" t="str">
            <v/>
          </cell>
          <cell r="CD264" t="str">
            <v/>
          </cell>
          <cell r="CE264" t="str">
            <v/>
          </cell>
          <cell r="CF264" t="str">
            <v/>
          </cell>
          <cell r="CG264" t="str">
            <v/>
          </cell>
          <cell r="CH264" t="str">
            <v/>
          </cell>
          <cell r="CI264" t="str">
            <v/>
          </cell>
          <cell r="CJ264" t="str">
            <v/>
          </cell>
          <cell r="CK264" t="str">
            <v/>
          </cell>
          <cell r="CL264" t="str">
            <v/>
          </cell>
          <cell r="CM264" t="str">
            <v/>
          </cell>
          <cell r="CN264" t="str">
            <v/>
          </cell>
          <cell r="CO264" t="str">
            <v/>
          </cell>
          <cell r="CP264" t="str">
            <v/>
          </cell>
          <cell r="CQ264" t="str">
            <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t="str">
            <v/>
          </cell>
          <cell r="DY264" t="str">
            <v/>
          </cell>
          <cell r="DZ264" t="str">
            <v/>
          </cell>
          <cell r="EA264" t="str">
            <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D264" t="str">
            <v/>
          </cell>
          <cell r="FE264" t="str">
            <v/>
          </cell>
          <cell r="FF264" t="str">
            <v/>
          </cell>
          <cell r="FG264" t="str">
            <v/>
          </cell>
          <cell r="FH264" t="str">
            <v/>
          </cell>
          <cell r="FI264" t="str">
            <v/>
          </cell>
        </row>
        <row r="265">
          <cell r="V265" t="str">
            <v>INK &amp; PAINT</v>
          </cell>
          <cell r="W265">
            <v>8</v>
          </cell>
          <cell r="X265">
            <v>38000</v>
          </cell>
          <cell r="AA265" t="str">
            <v/>
          </cell>
          <cell r="AB265" t="str">
            <v/>
          </cell>
          <cell r="AC265" t="str">
            <v/>
          </cell>
          <cell r="AD265" t="str">
            <v/>
          </cell>
          <cell r="AE265" t="str">
            <v/>
          </cell>
          <cell r="AF265" t="str">
            <v/>
          </cell>
          <cell r="AG265" t="str">
            <v/>
          </cell>
          <cell r="AH265" t="str">
            <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cell r="BK265" t="str">
            <v/>
          </cell>
          <cell r="BL265" t="str">
            <v/>
          </cell>
          <cell r="BM265" t="str">
            <v/>
          </cell>
          <cell r="BN265" t="str">
            <v/>
          </cell>
          <cell r="BO265" t="str">
            <v/>
          </cell>
          <cell r="BP265" t="str">
            <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t="str">
            <v/>
          </cell>
          <cell r="AB270" t="str">
            <v/>
          </cell>
          <cell r="AC270" t="str">
            <v/>
          </cell>
          <cell r="AD270" t="str">
            <v/>
          </cell>
          <cell r="AE270" t="str">
            <v/>
          </cell>
          <cell r="AF270" t="str">
            <v/>
          </cell>
          <cell r="AG270" t="str">
            <v/>
          </cell>
          <cell r="AH270" t="str">
            <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cell r="BK270" t="str">
            <v/>
          </cell>
          <cell r="BL270" t="str">
            <v/>
          </cell>
          <cell r="BM270" t="str">
            <v/>
          </cell>
          <cell r="BN270" t="str">
            <v/>
          </cell>
          <cell r="BO270" t="str">
            <v/>
          </cell>
          <cell r="BP270" t="str">
            <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t="str">
            <v/>
          </cell>
          <cell r="CP270" t="str">
            <v/>
          </cell>
          <cell r="CQ270" t="str">
            <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t="str">
            <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t="str">
            <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t="str">
            <v/>
          </cell>
          <cell r="U10" t="str">
            <v/>
          </cell>
          <cell r="V10" t="str">
            <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t="str">
            <v/>
          </cell>
          <cell r="U11" t="str">
            <v/>
          </cell>
          <cell r="V11" t="str">
            <v/>
          </cell>
        </row>
        <row r="12">
          <cell r="N12" t="str">
            <v>Engineering</v>
          </cell>
          <cell r="O12">
            <v>36230</v>
          </cell>
          <cell r="P12">
            <v>36344</v>
          </cell>
          <cell r="Q12">
            <v>250</v>
          </cell>
          <cell r="R12">
            <v>16</v>
          </cell>
          <cell r="S12">
            <v>114</v>
          </cell>
          <cell r="T12" t="str">
            <v/>
          </cell>
          <cell r="U12" t="str">
            <v/>
          </cell>
          <cell r="V12" t="str">
            <v/>
          </cell>
        </row>
        <row r="13">
          <cell r="C13" t="str">
            <v>ENGINEERING</v>
          </cell>
          <cell r="F13" t="str">
            <v>TESTING</v>
          </cell>
          <cell r="N13" t="str">
            <v>Testing</v>
          </cell>
          <cell r="O13">
            <v>36277</v>
          </cell>
          <cell r="P13">
            <v>36359.5</v>
          </cell>
          <cell r="Q13">
            <v>400</v>
          </cell>
          <cell r="R13">
            <v>11</v>
          </cell>
          <cell r="S13">
            <v>82.5</v>
          </cell>
          <cell r="T13" t="str">
            <v/>
          </cell>
          <cell r="U13" t="str">
            <v/>
          </cell>
          <cell r="V13" t="str">
            <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t="str">
            <v/>
          </cell>
          <cell r="U14" t="str">
            <v/>
          </cell>
          <cell r="V14" t="str">
            <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t="str">
            <v/>
          </cell>
          <cell r="U20" t="str">
            <v/>
          </cell>
          <cell r="V20" t="str">
            <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t="str">
            <v/>
          </cell>
          <cell r="U21" t="str">
            <v/>
          </cell>
          <cell r="V21" t="str">
            <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t="str">
            <v/>
          </cell>
          <cell r="U22" t="str">
            <v/>
          </cell>
          <cell r="V22" t="str">
            <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t="str">
            <v/>
          </cell>
          <cell r="U23" t="str">
            <v/>
          </cell>
          <cell r="V23" t="str">
            <v/>
          </cell>
        </row>
        <row r="24">
          <cell r="N24" t="str">
            <v>Engineering</v>
          </cell>
          <cell r="O24">
            <v>36261</v>
          </cell>
          <cell r="P24">
            <v>36375</v>
          </cell>
          <cell r="Q24">
            <v>250</v>
          </cell>
          <cell r="R24">
            <v>17</v>
          </cell>
          <cell r="S24">
            <v>114</v>
          </cell>
          <cell r="T24" t="str">
            <v/>
          </cell>
          <cell r="U24" t="str">
            <v/>
          </cell>
          <cell r="V24" t="str">
            <v/>
          </cell>
        </row>
        <row r="25">
          <cell r="C25" t="str">
            <v>ENGINEERING</v>
          </cell>
          <cell r="F25" t="str">
            <v>TESTING</v>
          </cell>
          <cell r="N25" t="str">
            <v>Testing</v>
          </cell>
          <cell r="O25">
            <v>36308</v>
          </cell>
          <cell r="P25">
            <v>36390.5</v>
          </cell>
          <cell r="Q25">
            <v>400</v>
          </cell>
          <cell r="R25">
            <v>12</v>
          </cell>
          <cell r="S25">
            <v>82.5</v>
          </cell>
          <cell r="T25" t="str">
            <v/>
          </cell>
          <cell r="U25" t="str">
            <v/>
          </cell>
          <cell r="V25" t="str">
            <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t="str">
            <v/>
          </cell>
          <cell r="U26" t="str">
            <v/>
          </cell>
          <cell r="V26" t="str">
            <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t="str">
            <v/>
          </cell>
          <cell r="U32" t="str">
            <v/>
          </cell>
          <cell r="V32" t="str">
            <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t="str">
            <v/>
          </cell>
          <cell r="U33" t="str">
            <v/>
          </cell>
          <cell r="V33" t="str">
            <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t="str">
            <v/>
          </cell>
          <cell r="U34" t="str">
            <v/>
          </cell>
          <cell r="V34" t="str">
            <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t="str">
            <v/>
          </cell>
          <cell r="U35" t="str">
            <v/>
          </cell>
          <cell r="V35" t="str">
            <v/>
          </cell>
        </row>
        <row r="36">
          <cell r="N36" t="str">
            <v>Engineering</v>
          </cell>
          <cell r="O36">
            <v>36306</v>
          </cell>
          <cell r="P36">
            <v>36420</v>
          </cell>
          <cell r="Q36">
            <v>250</v>
          </cell>
          <cell r="R36">
            <v>16</v>
          </cell>
          <cell r="S36">
            <v>114</v>
          </cell>
          <cell r="T36" t="str">
            <v/>
          </cell>
          <cell r="U36" t="str">
            <v/>
          </cell>
          <cell r="V36" t="str">
            <v/>
          </cell>
        </row>
        <row r="37">
          <cell r="C37" t="str">
            <v>ENGINEERING</v>
          </cell>
          <cell r="F37" t="str">
            <v>TESTING</v>
          </cell>
          <cell r="N37" t="str">
            <v>Testing</v>
          </cell>
          <cell r="O37">
            <v>36353</v>
          </cell>
          <cell r="P37">
            <v>36435.5</v>
          </cell>
          <cell r="Q37">
            <v>400</v>
          </cell>
          <cell r="R37">
            <v>12</v>
          </cell>
          <cell r="S37">
            <v>82.5</v>
          </cell>
          <cell r="T37" t="str">
            <v/>
          </cell>
          <cell r="U37" t="str">
            <v/>
          </cell>
          <cell r="V37" t="str">
            <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t="str">
            <v/>
          </cell>
          <cell r="U38" t="str">
            <v/>
          </cell>
          <cell r="V38" t="str">
            <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t="str">
            <v/>
          </cell>
          <cell r="U44" t="str">
            <v/>
          </cell>
          <cell r="V44" t="str">
            <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t="str">
            <v/>
          </cell>
          <cell r="U45" t="str">
            <v/>
          </cell>
          <cell r="V45" t="str">
            <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t="str">
            <v/>
          </cell>
          <cell r="U46" t="str">
            <v/>
          </cell>
          <cell r="V46" t="str">
            <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t="str">
            <v/>
          </cell>
          <cell r="U47" t="str">
            <v/>
          </cell>
          <cell r="V47" t="str">
            <v/>
          </cell>
        </row>
        <row r="48">
          <cell r="N48" t="str">
            <v>Engineering</v>
          </cell>
          <cell r="O48">
            <v>36370</v>
          </cell>
          <cell r="P48">
            <v>36484</v>
          </cell>
          <cell r="Q48">
            <v>250</v>
          </cell>
          <cell r="R48">
            <v>16</v>
          </cell>
          <cell r="S48">
            <v>114</v>
          </cell>
          <cell r="T48" t="str">
            <v/>
          </cell>
          <cell r="U48" t="str">
            <v/>
          </cell>
          <cell r="V48" t="str">
            <v/>
          </cell>
        </row>
        <row r="49">
          <cell r="C49" t="str">
            <v>ENGINEERING</v>
          </cell>
          <cell r="F49" t="str">
            <v>TESTING</v>
          </cell>
          <cell r="N49" t="str">
            <v>Testing</v>
          </cell>
          <cell r="O49">
            <v>36417</v>
          </cell>
          <cell r="P49">
            <v>36499.5</v>
          </cell>
          <cell r="Q49">
            <v>400</v>
          </cell>
          <cell r="R49">
            <v>11</v>
          </cell>
          <cell r="S49">
            <v>82.5</v>
          </cell>
          <cell r="T49" t="str">
            <v/>
          </cell>
          <cell r="U49" t="str">
            <v/>
          </cell>
          <cell r="V49" t="str">
            <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t="str">
            <v/>
          </cell>
          <cell r="U50" t="str">
            <v/>
          </cell>
          <cell r="V50" t="str">
            <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t="str">
            <v/>
          </cell>
          <cell r="U56" t="str">
            <v/>
          </cell>
          <cell r="V56" t="str">
            <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t="str">
            <v/>
          </cell>
          <cell r="U57" t="str">
            <v/>
          </cell>
          <cell r="V57" t="str">
            <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t="str">
            <v/>
          </cell>
          <cell r="U58" t="str">
            <v/>
          </cell>
          <cell r="V58" t="str">
            <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t="str">
            <v/>
          </cell>
          <cell r="U59" t="str">
            <v/>
          </cell>
          <cell r="V59" t="str">
            <v/>
          </cell>
        </row>
        <row r="60">
          <cell r="N60" t="str">
            <v>Engineering</v>
          </cell>
          <cell r="O60">
            <v>36401</v>
          </cell>
          <cell r="P60">
            <v>36515</v>
          </cell>
          <cell r="Q60">
            <v>250</v>
          </cell>
          <cell r="R60">
            <v>17</v>
          </cell>
          <cell r="S60">
            <v>114</v>
          </cell>
          <cell r="T60" t="str">
            <v/>
          </cell>
          <cell r="U60" t="str">
            <v/>
          </cell>
          <cell r="V60" t="str">
            <v/>
          </cell>
        </row>
        <row r="61">
          <cell r="C61" t="str">
            <v>ENGINEERING</v>
          </cell>
          <cell r="F61" t="str">
            <v>TESTING</v>
          </cell>
          <cell r="N61" t="str">
            <v>Testing</v>
          </cell>
          <cell r="O61">
            <v>36448</v>
          </cell>
          <cell r="P61">
            <v>36530.5</v>
          </cell>
          <cell r="Q61">
            <v>400</v>
          </cell>
          <cell r="R61">
            <v>12</v>
          </cell>
          <cell r="S61">
            <v>82.5</v>
          </cell>
          <cell r="T61" t="str">
            <v/>
          </cell>
          <cell r="U61" t="str">
            <v/>
          </cell>
          <cell r="V61" t="str">
            <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t="str">
            <v/>
          </cell>
          <cell r="U62" t="str">
            <v/>
          </cell>
          <cell r="V62" t="str">
            <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t="str">
            <v/>
          </cell>
          <cell r="U68" t="str">
            <v/>
          </cell>
          <cell r="V68" t="str">
            <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t="str">
            <v/>
          </cell>
          <cell r="U69" t="str">
            <v/>
          </cell>
          <cell r="V69" t="str">
            <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t="str">
            <v/>
          </cell>
          <cell r="U70" t="str">
            <v/>
          </cell>
          <cell r="V70" t="str">
            <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t="str">
            <v/>
          </cell>
          <cell r="U71" t="str">
            <v/>
          </cell>
          <cell r="V71" t="str">
            <v/>
          </cell>
        </row>
        <row r="72">
          <cell r="N72" t="str">
            <v>Engineering</v>
          </cell>
          <cell r="O72">
            <v>36446</v>
          </cell>
          <cell r="P72">
            <v>36560</v>
          </cell>
          <cell r="Q72">
            <v>250</v>
          </cell>
          <cell r="R72">
            <v>16</v>
          </cell>
          <cell r="S72">
            <v>114</v>
          </cell>
          <cell r="T72" t="str">
            <v/>
          </cell>
          <cell r="U72" t="str">
            <v/>
          </cell>
          <cell r="V72" t="str">
            <v/>
          </cell>
        </row>
        <row r="73">
          <cell r="C73" t="str">
            <v>ENGINEERING</v>
          </cell>
          <cell r="F73" t="str">
            <v>TESTING</v>
          </cell>
          <cell r="N73" t="str">
            <v>Testing</v>
          </cell>
          <cell r="O73">
            <v>36493</v>
          </cell>
          <cell r="P73">
            <v>36575.5</v>
          </cell>
          <cell r="Q73">
            <v>400</v>
          </cell>
          <cell r="R73">
            <v>12</v>
          </cell>
          <cell r="S73">
            <v>82.5</v>
          </cell>
          <cell r="T73" t="str">
            <v/>
          </cell>
          <cell r="U73" t="str">
            <v/>
          </cell>
          <cell r="V73" t="str">
            <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t="str">
            <v/>
          </cell>
          <cell r="U74" t="str">
            <v/>
          </cell>
          <cell r="V74" t="str">
            <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t="str">
            <v/>
          </cell>
          <cell r="U80" t="str">
            <v/>
          </cell>
          <cell r="V80" t="str">
            <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t="str">
            <v/>
          </cell>
          <cell r="U81" t="str">
            <v/>
          </cell>
          <cell r="V81" t="str">
            <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t="str">
            <v/>
          </cell>
          <cell r="U82" t="str">
            <v/>
          </cell>
          <cell r="V82" t="str">
            <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t="str">
            <v/>
          </cell>
          <cell r="U83" t="str">
            <v/>
          </cell>
          <cell r="V83" t="str">
            <v/>
          </cell>
        </row>
        <row r="84">
          <cell r="N84" t="str">
            <v>Engineering</v>
          </cell>
          <cell r="O84">
            <v>36490</v>
          </cell>
          <cell r="P84">
            <v>36604</v>
          </cell>
          <cell r="Q84">
            <v>250</v>
          </cell>
          <cell r="R84">
            <v>16</v>
          </cell>
          <cell r="S84">
            <v>114</v>
          </cell>
          <cell r="T84" t="str">
            <v/>
          </cell>
          <cell r="U84" t="str">
            <v/>
          </cell>
          <cell r="V84" t="str">
            <v/>
          </cell>
        </row>
        <row r="85">
          <cell r="C85" t="str">
            <v>ENGINEERING</v>
          </cell>
          <cell r="F85" t="str">
            <v>TESTING</v>
          </cell>
          <cell r="N85" t="str">
            <v>Testing</v>
          </cell>
          <cell r="O85">
            <v>36537</v>
          </cell>
          <cell r="P85">
            <v>36619.5</v>
          </cell>
          <cell r="Q85">
            <v>400</v>
          </cell>
          <cell r="R85">
            <v>12</v>
          </cell>
          <cell r="S85">
            <v>82.5</v>
          </cell>
          <cell r="T85" t="str">
            <v/>
          </cell>
          <cell r="U85" t="str">
            <v/>
          </cell>
          <cell r="V85" t="str">
            <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t="str">
            <v/>
          </cell>
          <cell r="U86" t="str">
            <v/>
          </cell>
          <cell r="V86" t="str">
            <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t="str">
            <v/>
          </cell>
          <cell r="U92" t="str">
            <v/>
          </cell>
          <cell r="V92" t="str">
            <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t="str">
            <v/>
          </cell>
          <cell r="U93" t="str">
            <v/>
          </cell>
          <cell r="V93" t="str">
            <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t="str">
            <v/>
          </cell>
          <cell r="U94" t="str">
            <v/>
          </cell>
          <cell r="V94" t="str">
            <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t="str">
            <v/>
          </cell>
          <cell r="U95" t="str">
            <v/>
          </cell>
          <cell r="V95" t="str">
            <v/>
          </cell>
        </row>
        <row r="96">
          <cell r="N96" t="str">
            <v>Engineering</v>
          </cell>
          <cell r="O96">
            <v>36531</v>
          </cell>
          <cell r="P96">
            <v>36645</v>
          </cell>
          <cell r="Q96">
            <v>250</v>
          </cell>
          <cell r="R96">
            <v>16</v>
          </cell>
          <cell r="S96">
            <v>114</v>
          </cell>
          <cell r="T96" t="str">
            <v/>
          </cell>
          <cell r="U96" t="str">
            <v/>
          </cell>
          <cell r="V96" t="str">
            <v/>
          </cell>
        </row>
        <row r="97">
          <cell r="C97" t="str">
            <v>ENGINEERING</v>
          </cell>
          <cell r="F97" t="str">
            <v>TESTING</v>
          </cell>
          <cell r="N97" t="str">
            <v>Testing</v>
          </cell>
          <cell r="O97">
            <v>36578</v>
          </cell>
          <cell r="P97">
            <v>36660.5</v>
          </cell>
          <cell r="Q97">
            <v>400</v>
          </cell>
          <cell r="R97">
            <v>10</v>
          </cell>
          <cell r="S97">
            <v>82.5</v>
          </cell>
          <cell r="T97" t="str">
            <v/>
          </cell>
          <cell r="U97" t="str">
            <v/>
          </cell>
          <cell r="V97" t="str">
            <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t="str">
            <v/>
          </cell>
          <cell r="U98" t="str">
            <v/>
          </cell>
          <cell r="V98" t="str">
            <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t="str">
            <v/>
          </cell>
          <cell r="U104" t="str">
            <v/>
          </cell>
          <cell r="V104" t="str">
            <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t="str">
            <v/>
          </cell>
          <cell r="U105" t="str">
            <v/>
          </cell>
          <cell r="V105" t="str">
            <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t="str">
            <v/>
          </cell>
          <cell r="U106" t="str">
            <v/>
          </cell>
          <cell r="V106" t="str">
            <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t="str">
            <v/>
          </cell>
          <cell r="U107" t="str">
            <v/>
          </cell>
          <cell r="V107" t="str">
            <v/>
          </cell>
        </row>
        <row r="108">
          <cell r="N108" t="str">
            <v>Engineering</v>
          </cell>
          <cell r="O108">
            <v>36566</v>
          </cell>
          <cell r="P108">
            <v>36680</v>
          </cell>
          <cell r="Q108">
            <v>250</v>
          </cell>
          <cell r="R108">
            <v>12</v>
          </cell>
          <cell r="S108">
            <v>114</v>
          </cell>
          <cell r="T108" t="str">
            <v/>
          </cell>
          <cell r="U108" t="str">
            <v/>
          </cell>
          <cell r="V108" t="str">
            <v/>
          </cell>
        </row>
        <row r="109">
          <cell r="C109" t="str">
            <v>ENGINEERING</v>
          </cell>
          <cell r="F109" t="str">
            <v>TESTING</v>
          </cell>
          <cell r="N109" t="str">
            <v>Testing</v>
          </cell>
          <cell r="O109">
            <v>36613</v>
          </cell>
          <cell r="P109">
            <v>36695.5</v>
          </cell>
          <cell r="Q109">
            <v>400</v>
          </cell>
          <cell r="R109">
            <v>5</v>
          </cell>
          <cell r="S109">
            <v>82.5</v>
          </cell>
          <cell r="T109" t="str">
            <v/>
          </cell>
          <cell r="U109" t="str">
            <v/>
          </cell>
          <cell r="V109" t="str">
            <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t="str">
            <v/>
          </cell>
          <cell r="U110" t="str">
            <v/>
          </cell>
          <cell r="V110" t="str">
            <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t="str">
            <v/>
          </cell>
          <cell r="U116" t="str">
            <v/>
          </cell>
          <cell r="V116" t="str">
            <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t="str">
            <v/>
          </cell>
          <cell r="U117" t="str">
            <v/>
          </cell>
          <cell r="V117" t="str">
            <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t="str">
            <v/>
          </cell>
          <cell r="U118" t="str">
            <v/>
          </cell>
          <cell r="V118" t="str">
            <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t="str">
            <v/>
          </cell>
          <cell r="U119" t="str">
            <v/>
          </cell>
          <cell r="V119" t="str">
            <v/>
          </cell>
        </row>
        <row r="120">
          <cell r="N120" t="str">
            <v>Engineering</v>
          </cell>
          <cell r="O120">
            <v>36600</v>
          </cell>
          <cell r="P120">
            <v>36714</v>
          </cell>
          <cell r="Q120">
            <v>250</v>
          </cell>
          <cell r="R120">
            <v>7</v>
          </cell>
          <cell r="S120">
            <v>114</v>
          </cell>
          <cell r="T120" t="str">
            <v/>
          </cell>
          <cell r="U120" t="str">
            <v/>
          </cell>
          <cell r="V120" t="str">
            <v/>
          </cell>
        </row>
        <row r="121">
          <cell r="C121" t="str">
            <v>ENGINEERING</v>
          </cell>
          <cell r="F121" t="str">
            <v>TESTING</v>
          </cell>
          <cell r="N121" t="str">
            <v>Testing</v>
          </cell>
          <cell r="O121">
            <v>36647</v>
          </cell>
          <cell r="P121">
            <v>36729.5</v>
          </cell>
          <cell r="Q121">
            <v>400</v>
          </cell>
          <cell r="R121">
            <v>1</v>
          </cell>
          <cell r="S121">
            <v>82.5</v>
          </cell>
          <cell r="T121" t="str">
            <v/>
          </cell>
          <cell r="U121" t="str">
            <v/>
          </cell>
          <cell r="V121" t="str">
            <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t="str">
            <v/>
          </cell>
          <cell r="U122" t="str">
            <v/>
          </cell>
          <cell r="V122" t="str">
            <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t="str">
            <v/>
          </cell>
          <cell r="U130" t="str">
            <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t="str">
            <v/>
          </cell>
          <cell r="U131" t="str">
            <v/>
          </cell>
          <cell r="V131" t="str">
            <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t="str">
            <v/>
          </cell>
          <cell r="U138" t="str">
            <v/>
          </cell>
          <cell r="V138" t="str">
            <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t="str">
            <v/>
          </cell>
          <cell r="U139" t="str">
            <v/>
          </cell>
          <cell r="V139" t="str">
            <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t="str">
            <v/>
          </cell>
          <cell r="U140" t="str">
            <v/>
          </cell>
          <cell r="V140" t="str">
            <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t="str">
            <v/>
          </cell>
          <cell r="U148" t="str">
            <v/>
          </cell>
          <cell r="V148" t="str">
            <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t="str">
            <v/>
          </cell>
          <cell r="U149" t="str">
            <v/>
          </cell>
          <cell r="V149" t="str">
            <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t="str">
            <v/>
          </cell>
          <cell r="U150" t="str">
            <v/>
          </cell>
          <cell r="V150" t="str">
            <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t="str">
            <v/>
          </cell>
          <cell r="U158" t="str">
            <v/>
          </cell>
          <cell r="V158" t="str">
            <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t="str">
            <v/>
          </cell>
          <cell r="U159" t="str">
            <v/>
          </cell>
          <cell r="V159" t="str">
            <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t="str">
            <v/>
          </cell>
          <cell r="U160" t="str">
            <v/>
          </cell>
          <cell r="V160" t="str">
            <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tabSelected="1" view="pageBreakPreview" zoomScale="85" zoomScaleNormal="100" zoomScaleSheetLayoutView="85" workbookViewId="0"/>
  </sheetViews>
  <sheetFormatPr defaultRowHeight="15"/>
  <cols>
    <col min="1" max="1" width="98" style="296" customWidth="1"/>
    <col min="2" max="2" width="14.625" style="296" customWidth="1"/>
    <col min="3" max="4" width="9" style="296"/>
    <col min="5" max="5" width="11.625" style="296" customWidth="1"/>
    <col min="6" max="6" width="9" style="296"/>
    <col min="7" max="7" width="14.125" style="296" bestFit="1" customWidth="1"/>
    <col min="8" max="8" width="15.375" style="296" bestFit="1" customWidth="1"/>
    <col min="9" max="256" width="9" style="296"/>
    <col min="257" max="257" width="93.75" style="296" bestFit="1" customWidth="1"/>
    <col min="258" max="512" width="9" style="296"/>
    <col min="513" max="513" width="93.75" style="296" bestFit="1" customWidth="1"/>
    <col min="514" max="768" width="9" style="296"/>
    <col min="769" max="769" width="93.75" style="296" bestFit="1" customWidth="1"/>
    <col min="770" max="1024" width="9" style="296"/>
    <col min="1025" max="1025" width="93.75" style="296" bestFit="1" customWidth="1"/>
    <col min="1026" max="1280" width="9" style="296"/>
    <col min="1281" max="1281" width="93.75" style="296" bestFit="1" customWidth="1"/>
    <col min="1282" max="1536" width="9" style="296"/>
    <col min="1537" max="1537" width="93.75" style="296" bestFit="1" customWidth="1"/>
    <col min="1538" max="1792" width="9" style="296"/>
    <col min="1793" max="1793" width="93.75" style="296" bestFit="1" customWidth="1"/>
    <col min="1794" max="2048" width="9" style="296"/>
    <col min="2049" max="2049" width="93.75" style="296" bestFit="1" customWidth="1"/>
    <col min="2050" max="2304" width="9" style="296"/>
    <col min="2305" max="2305" width="93.75" style="296" bestFit="1" customWidth="1"/>
    <col min="2306" max="2560" width="9" style="296"/>
    <col min="2561" max="2561" width="93.75" style="296" bestFit="1" customWidth="1"/>
    <col min="2562" max="2816" width="9" style="296"/>
    <col min="2817" max="2817" width="93.75" style="296" bestFit="1" customWidth="1"/>
    <col min="2818" max="3072" width="9" style="296"/>
    <col min="3073" max="3073" width="93.75" style="296" bestFit="1" customWidth="1"/>
    <col min="3074" max="3328" width="9" style="296"/>
    <col min="3329" max="3329" width="93.75" style="296" bestFit="1" customWidth="1"/>
    <col min="3330" max="3584" width="9" style="296"/>
    <col min="3585" max="3585" width="93.75" style="296" bestFit="1" customWidth="1"/>
    <col min="3586" max="3840" width="9" style="296"/>
    <col min="3841" max="3841" width="93.75" style="296" bestFit="1" customWidth="1"/>
    <col min="3842" max="4096" width="9" style="296"/>
    <col min="4097" max="4097" width="93.75" style="296" bestFit="1" customWidth="1"/>
    <col min="4098" max="4352" width="9" style="296"/>
    <col min="4353" max="4353" width="93.75" style="296" bestFit="1" customWidth="1"/>
    <col min="4354" max="4608" width="9" style="296"/>
    <col min="4609" max="4609" width="93.75" style="296" bestFit="1" customWidth="1"/>
    <col min="4610" max="4864" width="9" style="296"/>
    <col min="4865" max="4865" width="93.75" style="296" bestFit="1" customWidth="1"/>
    <col min="4866" max="5120" width="9" style="296"/>
    <col min="5121" max="5121" width="93.75" style="296" bestFit="1" customWidth="1"/>
    <col min="5122" max="5376" width="9" style="296"/>
    <col min="5377" max="5377" width="93.75" style="296" bestFit="1" customWidth="1"/>
    <col min="5378" max="5632" width="9" style="296"/>
    <col min="5633" max="5633" width="93.75" style="296" bestFit="1" customWidth="1"/>
    <col min="5634" max="5888" width="9" style="296"/>
    <col min="5889" max="5889" width="93.75" style="296" bestFit="1" customWidth="1"/>
    <col min="5890" max="6144" width="9" style="296"/>
    <col min="6145" max="6145" width="93.75" style="296" bestFit="1" customWidth="1"/>
    <col min="6146" max="6400" width="9" style="296"/>
    <col min="6401" max="6401" width="93.75" style="296" bestFit="1" customWidth="1"/>
    <col min="6402" max="6656" width="9" style="296"/>
    <col min="6657" max="6657" width="93.75" style="296" bestFit="1" customWidth="1"/>
    <col min="6658" max="6912" width="9" style="296"/>
    <col min="6913" max="6913" width="93.75" style="296" bestFit="1" customWidth="1"/>
    <col min="6914" max="7168" width="9" style="296"/>
    <col min="7169" max="7169" width="93.75" style="296" bestFit="1" customWidth="1"/>
    <col min="7170" max="7424" width="9" style="296"/>
    <col min="7425" max="7425" width="93.75" style="296" bestFit="1" customWidth="1"/>
    <col min="7426" max="7680" width="9" style="296"/>
    <col min="7681" max="7681" width="93.75" style="296" bestFit="1" customWidth="1"/>
    <col min="7682" max="7936" width="9" style="296"/>
    <col min="7937" max="7937" width="93.75" style="296" bestFit="1" customWidth="1"/>
    <col min="7938" max="8192" width="9" style="296"/>
    <col min="8193" max="8193" width="93.75" style="296" bestFit="1" customWidth="1"/>
    <col min="8194" max="8448" width="9" style="296"/>
    <col min="8449" max="8449" width="93.75" style="296" bestFit="1" customWidth="1"/>
    <col min="8450" max="8704" width="9" style="296"/>
    <col min="8705" max="8705" width="93.75" style="296" bestFit="1" customWidth="1"/>
    <col min="8706" max="8960" width="9" style="296"/>
    <col min="8961" max="8961" width="93.75" style="296" bestFit="1" customWidth="1"/>
    <col min="8962" max="9216" width="9" style="296"/>
    <col min="9217" max="9217" width="93.75" style="296" bestFit="1" customWidth="1"/>
    <col min="9218" max="9472" width="9" style="296"/>
    <col min="9473" max="9473" width="93.75" style="296" bestFit="1" customWidth="1"/>
    <col min="9474" max="9728" width="9" style="296"/>
    <col min="9729" max="9729" width="93.75" style="296" bestFit="1" customWidth="1"/>
    <col min="9730" max="9984" width="9" style="296"/>
    <col min="9985" max="9985" width="93.75" style="296" bestFit="1" customWidth="1"/>
    <col min="9986" max="10240" width="9" style="296"/>
    <col min="10241" max="10241" width="93.75" style="296" bestFit="1" customWidth="1"/>
    <col min="10242" max="10496" width="9" style="296"/>
    <col min="10497" max="10497" width="93.75" style="296" bestFit="1" customWidth="1"/>
    <col min="10498" max="10752" width="9" style="296"/>
    <col min="10753" max="10753" width="93.75" style="296" bestFit="1" customWidth="1"/>
    <col min="10754" max="11008" width="9" style="296"/>
    <col min="11009" max="11009" width="93.75" style="296" bestFit="1" customWidth="1"/>
    <col min="11010" max="11264" width="9" style="296"/>
    <col min="11265" max="11265" width="93.75" style="296" bestFit="1" customWidth="1"/>
    <col min="11266" max="11520" width="9" style="296"/>
    <col min="11521" max="11521" width="93.75" style="296" bestFit="1" customWidth="1"/>
    <col min="11522" max="11776" width="9" style="296"/>
    <col min="11777" max="11777" width="93.75" style="296" bestFit="1" customWidth="1"/>
    <col min="11778" max="12032" width="9" style="296"/>
    <col min="12033" max="12033" width="93.75" style="296" bestFit="1" customWidth="1"/>
    <col min="12034" max="12288" width="9" style="296"/>
    <col min="12289" max="12289" width="93.75" style="296" bestFit="1" customWidth="1"/>
    <col min="12290" max="12544" width="9" style="296"/>
    <col min="12545" max="12545" width="93.75" style="296" bestFit="1" customWidth="1"/>
    <col min="12546" max="12800" width="9" style="296"/>
    <col min="12801" max="12801" width="93.75" style="296" bestFit="1" customWidth="1"/>
    <col min="12802" max="13056" width="9" style="296"/>
    <col min="13057" max="13057" width="93.75" style="296" bestFit="1" customWidth="1"/>
    <col min="13058" max="13312" width="9" style="296"/>
    <col min="13313" max="13313" width="93.75" style="296" bestFit="1" customWidth="1"/>
    <col min="13314" max="13568" width="9" style="296"/>
    <col min="13569" max="13569" width="93.75" style="296" bestFit="1" customWidth="1"/>
    <col min="13570" max="13824" width="9" style="296"/>
    <col min="13825" max="13825" width="93.75" style="296" bestFit="1" customWidth="1"/>
    <col min="13826" max="14080" width="9" style="296"/>
    <col min="14081" max="14081" width="93.75" style="296" bestFit="1" customWidth="1"/>
    <col min="14082" max="14336" width="9" style="296"/>
    <col min="14337" max="14337" width="93.75" style="296" bestFit="1" customWidth="1"/>
    <col min="14338" max="14592" width="9" style="296"/>
    <col min="14593" max="14593" width="93.75" style="296" bestFit="1" customWidth="1"/>
    <col min="14594" max="14848" width="9" style="296"/>
    <col min="14849" max="14849" width="93.75" style="296" bestFit="1" customWidth="1"/>
    <col min="14850" max="15104" width="9" style="296"/>
    <col min="15105" max="15105" width="93.75" style="296" bestFit="1" customWidth="1"/>
    <col min="15106" max="15360" width="9" style="296"/>
    <col min="15361" max="15361" width="93.75" style="296" bestFit="1" customWidth="1"/>
    <col min="15362" max="15616" width="9" style="296"/>
    <col min="15617" max="15617" width="93.75" style="296" bestFit="1" customWidth="1"/>
    <col min="15618" max="15872" width="9" style="296"/>
    <col min="15873" max="15873" width="93.75" style="296" bestFit="1" customWidth="1"/>
    <col min="15874" max="16128" width="9" style="296"/>
    <col min="16129" max="16129" width="93.75" style="296" bestFit="1" customWidth="1"/>
    <col min="16130" max="16384" width="9" style="296"/>
  </cols>
  <sheetData>
    <row r="1" spans="1:1" ht="87" customHeight="1">
      <c r="A1" s="295" t="s">
        <v>340</v>
      </c>
    </row>
    <row r="2" spans="1:1" ht="29.25" customHeight="1">
      <c r="A2" s="297"/>
    </row>
    <row r="3" spans="1:1" ht="10.5" customHeight="1"/>
    <row r="4" spans="1:1" ht="11.25" customHeight="1"/>
    <row r="8" spans="1:1">
      <c r="A8" s="298"/>
    </row>
    <row r="11" spans="1:1" ht="30.75" customHeight="1"/>
    <row r="12" spans="1:1" ht="19.5" customHeight="1">
      <c r="A12" s="333" t="s">
        <v>162</v>
      </c>
    </row>
    <row r="13" spans="1:1" ht="58.5" customHeight="1">
      <c r="A13" s="299" t="s">
        <v>268</v>
      </c>
    </row>
    <row r="14" spans="1:1" ht="45.75">
      <c r="A14" s="300" t="s">
        <v>189</v>
      </c>
    </row>
    <row r="15" spans="1:1" ht="51" customHeight="1">
      <c r="A15" s="299" t="s">
        <v>269</v>
      </c>
    </row>
    <row r="16" spans="1:1" ht="65.25" customHeight="1">
      <c r="A16" s="300" t="s">
        <v>277</v>
      </c>
    </row>
    <row r="17" spans="1:1" ht="45" customHeight="1">
      <c r="A17" s="300" t="s">
        <v>270</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A12" sqref="A12"/>
    </sheetView>
  </sheetViews>
  <sheetFormatPr defaultColWidth="9" defaultRowHeight="12.75"/>
  <cols>
    <col min="1" max="1" width="36.625" style="15" customWidth="1"/>
    <col min="2" max="6" width="23.625" style="15" customWidth="1"/>
    <col min="7" max="16384" width="9" style="15"/>
  </cols>
  <sheetData>
    <row r="1" spans="1:6" ht="15.75">
      <c r="A1" s="140" t="s">
        <v>22</v>
      </c>
      <c r="B1" s="141"/>
      <c r="C1" s="141"/>
      <c r="D1" s="141"/>
      <c r="E1" s="141"/>
      <c r="F1" s="141"/>
    </row>
    <row r="2" spans="1:6" ht="15.75">
      <c r="A2" s="140" t="s">
        <v>23</v>
      </c>
      <c r="B2" s="142"/>
      <c r="C2" s="141"/>
      <c r="D2" s="141"/>
      <c r="E2" s="141"/>
      <c r="F2" s="141"/>
    </row>
    <row r="3" spans="1:6" ht="15.75">
      <c r="A3" s="143" t="s">
        <v>271</v>
      </c>
      <c r="B3" s="142"/>
      <c r="C3" s="141"/>
      <c r="D3" s="141"/>
      <c r="E3" s="141"/>
      <c r="F3" s="141"/>
    </row>
    <row r="4" spans="1:6" ht="15.75">
      <c r="A4" s="144" t="s">
        <v>163</v>
      </c>
      <c r="B4" s="142"/>
      <c r="C4" s="141"/>
      <c r="D4" s="141"/>
      <c r="E4" s="141"/>
      <c r="F4" s="141"/>
    </row>
    <row r="5" spans="1:6">
      <c r="A5" s="326" t="s">
        <v>193</v>
      </c>
      <c r="B5" s="142"/>
      <c r="C5" s="141"/>
      <c r="D5" s="141"/>
      <c r="E5" s="141"/>
      <c r="F5" s="141"/>
    </row>
    <row r="6" spans="1:6">
      <c r="A6" s="145"/>
      <c r="B6" s="142"/>
      <c r="C6" s="141"/>
      <c r="D6" s="141"/>
      <c r="E6" s="141"/>
      <c r="F6" s="141"/>
    </row>
    <row r="7" spans="1:6">
      <c r="A7" s="142" t="s">
        <v>165</v>
      </c>
      <c r="B7" s="146" t="s">
        <v>164</v>
      </c>
      <c r="C7" s="141"/>
      <c r="D7" s="141"/>
      <c r="E7" s="141"/>
      <c r="F7" s="141"/>
    </row>
    <row r="8" spans="1:6">
      <c r="A8" s="142" t="s">
        <v>13</v>
      </c>
      <c r="B8" s="157"/>
      <c r="C8" s="141"/>
      <c r="D8" s="141"/>
      <c r="E8" s="141"/>
      <c r="F8" s="141"/>
    </row>
    <row r="9" spans="1:6">
      <c r="A9" s="158" t="s">
        <v>186</v>
      </c>
      <c r="B9" s="146"/>
      <c r="C9" s="141"/>
      <c r="D9" s="141"/>
      <c r="E9" s="141"/>
      <c r="F9" s="141"/>
    </row>
    <row r="10" spans="1:6">
      <c r="A10" s="142"/>
      <c r="B10" s="145"/>
      <c r="C10" s="141"/>
      <c r="D10" s="141"/>
      <c r="E10" s="141"/>
      <c r="F10" s="141"/>
    </row>
    <row r="11" spans="1:6">
      <c r="A11" s="147"/>
      <c r="B11" s="147"/>
      <c r="C11" s="141"/>
      <c r="D11" s="141"/>
      <c r="E11" s="141"/>
      <c r="F11" s="141"/>
    </row>
    <row r="12" spans="1:6" s="19" customFormat="1">
      <c r="A12" s="142" t="s">
        <v>273</v>
      </c>
      <c r="B12" s="148" t="s">
        <v>185</v>
      </c>
      <c r="C12" s="149" t="s">
        <v>49</v>
      </c>
      <c r="D12" s="149" t="s">
        <v>50</v>
      </c>
      <c r="E12" s="149" t="s">
        <v>51</v>
      </c>
      <c r="F12" s="150" t="s">
        <v>12</v>
      </c>
    </row>
    <row r="13" spans="1:6">
      <c r="A13" s="145" t="s">
        <v>5</v>
      </c>
      <c r="B13" s="146"/>
      <c r="C13" s="146"/>
      <c r="D13" s="146"/>
      <c r="E13" s="146"/>
      <c r="F13" s="146"/>
    </row>
    <row r="14" spans="1:6">
      <c r="A14" s="145" t="s">
        <v>4</v>
      </c>
      <c r="B14" s="146"/>
      <c r="C14" s="146"/>
      <c r="D14" s="146"/>
      <c r="E14" s="146"/>
      <c r="F14" s="146"/>
    </row>
    <row r="15" spans="1:6">
      <c r="A15" s="145" t="s">
        <v>19</v>
      </c>
      <c r="B15" s="151"/>
      <c r="C15" s="151"/>
      <c r="D15" s="151"/>
      <c r="E15" s="151"/>
      <c r="F15" s="151"/>
    </row>
    <row r="16" spans="1:6">
      <c r="A16" s="145" t="s">
        <v>6</v>
      </c>
      <c r="B16" s="146"/>
      <c r="C16" s="146"/>
      <c r="D16" s="146"/>
      <c r="E16" s="146"/>
      <c r="F16" s="146"/>
    </row>
    <row r="17" spans="1:6">
      <c r="A17" s="145" t="s">
        <v>7</v>
      </c>
      <c r="B17" s="146"/>
      <c r="C17" s="146"/>
      <c r="D17" s="146"/>
      <c r="E17" s="146"/>
      <c r="F17" s="146"/>
    </row>
    <row r="18" spans="1:6">
      <c r="A18" s="145" t="s">
        <v>8</v>
      </c>
      <c r="B18" s="146"/>
      <c r="C18" s="146"/>
      <c r="D18" s="146"/>
      <c r="E18" s="146"/>
      <c r="F18" s="146"/>
    </row>
    <row r="19" spans="1:6">
      <c r="A19" s="145" t="s">
        <v>9</v>
      </c>
      <c r="B19" s="146"/>
      <c r="C19" s="146"/>
      <c r="D19" s="146"/>
      <c r="E19" s="146"/>
      <c r="F19" s="146"/>
    </row>
    <row r="20" spans="1:6">
      <c r="A20" s="145" t="s">
        <v>10</v>
      </c>
      <c r="B20" s="146" t="s">
        <v>16</v>
      </c>
      <c r="C20" s="146" t="s">
        <v>16</v>
      </c>
      <c r="D20" s="146" t="s">
        <v>16</v>
      </c>
      <c r="E20" s="146" t="s">
        <v>16</v>
      </c>
      <c r="F20" s="146" t="s">
        <v>16</v>
      </c>
    </row>
    <row r="21" spans="1:6">
      <c r="A21" s="145" t="s">
        <v>11</v>
      </c>
      <c r="B21" s="146"/>
      <c r="C21" s="146"/>
      <c r="D21" s="146"/>
      <c r="E21" s="146"/>
      <c r="F21" s="146"/>
    </row>
    <row r="22" spans="1:6">
      <c r="A22" s="145" t="s">
        <v>14</v>
      </c>
      <c r="B22" s="152"/>
      <c r="C22" s="152"/>
      <c r="D22" s="152"/>
      <c r="E22" s="152"/>
      <c r="F22" s="152"/>
    </row>
    <row r="23" spans="1:6">
      <c r="A23" s="145" t="s">
        <v>187</v>
      </c>
      <c r="B23" s="152"/>
      <c r="C23" s="152"/>
      <c r="D23" s="152"/>
      <c r="E23" s="152"/>
      <c r="F23" s="152"/>
    </row>
    <row r="24" spans="1:6">
      <c r="A24" s="145"/>
      <c r="B24" s="153"/>
      <c r="C24" s="153"/>
      <c r="D24" s="153"/>
      <c r="E24" s="153"/>
      <c r="F24" s="153"/>
    </row>
    <row r="25" spans="1:6" ht="25.5">
      <c r="A25" s="142" t="s">
        <v>272</v>
      </c>
      <c r="B25" s="145"/>
      <c r="C25" s="145"/>
      <c r="D25" s="145"/>
      <c r="E25" s="145"/>
      <c r="F25" s="145"/>
    </row>
    <row r="26" spans="1:6">
      <c r="A26" s="145" t="s">
        <v>5</v>
      </c>
      <c r="B26" s="146"/>
      <c r="C26" s="146"/>
      <c r="D26" s="146"/>
      <c r="E26" s="146"/>
      <c r="F26" s="146"/>
    </row>
    <row r="27" spans="1:6">
      <c r="A27" s="145" t="s">
        <v>4</v>
      </c>
      <c r="B27" s="146"/>
      <c r="C27" s="146"/>
      <c r="D27" s="146"/>
      <c r="E27" s="146"/>
      <c r="F27" s="146"/>
    </row>
    <row r="28" spans="1:6">
      <c r="A28" s="145" t="s">
        <v>19</v>
      </c>
      <c r="B28" s="151"/>
      <c r="C28" s="151"/>
      <c r="D28" s="151"/>
      <c r="E28" s="151"/>
      <c r="F28" s="151"/>
    </row>
    <row r="29" spans="1:6">
      <c r="A29" s="145" t="s">
        <v>6</v>
      </c>
      <c r="B29" s="146"/>
      <c r="C29" s="146"/>
      <c r="D29" s="146"/>
      <c r="E29" s="146"/>
      <c r="F29" s="146"/>
    </row>
    <row r="30" spans="1:6">
      <c r="A30" s="145" t="s">
        <v>7</v>
      </c>
      <c r="B30" s="146"/>
      <c r="C30" s="146"/>
      <c r="D30" s="146"/>
      <c r="E30" s="146"/>
      <c r="F30" s="146"/>
    </row>
    <row r="31" spans="1:6">
      <c r="A31" s="145" t="s">
        <v>8</v>
      </c>
      <c r="B31" s="146"/>
      <c r="C31" s="146"/>
      <c r="D31" s="146"/>
      <c r="E31" s="146"/>
      <c r="F31" s="146"/>
    </row>
    <row r="32" spans="1:6">
      <c r="A32" s="145" t="s">
        <v>9</v>
      </c>
      <c r="B32" s="146"/>
      <c r="C32" s="146"/>
      <c r="D32" s="146"/>
      <c r="E32" s="146"/>
      <c r="F32" s="146"/>
    </row>
    <row r="33" spans="1:6">
      <c r="A33" s="145" t="s">
        <v>10</v>
      </c>
      <c r="B33" s="146"/>
      <c r="C33" s="146"/>
      <c r="D33" s="146"/>
      <c r="E33" s="146"/>
      <c r="F33" s="146"/>
    </row>
    <row r="34" spans="1:6">
      <c r="A34" s="145" t="s">
        <v>11</v>
      </c>
      <c r="B34" s="146"/>
      <c r="C34" s="146"/>
      <c r="D34" s="146"/>
      <c r="E34" s="146"/>
      <c r="F34" s="146"/>
    </row>
    <row r="35" spans="1:6">
      <c r="A35" s="18"/>
      <c r="B35" s="18"/>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A1:R121"/>
  <sheetViews>
    <sheetView showGridLines="0" view="pageBreakPreview" zoomScaleNormal="100" zoomScaleSheetLayoutView="100" workbookViewId="0">
      <selection activeCell="D96" sqref="D96"/>
    </sheetView>
  </sheetViews>
  <sheetFormatPr defaultColWidth="9" defaultRowHeight="15.75"/>
  <cols>
    <col min="1" max="1" width="9" style="1"/>
    <col min="2" max="2" width="64.75" style="10" customWidth="1"/>
    <col min="3" max="3" width="16.875" style="20" customWidth="1"/>
    <col min="4" max="4" width="15.125" style="20" customWidth="1"/>
    <col min="5" max="6" width="9.75" style="139" customWidth="1"/>
    <col min="7" max="14" width="9.75" style="5" customWidth="1"/>
    <col min="15" max="15" width="9.25" style="5" customWidth="1"/>
    <col min="16" max="18" width="9.25" style="1" customWidth="1"/>
    <col min="19"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43" t="s">
        <v>271</v>
      </c>
      <c r="C3" s="22"/>
      <c r="D3" s="17"/>
      <c r="E3" s="17"/>
      <c r="F3" s="17"/>
    </row>
    <row r="4" spans="1:18" s="3" customFormat="1">
      <c r="B4" s="26" t="s">
        <v>192</v>
      </c>
      <c r="C4" s="22"/>
      <c r="D4" s="16"/>
      <c r="E4" s="16"/>
      <c r="F4" s="16"/>
    </row>
    <row r="5" spans="1:18" s="3" customFormat="1">
      <c r="B5" s="326" t="s">
        <v>194</v>
      </c>
      <c r="C5" s="22"/>
      <c r="D5" s="16"/>
      <c r="E5" s="16"/>
      <c r="F5" s="16"/>
    </row>
    <row r="6" spans="1:18" s="3" customFormat="1">
      <c r="B6" s="159"/>
      <c r="C6" s="159"/>
      <c r="D6" s="16"/>
      <c r="E6" s="16"/>
      <c r="F6" s="16"/>
    </row>
    <row r="7" spans="1:18" s="3" customFormat="1" ht="15.75" customHeight="1">
      <c r="B7" s="27" t="s">
        <v>94</v>
      </c>
      <c r="C7" s="12"/>
      <c r="D7" s="12"/>
      <c r="E7" s="12"/>
      <c r="F7" s="12"/>
      <c r="G7" s="11"/>
      <c r="I7" s="8"/>
      <c r="J7" s="6"/>
      <c r="K7" s="6"/>
      <c r="L7" s="6"/>
      <c r="M7" s="6"/>
      <c r="N7" s="6"/>
      <c r="O7" s="6"/>
    </row>
    <row r="8" spans="1:18" s="3" customFormat="1">
      <c r="B8" s="21"/>
      <c r="C8" s="13"/>
      <c r="D8" s="21"/>
      <c r="E8" s="21"/>
      <c r="F8" s="21"/>
      <c r="G8" s="55"/>
      <c r="H8" s="56" t="s">
        <v>3</v>
      </c>
      <c r="I8" s="269"/>
      <c r="J8" s="270"/>
      <c r="K8" s="57"/>
      <c r="L8" s="57"/>
      <c r="M8" s="63"/>
      <c r="N8" s="63"/>
      <c r="O8" s="58"/>
      <c r="P8" s="59"/>
      <c r="Q8" s="59"/>
      <c r="R8" s="59"/>
    </row>
    <row r="9" spans="1:18" s="3" customFormat="1">
      <c r="B9" s="13"/>
      <c r="C9" s="13"/>
      <c r="D9" s="21"/>
      <c r="E9" s="21"/>
      <c r="F9" s="138" t="s">
        <v>47</v>
      </c>
      <c r="H9" s="62" t="s">
        <v>26</v>
      </c>
      <c r="I9" s="61"/>
      <c r="K9" s="63"/>
      <c r="L9" s="63"/>
      <c r="M9" s="63"/>
      <c r="N9" s="63"/>
      <c r="O9" s="58"/>
      <c r="P9" s="59"/>
      <c r="Q9" s="59"/>
      <c r="R9" s="59"/>
    </row>
    <row r="10" spans="1:18" s="7" customFormat="1" ht="18.75">
      <c r="B10" s="334" t="s">
        <v>48</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103</v>
      </c>
      <c r="C11" s="21"/>
      <c r="D11" s="65"/>
      <c r="E11" s="187"/>
      <c r="F11" s="187"/>
      <c r="G11" s="118"/>
      <c r="H11" s="119"/>
      <c r="I11" s="119"/>
      <c r="J11" s="119"/>
      <c r="K11" s="119"/>
      <c r="L11" s="119"/>
      <c r="M11" s="119"/>
      <c r="N11" s="119"/>
      <c r="O11" s="120"/>
      <c r="P11" s="120"/>
      <c r="Q11" s="120"/>
      <c r="R11" s="120"/>
    </row>
    <row r="12" spans="1:18">
      <c r="A12" s="22">
        <v>2</v>
      </c>
      <c r="B12" s="21" t="s">
        <v>31</v>
      </c>
      <c r="C12" s="21"/>
      <c r="D12" s="65"/>
      <c r="E12" s="187"/>
      <c r="F12" s="187"/>
      <c r="G12" s="118"/>
      <c r="H12" s="119"/>
      <c r="I12" s="119"/>
      <c r="J12" s="119"/>
      <c r="K12" s="119"/>
      <c r="L12" s="119"/>
      <c r="M12" s="119"/>
      <c r="N12" s="119"/>
      <c r="O12" s="120"/>
      <c r="P12" s="120"/>
      <c r="Q12" s="120"/>
      <c r="R12" s="120"/>
    </row>
    <row r="13" spans="1:18">
      <c r="A13" s="22" t="s">
        <v>107</v>
      </c>
      <c r="B13" s="21" t="s">
        <v>32</v>
      </c>
      <c r="C13" s="21"/>
      <c r="D13" s="65"/>
      <c r="E13" s="187"/>
      <c r="F13" s="187"/>
      <c r="G13" s="118"/>
      <c r="H13" s="119"/>
      <c r="I13" s="119"/>
      <c r="J13" s="119"/>
      <c r="K13" s="119"/>
      <c r="L13" s="119"/>
      <c r="M13" s="119"/>
      <c r="N13" s="119"/>
      <c r="O13" s="120"/>
      <c r="P13" s="120"/>
      <c r="Q13" s="120"/>
      <c r="R13" s="120"/>
    </row>
    <row r="14" spans="1:18">
      <c r="A14" s="22">
        <v>3</v>
      </c>
      <c r="B14" s="21" t="s">
        <v>274</v>
      </c>
      <c r="C14" s="21"/>
      <c r="D14" s="65"/>
      <c r="E14" s="187"/>
      <c r="F14" s="187"/>
      <c r="G14" s="118"/>
      <c r="H14" s="119"/>
      <c r="I14" s="119"/>
      <c r="J14" s="119"/>
      <c r="K14" s="119"/>
      <c r="L14" s="119"/>
      <c r="M14" s="119"/>
      <c r="N14" s="119"/>
      <c r="O14" s="120"/>
      <c r="P14" s="120"/>
      <c r="Q14" s="120"/>
      <c r="R14" s="120"/>
    </row>
    <row r="15" spans="1:18">
      <c r="A15" s="22">
        <v>4</v>
      </c>
      <c r="B15" s="21" t="s">
        <v>276</v>
      </c>
      <c r="C15" s="21"/>
      <c r="D15" s="65"/>
      <c r="E15" s="187"/>
      <c r="F15" s="187"/>
      <c r="G15" s="118"/>
      <c r="H15" s="119"/>
      <c r="I15" s="119"/>
      <c r="J15" s="119"/>
      <c r="K15" s="119"/>
      <c r="L15" s="119"/>
      <c r="M15" s="119"/>
      <c r="N15" s="119"/>
      <c r="O15" s="120"/>
      <c r="P15" s="120"/>
      <c r="Q15" s="120"/>
      <c r="R15" s="120"/>
    </row>
    <row r="16" spans="1:18">
      <c r="A16" s="22">
        <v>5</v>
      </c>
      <c r="B16" s="21" t="s">
        <v>37</v>
      </c>
      <c r="C16" s="21"/>
      <c r="D16" s="65"/>
      <c r="E16" s="187"/>
      <c r="F16" s="187"/>
      <c r="G16" s="118"/>
      <c r="H16" s="119"/>
      <c r="I16" s="119"/>
      <c r="J16" s="119"/>
      <c r="K16" s="119"/>
      <c r="L16" s="119"/>
      <c r="M16" s="119"/>
      <c r="N16" s="119"/>
      <c r="O16" s="120"/>
      <c r="P16" s="120"/>
      <c r="Q16" s="120"/>
      <c r="R16" s="120"/>
    </row>
    <row r="17" spans="1:18">
      <c r="A17" s="22">
        <v>6</v>
      </c>
      <c r="B17" s="21" t="s">
        <v>38</v>
      </c>
      <c r="C17" s="21"/>
      <c r="D17" s="65"/>
      <c r="E17" s="187"/>
      <c r="F17" s="187"/>
      <c r="G17" s="118"/>
      <c r="H17" s="119"/>
      <c r="I17" s="119"/>
      <c r="J17" s="119"/>
      <c r="K17" s="119"/>
      <c r="L17" s="119"/>
      <c r="M17" s="119"/>
      <c r="N17" s="119"/>
      <c r="O17" s="120"/>
      <c r="P17" s="120"/>
      <c r="Q17" s="120"/>
      <c r="R17" s="120"/>
    </row>
    <row r="18" spans="1:18">
      <c r="A18" s="22">
        <v>7</v>
      </c>
      <c r="B18" s="27" t="s">
        <v>169</v>
      </c>
      <c r="C18" s="24"/>
      <c r="D18" s="68"/>
      <c r="E18" s="69">
        <f>E11-E16-E17</f>
        <v>0</v>
      </c>
      <c r="F18" s="69">
        <f>F11-F16-F17</f>
        <v>0</v>
      </c>
      <c r="G18" s="69">
        <f>G11-G16-G17</f>
        <v>0</v>
      </c>
      <c r="H18" s="69">
        <f>H11-H16-H17</f>
        <v>0</v>
      </c>
      <c r="I18" s="69">
        <f t="shared" ref="I18:N18" si="0">I11-I16-I17</f>
        <v>0</v>
      </c>
      <c r="J18" s="69">
        <f t="shared" si="0"/>
        <v>0</v>
      </c>
      <c r="K18" s="69">
        <f t="shared" si="0"/>
        <v>0</v>
      </c>
      <c r="L18" s="69">
        <f t="shared" si="0"/>
        <v>0</v>
      </c>
      <c r="M18" s="69">
        <f t="shared" si="0"/>
        <v>0</v>
      </c>
      <c r="N18" s="69">
        <f t="shared" si="0"/>
        <v>0</v>
      </c>
      <c r="O18" s="69">
        <f t="shared" ref="O18" si="1">O11-O16-O17</f>
        <v>0</v>
      </c>
      <c r="P18" s="69">
        <f t="shared" ref="P18" si="2">P11-P16-P17</f>
        <v>0</v>
      </c>
      <c r="Q18" s="69">
        <f t="shared" ref="Q18" si="3">Q11-Q16-Q17</f>
        <v>0</v>
      </c>
      <c r="R18" s="69">
        <f t="shared" ref="R18" si="4">R11-R16-R17</f>
        <v>0</v>
      </c>
    </row>
    <row r="19" spans="1:18">
      <c r="A19" s="22">
        <v>8</v>
      </c>
      <c r="B19" s="21" t="s">
        <v>33</v>
      </c>
      <c r="C19" s="21"/>
      <c r="D19" s="65"/>
      <c r="E19" s="187"/>
      <c r="F19" s="187"/>
      <c r="G19" s="118"/>
      <c r="H19" s="119"/>
      <c r="I19" s="119"/>
      <c r="J19" s="119"/>
      <c r="K19" s="119"/>
      <c r="L19" s="119"/>
      <c r="M19" s="119"/>
      <c r="N19" s="119"/>
      <c r="O19" s="120"/>
      <c r="P19" s="120"/>
      <c r="Q19" s="120"/>
      <c r="R19" s="120"/>
    </row>
    <row r="20" spans="1:18">
      <c r="A20" s="22">
        <v>9</v>
      </c>
      <c r="B20" s="21" t="s">
        <v>0</v>
      </c>
      <c r="C20" s="21"/>
      <c r="D20" s="65"/>
      <c r="E20" s="188"/>
      <c r="F20" s="188"/>
      <c r="G20" s="121"/>
      <c r="H20" s="122"/>
      <c r="I20" s="122"/>
      <c r="J20" s="122"/>
      <c r="K20" s="122"/>
      <c r="L20" s="122"/>
      <c r="M20" s="122"/>
      <c r="N20" s="122"/>
      <c r="O20" s="120"/>
      <c r="P20" s="120"/>
      <c r="Q20" s="120"/>
      <c r="R20" s="120"/>
    </row>
    <row r="21" spans="1:18">
      <c r="A21" s="22">
        <v>10</v>
      </c>
      <c r="B21" s="27" t="s">
        <v>170</v>
      </c>
      <c r="C21" s="25"/>
      <c r="D21" s="68"/>
      <c r="E21" s="70">
        <f>E18+E19+E20</f>
        <v>0</v>
      </c>
      <c r="F21" s="70">
        <f>F18+F19+F20</f>
        <v>0</v>
      </c>
      <c r="G21" s="70">
        <f>G18+G19+G20</f>
        <v>0</v>
      </c>
      <c r="H21" s="70">
        <f t="shared" ref="H21:R21" si="5">H18+H19+H20</f>
        <v>0</v>
      </c>
      <c r="I21" s="70">
        <f t="shared" si="5"/>
        <v>0</v>
      </c>
      <c r="J21" s="70">
        <f t="shared" si="5"/>
        <v>0</v>
      </c>
      <c r="K21" s="70">
        <f t="shared" si="5"/>
        <v>0</v>
      </c>
      <c r="L21" s="70">
        <f t="shared" si="5"/>
        <v>0</v>
      </c>
      <c r="M21" s="70">
        <f t="shared" si="5"/>
        <v>0</v>
      </c>
      <c r="N21" s="70">
        <f t="shared" si="5"/>
        <v>0</v>
      </c>
      <c r="O21" s="70">
        <f t="shared" si="5"/>
        <v>0</v>
      </c>
      <c r="P21" s="70">
        <f t="shared" si="5"/>
        <v>0</v>
      </c>
      <c r="Q21" s="70">
        <f t="shared" si="5"/>
        <v>0</v>
      </c>
      <c r="R21" s="70">
        <f t="shared" si="5"/>
        <v>0</v>
      </c>
    </row>
    <row r="22" spans="1:18">
      <c r="A22" s="28"/>
      <c r="B22" s="29"/>
      <c r="C22" s="31"/>
      <c r="D22" s="71"/>
      <c r="E22" s="71"/>
      <c r="F22" s="71"/>
      <c r="G22" s="72"/>
      <c r="H22" s="72"/>
      <c r="I22" s="72"/>
      <c r="J22" s="72"/>
      <c r="K22" s="72"/>
      <c r="L22" s="72"/>
      <c r="M22" s="72"/>
      <c r="N22" s="72"/>
      <c r="O22" s="73"/>
      <c r="P22" s="73"/>
      <c r="Q22" s="73"/>
      <c r="R22" s="74"/>
    </row>
    <row r="23" spans="1:18" ht="15.75" customHeight="1">
      <c r="B23" s="334" t="s">
        <v>104</v>
      </c>
      <c r="C23" s="30"/>
      <c r="D23" s="75"/>
      <c r="E23" s="75"/>
      <c r="F23" s="75"/>
      <c r="G23" s="76"/>
      <c r="H23" s="76"/>
      <c r="I23" s="76"/>
      <c r="J23" s="76"/>
      <c r="K23" s="76"/>
      <c r="L23" s="76"/>
      <c r="M23" s="76"/>
      <c r="N23" s="76"/>
      <c r="O23" s="76"/>
      <c r="P23" s="76"/>
      <c r="Q23" s="76"/>
      <c r="R23" s="76"/>
    </row>
    <row r="24" spans="1:18">
      <c r="A24" s="96"/>
      <c r="B24" s="27" t="s">
        <v>281</v>
      </c>
      <c r="C24" s="32"/>
      <c r="D24" s="77"/>
      <c r="E24" s="77"/>
      <c r="F24" s="77"/>
      <c r="G24" s="78"/>
      <c r="H24" s="78"/>
      <c r="I24" s="78"/>
      <c r="J24" s="78"/>
      <c r="K24" s="78"/>
      <c r="L24" s="78"/>
      <c r="M24" s="78"/>
      <c r="N24" s="78"/>
      <c r="O24" s="79"/>
      <c r="P24" s="79"/>
      <c r="Q24" s="79"/>
      <c r="R24" s="79"/>
    </row>
    <row r="25" spans="1:18">
      <c r="A25" s="96"/>
      <c r="B25" s="34" t="s">
        <v>43</v>
      </c>
      <c r="C25" s="12"/>
      <c r="D25" s="80" t="s">
        <v>34</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54" t="s">
        <v>52</v>
      </c>
      <c r="B26" s="14"/>
      <c r="C26" s="38"/>
      <c r="D26" s="81"/>
      <c r="E26" s="189"/>
      <c r="F26" s="189"/>
      <c r="G26" s="119"/>
      <c r="H26" s="119"/>
      <c r="I26" s="119"/>
      <c r="J26" s="119"/>
      <c r="K26" s="119"/>
      <c r="L26" s="119"/>
      <c r="M26" s="119"/>
      <c r="N26" s="119"/>
      <c r="O26" s="120"/>
      <c r="P26" s="120"/>
      <c r="Q26" s="120"/>
      <c r="R26" s="120"/>
    </row>
    <row r="27" spans="1:18" s="313" customFormat="1">
      <c r="A27" s="323" t="s">
        <v>53</v>
      </c>
      <c r="B27" s="14"/>
      <c r="C27" s="38"/>
      <c r="D27" s="81"/>
      <c r="E27" s="189"/>
      <c r="F27" s="189"/>
      <c r="G27" s="119"/>
      <c r="H27" s="119"/>
      <c r="I27" s="119"/>
      <c r="J27" s="119"/>
      <c r="K27" s="119"/>
      <c r="L27" s="119"/>
      <c r="M27" s="119"/>
      <c r="N27" s="119"/>
      <c r="O27" s="120"/>
      <c r="P27" s="120"/>
      <c r="Q27" s="120"/>
      <c r="R27" s="120"/>
    </row>
    <row r="28" spans="1:18" s="313" customFormat="1">
      <c r="A28" s="323" t="s">
        <v>54</v>
      </c>
      <c r="B28" s="14"/>
      <c r="C28" s="38"/>
      <c r="D28" s="81"/>
      <c r="E28" s="189"/>
      <c r="F28" s="189"/>
      <c r="G28" s="119"/>
      <c r="H28" s="119"/>
      <c r="I28" s="119"/>
      <c r="J28" s="119"/>
      <c r="K28" s="119"/>
      <c r="L28" s="119"/>
      <c r="M28" s="119"/>
      <c r="N28" s="119"/>
      <c r="O28" s="120"/>
      <c r="P28" s="120"/>
      <c r="Q28" s="120"/>
      <c r="R28" s="120"/>
    </row>
    <row r="29" spans="1:18" s="313" customFormat="1">
      <c r="A29" s="323" t="s">
        <v>55</v>
      </c>
      <c r="B29" s="14"/>
      <c r="C29" s="38"/>
      <c r="D29" s="81"/>
      <c r="E29" s="189"/>
      <c r="F29" s="189"/>
      <c r="G29" s="119"/>
      <c r="H29" s="119"/>
      <c r="I29" s="119"/>
      <c r="J29" s="119"/>
      <c r="K29" s="119"/>
      <c r="L29" s="119"/>
      <c r="M29" s="119"/>
      <c r="N29" s="119"/>
      <c r="O29" s="120"/>
      <c r="P29" s="120"/>
      <c r="Q29" s="120"/>
      <c r="R29" s="120"/>
    </row>
    <row r="30" spans="1:18">
      <c r="A30" s="323" t="s">
        <v>56</v>
      </c>
      <c r="B30" s="36"/>
      <c r="C30" s="37"/>
      <c r="D30" s="81"/>
      <c r="E30" s="189"/>
      <c r="F30" s="189"/>
      <c r="G30" s="119"/>
      <c r="H30" s="119"/>
      <c r="I30" s="119"/>
      <c r="J30" s="119"/>
      <c r="K30" s="119"/>
      <c r="L30" s="119"/>
      <c r="M30" s="119"/>
      <c r="N30" s="119"/>
      <c r="O30" s="120"/>
      <c r="P30" s="120"/>
      <c r="Q30" s="120"/>
      <c r="R30" s="120"/>
    </row>
    <row r="31" spans="1:18">
      <c r="A31" s="323" t="s">
        <v>57</v>
      </c>
      <c r="B31" s="14"/>
      <c r="C31" s="38"/>
      <c r="D31" s="81"/>
      <c r="E31" s="189"/>
      <c r="F31" s="189"/>
      <c r="G31" s="119"/>
      <c r="H31" s="119"/>
      <c r="I31" s="119"/>
      <c r="J31" s="119"/>
      <c r="K31" s="119"/>
      <c r="L31" s="119"/>
      <c r="M31" s="119"/>
      <c r="N31" s="119"/>
      <c r="O31" s="120"/>
      <c r="P31" s="120"/>
      <c r="Q31" s="120"/>
      <c r="R31" s="120"/>
    </row>
    <row r="32" spans="1:18">
      <c r="A32" s="323" t="s">
        <v>58</v>
      </c>
      <c r="B32" s="39"/>
      <c r="C32" s="41"/>
      <c r="D32" s="81"/>
      <c r="E32" s="199"/>
      <c r="F32" s="199"/>
      <c r="G32" s="124"/>
      <c r="H32" s="124"/>
      <c r="I32" s="124"/>
      <c r="J32" s="124"/>
      <c r="K32" s="124"/>
      <c r="L32" s="124"/>
      <c r="M32" s="124"/>
      <c r="N32" s="124"/>
      <c r="O32" s="125"/>
      <c r="P32" s="125"/>
      <c r="Q32" s="125"/>
      <c r="R32" s="125"/>
    </row>
    <row r="33" spans="1:18">
      <c r="A33" s="154"/>
      <c r="B33" s="43"/>
      <c r="C33" s="12"/>
      <c r="D33" s="21"/>
      <c r="E33" s="99"/>
      <c r="F33" s="100"/>
      <c r="G33" s="100"/>
      <c r="H33" s="100"/>
      <c r="I33" s="100"/>
      <c r="J33" s="100"/>
      <c r="K33" s="100"/>
      <c r="L33" s="100"/>
      <c r="M33" s="100"/>
      <c r="N33" s="100"/>
      <c r="O33" s="101"/>
      <c r="P33" s="101"/>
      <c r="Q33" s="101"/>
      <c r="R33" s="102"/>
    </row>
    <row r="34" spans="1:18">
      <c r="A34" s="154"/>
      <c r="B34" s="27" t="s">
        <v>282</v>
      </c>
      <c r="C34" s="33"/>
      <c r="D34" s="27"/>
      <c r="E34" s="112"/>
      <c r="F34" s="113"/>
      <c r="G34" s="113"/>
      <c r="H34" s="113"/>
      <c r="I34" s="113"/>
      <c r="J34" s="113"/>
      <c r="K34" s="113"/>
      <c r="L34" s="113"/>
      <c r="M34" s="113"/>
      <c r="N34" s="113"/>
      <c r="O34" s="105"/>
      <c r="P34" s="105"/>
      <c r="Q34" s="105"/>
      <c r="R34" s="106"/>
    </row>
    <row r="35" spans="1:18">
      <c r="A35" s="154"/>
      <c r="B35" s="34" t="s">
        <v>36</v>
      </c>
      <c r="C35" s="12"/>
      <c r="D35" s="111" t="s">
        <v>34</v>
      </c>
      <c r="E35" s="114"/>
      <c r="F35" s="115"/>
      <c r="G35" s="115"/>
      <c r="H35" s="115"/>
      <c r="I35" s="115"/>
      <c r="J35" s="115"/>
      <c r="K35" s="115"/>
      <c r="L35" s="115"/>
      <c r="M35" s="115"/>
      <c r="N35" s="115"/>
      <c r="O35" s="109"/>
      <c r="P35" s="109"/>
      <c r="Q35" s="109"/>
      <c r="R35" s="110"/>
    </row>
    <row r="36" spans="1:18">
      <c r="A36" s="323" t="s">
        <v>59</v>
      </c>
      <c r="B36" s="14"/>
      <c r="C36" s="38"/>
      <c r="D36" s="81"/>
      <c r="E36" s="190"/>
      <c r="F36" s="190"/>
      <c r="G36" s="126"/>
      <c r="H36" s="126"/>
      <c r="I36" s="126"/>
      <c r="J36" s="126"/>
      <c r="K36" s="126"/>
      <c r="L36" s="126"/>
      <c r="M36" s="126"/>
      <c r="N36" s="126"/>
      <c r="O36" s="127"/>
      <c r="P36" s="127"/>
      <c r="Q36" s="127"/>
      <c r="R36" s="127"/>
    </row>
    <row r="37" spans="1:18">
      <c r="A37" s="323" t="s">
        <v>60</v>
      </c>
      <c r="B37" s="14"/>
      <c r="C37" s="38"/>
      <c r="D37" s="81"/>
      <c r="E37" s="191"/>
      <c r="F37" s="191"/>
      <c r="G37" s="123"/>
      <c r="H37" s="123"/>
      <c r="I37" s="123"/>
      <c r="J37" s="123"/>
      <c r="K37" s="123"/>
      <c r="L37" s="123"/>
      <c r="M37" s="123"/>
      <c r="N37" s="123"/>
      <c r="O37" s="120"/>
      <c r="P37" s="120"/>
      <c r="Q37" s="120"/>
      <c r="R37" s="120"/>
    </row>
    <row r="38" spans="1:18">
      <c r="A38" s="323" t="s">
        <v>199</v>
      </c>
      <c r="B38" s="14"/>
      <c r="C38" s="38"/>
      <c r="D38" s="81"/>
      <c r="E38" s="189"/>
      <c r="F38" s="189"/>
      <c r="G38" s="119"/>
      <c r="H38" s="119"/>
      <c r="I38" s="119"/>
      <c r="J38" s="119"/>
      <c r="K38" s="119"/>
      <c r="L38" s="119"/>
      <c r="M38" s="119"/>
      <c r="N38" s="119"/>
      <c r="O38" s="120"/>
      <c r="P38" s="120"/>
      <c r="Q38" s="120"/>
      <c r="R38" s="120"/>
    </row>
    <row r="39" spans="1:18">
      <c r="A39" s="323" t="s">
        <v>200</v>
      </c>
      <c r="B39" s="14"/>
      <c r="C39" s="38"/>
      <c r="D39" s="81"/>
      <c r="E39" s="189"/>
      <c r="F39" s="189"/>
      <c r="G39" s="119"/>
      <c r="H39" s="119"/>
      <c r="I39" s="119"/>
      <c r="J39" s="119"/>
      <c r="K39" s="119"/>
      <c r="L39" s="119"/>
      <c r="M39" s="119"/>
      <c r="N39" s="119"/>
      <c r="O39" s="120"/>
      <c r="P39" s="120"/>
      <c r="Q39" s="120"/>
      <c r="R39" s="120"/>
    </row>
    <row r="40" spans="1:18">
      <c r="A40" s="323" t="s">
        <v>201</v>
      </c>
      <c r="B40" s="14"/>
      <c r="C40" s="38"/>
      <c r="D40" s="81"/>
      <c r="E40" s="189"/>
      <c r="F40" s="189"/>
      <c r="G40" s="119"/>
      <c r="H40" s="119"/>
      <c r="I40" s="119"/>
      <c r="J40" s="119"/>
      <c r="K40" s="119"/>
      <c r="L40" s="119"/>
      <c r="M40" s="119"/>
      <c r="N40" s="119"/>
      <c r="O40" s="120"/>
      <c r="P40" s="120"/>
      <c r="Q40" s="120"/>
      <c r="R40" s="120"/>
    </row>
    <row r="41" spans="1:18" s="313" customFormat="1">
      <c r="A41" s="323" t="s">
        <v>202</v>
      </c>
      <c r="B41" s="14"/>
      <c r="C41" s="318"/>
      <c r="D41" s="322"/>
      <c r="E41" s="375"/>
      <c r="F41" s="375"/>
      <c r="G41" s="327"/>
      <c r="H41" s="327"/>
      <c r="I41" s="327"/>
      <c r="J41" s="327"/>
      <c r="K41" s="327"/>
      <c r="L41" s="327"/>
      <c r="M41" s="327"/>
      <c r="N41" s="327"/>
      <c r="O41" s="328"/>
      <c r="P41" s="328"/>
      <c r="Q41" s="328"/>
      <c r="R41" s="282"/>
    </row>
    <row r="42" spans="1:18" s="313" customFormat="1">
      <c r="A42" s="323" t="s">
        <v>203</v>
      </c>
      <c r="B42" s="14"/>
      <c r="C42" s="318"/>
      <c r="D42" s="322"/>
      <c r="E42" s="375"/>
      <c r="F42" s="375"/>
      <c r="G42" s="327"/>
      <c r="H42" s="327"/>
      <c r="I42" s="327"/>
      <c r="J42" s="327"/>
      <c r="K42" s="327"/>
      <c r="L42" s="327"/>
      <c r="M42" s="327"/>
      <c r="N42" s="327"/>
      <c r="O42" s="328"/>
      <c r="P42" s="328"/>
      <c r="Q42" s="328"/>
      <c r="R42" s="282"/>
    </row>
    <row r="43" spans="1:18">
      <c r="A43" s="154"/>
      <c r="B43" s="209"/>
      <c r="C43" s="210"/>
      <c r="D43" s="211"/>
      <c r="E43" s="211"/>
      <c r="F43" s="211"/>
      <c r="G43" s="212"/>
      <c r="H43" s="212"/>
      <c r="I43" s="212"/>
      <c r="J43" s="212"/>
      <c r="K43" s="212"/>
      <c r="L43" s="212"/>
      <c r="M43" s="212"/>
      <c r="N43" s="212"/>
      <c r="O43" s="213"/>
      <c r="P43" s="213"/>
      <c r="Q43" s="213"/>
      <c r="R43" s="214"/>
    </row>
    <row r="44" spans="1:18" ht="31.5">
      <c r="A44" s="154">
        <v>11</v>
      </c>
      <c r="B44" s="52" t="s">
        <v>171</v>
      </c>
      <c r="C44" s="174"/>
      <c r="D44" s="84"/>
      <c r="E44" s="70">
        <f t="shared" ref="E44:R44" si="6">SUM(E26:E32,E36:E40)</f>
        <v>0</v>
      </c>
      <c r="F44" s="70">
        <f t="shared" si="6"/>
        <v>0</v>
      </c>
      <c r="G44" s="82">
        <f t="shared" si="6"/>
        <v>0</v>
      </c>
      <c r="H44" s="82">
        <f t="shared" si="6"/>
        <v>0</v>
      </c>
      <c r="I44" s="82">
        <f t="shared" si="6"/>
        <v>0</v>
      </c>
      <c r="J44" s="82">
        <f t="shared" si="6"/>
        <v>0</v>
      </c>
      <c r="K44" s="82">
        <f t="shared" si="6"/>
        <v>0</v>
      </c>
      <c r="L44" s="82">
        <f t="shared" si="6"/>
        <v>0</v>
      </c>
      <c r="M44" s="82">
        <f t="shared" si="6"/>
        <v>0</v>
      </c>
      <c r="N44" s="82">
        <f t="shared" si="6"/>
        <v>0</v>
      </c>
      <c r="O44" s="82">
        <f t="shared" si="6"/>
        <v>0</v>
      </c>
      <c r="P44" s="82">
        <f t="shared" si="6"/>
        <v>0</v>
      </c>
      <c r="Q44" s="82">
        <f t="shared" si="6"/>
        <v>0</v>
      </c>
      <c r="R44" s="82">
        <f t="shared" si="6"/>
        <v>0</v>
      </c>
    </row>
    <row r="45" spans="1:18">
      <c r="A45" s="96"/>
      <c r="B45" s="33"/>
      <c r="C45" s="33"/>
      <c r="D45" s="27"/>
      <c r="E45" s="99"/>
      <c r="F45" s="100"/>
      <c r="G45" s="100"/>
      <c r="H45" s="100"/>
      <c r="I45" s="100"/>
      <c r="J45" s="100"/>
      <c r="K45" s="100"/>
      <c r="L45" s="100"/>
      <c r="M45" s="100"/>
      <c r="N45" s="100"/>
      <c r="O45" s="101"/>
      <c r="P45" s="101"/>
      <c r="Q45" s="101"/>
      <c r="R45" s="102"/>
    </row>
    <row r="46" spans="1:18">
      <c r="A46" s="96"/>
      <c r="B46" s="27" t="s">
        <v>287</v>
      </c>
      <c r="C46" s="33"/>
      <c r="D46" s="21"/>
      <c r="E46" s="103"/>
      <c r="F46" s="104"/>
      <c r="G46" s="104"/>
      <c r="H46" s="104"/>
      <c r="I46" s="104"/>
      <c r="J46" s="104"/>
      <c r="K46" s="104"/>
      <c r="L46" s="104"/>
      <c r="M46" s="104"/>
      <c r="N46" s="104"/>
      <c r="O46" s="105"/>
      <c r="P46" s="105"/>
      <c r="Q46" s="105"/>
      <c r="R46" s="106"/>
    </row>
    <row r="47" spans="1:18">
      <c r="A47" s="96"/>
      <c r="B47" s="21" t="s">
        <v>35</v>
      </c>
      <c r="C47" s="12"/>
      <c r="D47" s="111" t="s">
        <v>34</v>
      </c>
      <c r="E47" s="107"/>
      <c r="F47" s="108"/>
      <c r="G47" s="108"/>
      <c r="H47" s="108"/>
      <c r="I47" s="108"/>
      <c r="J47" s="108"/>
      <c r="K47" s="108"/>
      <c r="L47" s="108"/>
      <c r="M47" s="108"/>
      <c r="N47" s="108"/>
      <c r="O47" s="109"/>
      <c r="P47" s="109"/>
      <c r="Q47" s="109"/>
      <c r="R47" s="110"/>
    </row>
    <row r="48" spans="1:18">
      <c r="A48" s="154" t="s">
        <v>144</v>
      </c>
      <c r="B48" s="14"/>
      <c r="C48" s="38"/>
      <c r="D48" s="81"/>
      <c r="E48" s="190"/>
      <c r="F48" s="190"/>
      <c r="G48" s="126"/>
      <c r="H48" s="126"/>
      <c r="I48" s="126"/>
      <c r="J48" s="126"/>
      <c r="K48" s="126"/>
      <c r="L48" s="126"/>
      <c r="M48" s="126"/>
      <c r="N48" s="128"/>
      <c r="O48" s="127"/>
      <c r="P48" s="127"/>
      <c r="Q48" s="127"/>
      <c r="R48" s="127"/>
    </row>
    <row r="49" spans="1:18">
      <c r="A49" s="154" t="s">
        <v>145</v>
      </c>
      <c r="B49" s="14"/>
      <c r="C49" s="38"/>
      <c r="D49" s="81"/>
      <c r="E49" s="293"/>
      <c r="F49" s="293"/>
      <c r="G49" s="119"/>
      <c r="H49" s="119"/>
      <c r="I49" s="119"/>
      <c r="J49" s="119"/>
      <c r="K49" s="119"/>
      <c r="L49" s="119"/>
      <c r="M49" s="119"/>
      <c r="N49" s="129"/>
      <c r="O49" s="120"/>
      <c r="P49" s="120"/>
      <c r="Q49" s="120"/>
      <c r="R49" s="120"/>
    </row>
    <row r="50" spans="1:18">
      <c r="A50" s="154" t="s">
        <v>146</v>
      </c>
      <c r="B50" s="14"/>
      <c r="C50" s="38"/>
      <c r="D50" s="81"/>
      <c r="E50" s="293"/>
      <c r="F50" s="293"/>
      <c r="G50" s="119"/>
      <c r="H50" s="119"/>
      <c r="I50" s="119"/>
      <c r="J50" s="119"/>
      <c r="K50" s="119"/>
      <c r="L50" s="119"/>
      <c r="M50" s="119"/>
      <c r="N50" s="129"/>
      <c r="O50" s="120"/>
      <c r="P50" s="120"/>
      <c r="Q50" s="120"/>
      <c r="R50" s="120"/>
    </row>
    <row r="51" spans="1:18">
      <c r="A51" s="154" t="s">
        <v>147</v>
      </c>
      <c r="B51" s="14"/>
      <c r="C51" s="38"/>
      <c r="D51" s="81"/>
      <c r="E51" s="293"/>
      <c r="F51" s="293"/>
      <c r="G51" s="119"/>
      <c r="H51" s="119"/>
      <c r="I51" s="119"/>
      <c r="J51" s="119"/>
      <c r="K51" s="119"/>
      <c r="L51" s="119"/>
      <c r="M51" s="119"/>
      <c r="N51" s="129"/>
      <c r="O51" s="120"/>
      <c r="P51" s="120"/>
      <c r="Q51" s="120"/>
      <c r="R51" s="120"/>
    </row>
    <row r="52" spans="1:18">
      <c r="A52" s="154" t="s">
        <v>148</v>
      </c>
      <c r="B52" s="14"/>
      <c r="C52" s="38"/>
      <c r="D52" s="81"/>
      <c r="E52" s="293"/>
      <c r="F52" s="293"/>
      <c r="G52" s="119"/>
      <c r="H52" s="119"/>
      <c r="I52" s="119"/>
      <c r="J52" s="119"/>
      <c r="K52" s="119"/>
      <c r="L52" s="119"/>
      <c r="M52" s="119"/>
      <c r="N52" s="129"/>
      <c r="O52" s="120"/>
      <c r="P52" s="120"/>
      <c r="Q52" s="120"/>
      <c r="R52" s="120"/>
    </row>
    <row r="53" spans="1:18">
      <c r="A53" s="154" t="s">
        <v>149</v>
      </c>
      <c r="B53" s="14"/>
      <c r="C53" s="38"/>
      <c r="D53" s="81"/>
      <c r="E53" s="293"/>
      <c r="F53" s="293"/>
      <c r="G53" s="119"/>
      <c r="H53" s="119"/>
      <c r="I53" s="119"/>
      <c r="J53" s="119"/>
      <c r="K53" s="119"/>
      <c r="L53" s="119"/>
      <c r="M53" s="119"/>
      <c r="N53" s="129"/>
      <c r="O53" s="120"/>
      <c r="P53" s="120"/>
      <c r="Q53" s="120"/>
      <c r="R53" s="120"/>
    </row>
    <row r="54" spans="1:18">
      <c r="A54" s="154" t="s">
        <v>150</v>
      </c>
      <c r="B54" s="14"/>
      <c r="C54" s="38"/>
      <c r="D54" s="81"/>
      <c r="E54" s="293"/>
      <c r="F54" s="293"/>
      <c r="G54" s="119"/>
      <c r="H54" s="119"/>
      <c r="I54" s="119"/>
      <c r="J54" s="119"/>
      <c r="K54" s="119"/>
      <c r="L54" s="119"/>
      <c r="M54" s="119"/>
      <c r="N54" s="129"/>
      <c r="O54" s="120"/>
      <c r="P54" s="120"/>
      <c r="Q54" s="120"/>
      <c r="R54" s="120"/>
    </row>
    <row r="55" spans="1:18">
      <c r="A55" s="154" t="s">
        <v>151</v>
      </c>
      <c r="B55" s="14"/>
      <c r="C55" s="38"/>
      <c r="D55" s="81"/>
      <c r="E55" s="294"/>
      <c r="F55" s="294"/>
      <c r="G55" s="124"/>
      <c r="H55" s="124"/>
      <c r="I55" s="124"/>
      <c r="J55" s="124"/>
      <c r="K55" s="124"/>
      <c r="L55" s="124"/>
      <c r="M55" s="124"/>
      <c r="N55" s="124"/>
      <c r="O55" s="125"/>
      <c r="P55" s="125"/>
      <c r="Q55" s="125"/>
      <c r="R55" s="125"/>
    </row>
    <row r="56" spans="1:18" s="313" customFormat="1">
      <c r="A56" s="323" t="s">
        <v>152</v>
      </c>
      <c r="B56" s="14"/>
      <c r="C56" s="38"/>
      <c r="D56" s="377"/>
      <c r="E56" s="376"/>
      <c r="F56" s="376"/>
      <c r="G56" s="329"/>
      <c r="H56" s="329"/>
      <c r="I56" s="329"/>
      <c r="J56" s="329"/>
      <c r="K56" s="329"/>
      <c r="L56" s="329"/>
      <c r="M56" s="329"/>
      <c r="N56" s="329"/>
      <c r="O56" s="330"/>
      <c r="P56" s="330"/>
      <c r="Q56" s="330"/>
      <c r="R56" s="136"/>
    </row>
    <row r="57" spans="1:18" s="313" customFormat="1">
      <c r="A57" s="323" t="s">
        <v>166</v>
      </c>
      <c r="B57" s="14"/>
      <c r="C57" s="38"/>
      <c r="D57" s="377"/>
      <c r="E57" s="376"/>
      <c r="F57" s="376"/>
      <c r="G57" s="329"/>
      <c r="H57" s="329"/>
      <c r="I57" s="329"/>
      <c r="J57" s="329"/>
      <c r="K57" s="329"/>
      <c r="L57" s="329"/>
      <c r="M57" s="329"/>
      <c r="N57" s="329"/>
      <c r="O57" s="330"/>
      <c r="P57" s="330"/>
      <c r="Q57" s="330"/>
      <c r="R57" s="136"/>
    </row>
    <row r="58" spans="1:18" s="313" customFormat="1">
      <c r="A58" s="323" t="s">
        <v>167</v>
      </c>
      <c r="B58" s="14"/>
      <c r="C58" s="38"/>
      <c r="D58" s="377"/>
      <c r="E58" s="376"/>
      <c r="F58" s="376"/>
      <c r="G58" s="329"/>
      <c r="H58" s="329"/>
      <c r="I58" s="329"/>
      <c r="J58" s="329"/>
      <c r="K58" s="329"/>
      <c r="L58" s="329"/>
      <c r="M58" s="329"/>
      <c r="N58" s="329"/>
      <c r="O58" s="330"/>
      <c r="P58" s="330"/>
      <c r="Q58" s="330"/>
      <c r="R58" s="136"/>
    </row>
    <row r="59" spans="1:18" s="313" customFormat="1">
      <c r="A59" s="323" t="s">
        <v>168</v>
      </c>
      <c r="B59" s="14"/>
      <c r="C59" s="38"/>
      <c r="D59" s="377"/>
      <c r="E59" s="376"/>
      <c r="F59" s="376"/>
      <c r="G59" s="329"/>
      <c r="H59" s="329"/>
      <c r="I59" s="329"/>
      <c r="J59" s="329"/>
      <c r="K59" s="329"/>
      <c r="L59" s="329"/>
      <c r="M59" s="329"/>
      <c r="N59" s="329"/>
      <c r="O59" s="330"/>
      <c r="P59" s="330"/>
      <c r="Q59" s="330"/>
      <c r="R59" s="136"/>
    </row>
    <row r="60" spans="1:18" s="313" customFormat="1">
      <c r="A60" s="323" t="s">
        <v>204</v>
      </c>
      <c r="B60" s="14"/>
      <c r="C60" s="38"/>
      <c r="D60" s="377"/>
      <c r="E60" s="376"/>
      <c r="F60" s="376"/>
      <c r="G60" s="329"/>
      <c r="H60" s="329"/>
      <c r="I60" s="329"/>
      <c r="J60" s="329"/>
      <c r="K60" s="329"/>
      <c r="L60" s="329"/>
      <c r="M60" s="329"/>
      <c r="N60" s="329"/>
      <c r="O60" s="330"/>
      <c r="P60" s="330"/>
      <c r="Q60" s="330"/>
      <c r="R60" s="136"/>
    </row>
    <row r="61" spans="1:18" s="313" customFormat="1">
      <c r="A61" s="323" t="s">
        <v>205</v>
      </c>
      <c r="B61" s="14"/>
      <c r="C61" s="38"/>
      <c r="D61" s="377"/>
      <c r="E61" s="376"/>
      <c r="F61" s="376"/>
      <c r="G61" s="329"/>
      <c r="H61" s="329"/>
      <c r="I61" s="329"/>
      <c r="J61" s="329"/>
      <c r="K61" s="329"/>
      <c r="L61" s="329"/>
      <c r="M61" s="329"/>
      <c r="N61" s="329"/>
      <c r="O61" s="330"/>
      <c r="P61" s="330"/>
      <c r="Q61" s="330"/>
      <c r="R61" s="136"/>
    </row>
    <row r="62" spans="1:18">
      <c r="A62" s="154"/>
      <c r="B62" s="12"/>
      <c r="C62" s="12"/>
      <c r="D62" s="21"/>
      <c r="E62" s="99"/>
      <c r="F62" s="100"/>
      <c r="G62" s="100"/>
      <c r="H62" s="100"/>
      <c r="I62" s="100"/>
      <c r="J62" s="100"/>
      <c r="K62" s="100"/>
      <c r="L62" s="100"/>
      <c r="M62" s="100"/>
      <c r="N62" s="100"/>
      <c r="O62" s="101"/>
      <c r="P62" s="101"/>
      <c r="Q62" s="101"/>
      <c r="R62" s="102"/>
    </row>
    <row r="63" spans="1:18" s="313" customFormat="1">
      <c r="A63" s="323"/>
      <c r="B63" s="316"/>
      <c r="C63" s="316"/>
      <c r="D63" s="317"/>
      <c r="E63" s="103"/>
      <c r="F63" s="104"/>
      <c r="G63" s="104"/>
      <c r="H63" s="104"/>
      <c r="I63" s="104"/>
      <c r="J63" s="104"/>
      <c r="K63" s="104"/>
      <c r="L63" s="104"/>
      <c r="M63" s="104"/>
      <c r="N63" s="104"/>
      <c r="O63" s="105"/>
      <c r="P63" s="105"/>
      <c r="Q63" s="105"/>
      <c r="R63" s="106"/>
    </row>
    <row r="64" spans="1:18" s="313" customFormat="1">
      <c r="A64" s="323"/>
      <c r="B64" s="316"/>
      <c r="C64" s="316"/>
      <c r="D64" s="317"/>
      <c r="E64" s="103"/>
      <c r="F64" s="104"/>
      <c r="G64" s="104"/>
      <c r="H64" s="104"/>
      <c r="I64" s="104"/>
      <c r="J64" s="104"/>
      <c r="K64" s="104"/>
      <c r="L64" s="104"/>
      <c r="M64" s="104"/>
      <c r="N64" s="104"/>
      <c r="O64" s="105"/>
      <c r="P64" s="105"/>
      <c r="Q64" s="105"/>
      <c r="R64" s="106"/>
    </row>
    <row r="65" spans="1:18">
      <c r="A65" s="154"/>
      <c r="B65" s="27" t="s">
        <v>288</v>
      </c>
      <c r="C65" s="12"/>
      <c r="D65" s="27"/>
      <c r="E65" s="103"/>
      <c r="F65" s="104"/>
      <c r="G65" s="104"/>
      <c r="H65" s="104"/>
      <c r="I65" s="104"/>
      <c r="J65" s="104"/>
      <c r="K65" s="104"/>
      <c r="L65" s="104"/>
      <c r="M65" s="104"/>
      <c r="N65" s="104"/>
      <c r="O65" s="105"/>
      <c r="P65" s="105"/>
      <c r="Q65" s="105"/>
      <c r="R65" s="106"/>
    </row>
    <row r="66" spans="1:18">
      <c r="A66" s="154"/>
      <c r="B66" s="21" t="s">
        <v>36</v>
      </c>
      <c r="C66" s="12"/>
      <c r="D66" s="21"/>
      <c r="E66" s="107"/>
      <c r="F66" s="108"/>
      <c r="G66" s="108"/>
      <c r="H66" s="108"/>
      <c r="I66" s="108"/>
      <c r="J66" s="108"/>
      <c r="K66" s="108"/>
      <c r="L66" s="108"/>
      <c r="M66" s="108"/>
      <c r="N66" s="108"/>
      <c r="O66" s="109"/>
      <c r="P66" s="109"/>
      <c r="Q66" s="109"/>
      <c r="R66" s="110"/>
    </row>
    <row r="67" spans="1:18">
      <c r="A67" s="154" t="s">
        <v>206</v>
      </c>
      <c r="B67" s="44"/>
      <c r="C67" s="40"/>
      <c r="D67" s="88"/>
      <c r="E67" s="194"/>
      <c r="F67" s="194"/>
      <c r="G67" s="119"/>
      <c r="H67" s="119"/>
      <c r="I67" s="119"/>
      <c r="J67" s="119"/>
      <c r="K67" s="119"/>
      <c r="L67" s="119"/>
      <c r="M67" s="119"/>
      <c r="N67" s="129"/>
      <c r="O67" s="120"/>
      <c r="P67" s="120"/>
      <c r="Q67" s="120"/>
      <c r="R67" s="120"/>
    </row>
    <row r="68" spans="1:18">
      <c r="A68" s="154" t="s">
        <v>207</v>
      </c>
      <c r="B68" s="44"/>
      <c r="C68" s="40"/>
      <c r="D68" s="88"/>
      <c r="E68" s="192"/>
      <c r="F68" s="192"/>
      <c r="G68" s="119"/>
      <c r="H68" s="119"/>
      <c r="I68" s="119"/>
      <c r="J68" s="119"/>
      <c r="K68" s="119"/>
      <c r="L68" s="119"/>
      <c r="M68" s="119"/>
      <c r="N68" s="129"/>
      <c r="O68" s="120"/>
      <c r="P68" s="120"/>
      <c r="Q68" s="120"/>
      <c r="R68" s="120"/>
    </row>
    <row r="69" spans="1:18">
      <c r="A69" s="154" t="s">
        <v>208</v>
      </c>
      <c r="B69" s="44"/>
      <c r="C69" s="40"/>
      <c r="D69" s="88"/>
      <c r="E69" s="192"/>
      <c r="F69" s="192"/>
      <c r="G69" s="119"/>
      <c r="H69" s="119"/>
      <c r="I69" s="119"/>
      <c r="J69" s="119"/>
      <c r="K69" s="119"/>
      <c r="L69" s="119"/>
      <c r="M69" s="119"/>
      <c r="N69" s="129"/>
      <c r="O69" s="120"/>
      <c r="P69" s="120"/>
      <c r="Q69" s="120"/>
      <c r="R69" s="120"/>
    </row>
    <row r="70" spans="1:18">
      <c r="A70" s="154" t="s">
        <v>209</v>
      </c>
      <c r="B70" s="46"/>
      <c r="C70" s="43"/>
      <c r="D70" s="91"/>
      <c r="E70" s="193"/>
      <c r="F70" s="193"/>
      <c r="G70" s="124"/>
      <c r="H70" s="124"/>
      <c r="I70" s="124"/>
      <c r="J70" s="124"/>
      <c r="K70" s="124"/>
      <c r="L70" s="124"/>
      <c r="M70" s="124"/>
      <c r="N70" s="137"/>
      <c r="O70" s="125"/>
      <c r="P70" s="125"/>
      <c r="Q70" s="125"/>
      <c r="R70" s="125"/>
    </row>
    <row r="71" spans="1:18">
      <c r="A71" s="154"/>
      <c r="B71" s="209"/>
      <c r="C71" s="210"/>
      <c r="D71" s="211"/>
      <c r="E71" s="211"/>
      <c r="F71" s="211"/>
      <c r="G71" s="212"/>
      <c r="H71" s="212"/>
      <c r="I71" s="212"/>
      <c r="J71" s="212"/>
      <c r="K71" s="212"/>
      <c r="L71" s="212"/>
      <c r="M71" s="212"/>
      <c r="N71" s="212"/>
      <c r="O71" s="213"/>
      <c r="P71" s="213"/>
      <c r="Q71" s="213"/>
      <c r="R71" s="214"/>
    </row>
    <row r="72" spans="1:18" ht="31.5">
      <c r="A72" s="154">
        <v>12</v>
      </c>
      <c r="B72" s="219" t="s">
        <v>172</v>
      </c>
      <c r="C72" s="220"/>
      <c r="D72" s="221"/>
      <c r="E72" s="222">
        <f t="shared" ref="E72:F72" si="7">SUM(E48:E55,E67:E70)</f>
        <v>0</v>
      </c>
      <c r="F72" s="222">
        <f t="shared" si="7"/>
        <v>0</v>
      </c>
      <c r="G72" s="222">
        <f t="shared" ref="G72:R72" si="8">SUM(G48:G55,G67:G70)</f>
        <v>0</v>
      </c>
      <c r="H72" s="222">
        <f t="shared" si="8"/>
        <v>0</v>
      </c>
      <c r="I72" s="222">
        <f t="shared" si="8"/>
        <v>0</v>
      </c>
      <c r="J72" s="222">
        <f t="shared" si="8"/>
        <v>0</v>
      </c>
      <c r="K72" s="222">
        <f t="shared" si="8"/>
        <v>0</v>
      </c>
      <c r="L72" s="222">
        <f t="shared" si="8"/>
        <v>0</v>
      </c>
      <c r="M72" s="222">
        <f t="shared" si="8"/>
        <v>0</v>
      </c>
      <c r="N72" s="222">
        <f t="shared" si="8"/>
        <v>0</v>
      </c>
      <c r="O72" s="222">
        <f t="shared" si="8"/>
        <v>0</v>
      </c>
      <c r="P72" s="222">
        <f t="shared" si="8"/>
        <v>0</v>
      </c>
      <c r="Q72" s="222">
        <f t="shared" si="8"/>
        <v>0</v>
      </c>
      <c r="R72" s="222">
        <f t="shared" si="8"/>
        <v>0</v>
      </c>
    </row>
    <row r="73" spans="1:18" s="2" customFormat="1">
      <c r="A73" s="156"/>
      <c r="B73" s="185"/>
      <c r="C73" s="182"/>
      <c r="D73" s="181"/>
      <c r="E73" s="113"/>
      <c r="F73" s="113"/>
      <c r="G73" s="113"/>
      <c r="H73" s="113"/>
      <c r="I73" s="113"/>
      <c r="J73" s="113"/>
      <c r="K73" s="113"/>
      <c r="L73" s="113"/>
      <c r="M73" s="113"/>
      <c r="N73" s="113"/>
      <c r="O73" s="113"/>
      <c r="P73" s="113"/>
      <c r="Q73" s="113"/>
      <c r="R73" s="186"/>
    </row>
    <row r="74" spans="1:18" ht="15" customHeight="1">
      <c r="A74" s="154">
        <v>13</v>
      </c>
      <c r="B74" s="50" t="s">
        <v>173</v>
      </c>
      <c r="C74" s="51"/>
      <c r="D74" s="88"/>
      <c r="E74" s="82">
        <f t="shared" ref="E74:R74" si="9">E72+E44</f>
        <v>0</v>
      </c>
      <c r="F74" s="82">
        <f t="shared" si="9"/>
        <v>0</v>
      </c>
      <c r="G74" s="82">
        <f t="shared" si="9"/>
        <v>0</v>
      </c>
      <c r="H74" s="82">
        <f t="shared" si="9"/>
        <v>0</v>
      </c>
      <c r="I74" s="82">
        <f t="shared" si="9"/>
        <v>0</v>
      </c>
      <c r="J74" s="82">
        <f t="shared" si="9"/>
        <v>0</v>
      </c>
      <c r="K74" s="82">
        <f t="shared" si="9"/>
        <v>0</v>
      </c>
      <c r="L74" s="82">
        <f t="shared" si="9"/>
        <v>0</v>
      </c>
      <c r="M74" s="82">
        <f t="shared" si="9"/>
        <v>0</v>
      </c>
      <c r="N74" s="82">
        <f t="shared" si="9"/>
        <v>0</v>
      </c>
      <c r="O74" s="82">
        <f t="shared" si="9"/>
        <v>0</v>
      </c>
      <c r="P74" s="82">
        <f t="shared" si="9"/>
        <v>0</v>
      </c>
      <c r="Q74" s="82">
        <f t="shared" si="9"/>
        <v>0</v>
      </c>
      <c r="R74" s="82">
        <f t="shared" si="9"/>
        <v>0</v>
      </c>
    </row>
    <row r="75" spans="1:18" ht="15" customHeight="1">
      <c r="A75" s="154"/>
      <c r="B75" s="130"/>
      <c r="C75" s="131"/>
      <c r="D75" s="93"/>
      <c r="E75" s="93"/>
      <c r="F75" s="93"/>
      <c r="G75" s="78"/>
      <c r="H75" s="78"/>
      <c r="I75" s="78"/>
      <c r="J75" s="78"/>
      <c r="K75" s="78"/>
      <c r="L75" s="78"/>
      <c r="M75" s="78"/>
      <c r="N75" s="78"/>
      <c r="O75" s="78"/>
      <c r="P75" s="78"/>
      <c r="Q75" s="78"/>
      <c r="R75" s="78"/>
    </row>
    <row r="76" spans="1:18" s="48" customFormat="1" ht="15" customHeight="1">
      <c r="A76" s="155"/>
      <c r="B76" s="334" t="s">
        <v>39</v>
      </c>
      <c r="C76" s="45"/>
      <c r="D76" s="93"/>
      <c r="E76" s="93"/>
      <c r="F76" s="93"/>
      <c r="G76" s="94"/>
      <c r="H76" s="94"/>
      <c r="I76" s="94"/>
      <c r="J76" s="94"/>
      <c r="K76" s="94"/>
      <c r="L76" s="94"/>
      <c r="M76" s="94"/>
      <c r="N76" s="94"/>
      <c r="O76" s="79"/>
      <c r="P76" s="79"/>
      <c r="Q76" s="79"/>
      <c r="R76" s="79"/>
    </row>
    <row r="77" spans="1:18" ht="15" customHeight="1">
      <c r="A77" s="154"/>
      <c r="B77" s="27" t="s">
        <v>289</v>
      </c>
      <c r="C77" s="33"/>
      <c r="D77" s="93"/>
      <c r="E77" s="93"/>
      <c r="F77" s="93"/>
      <c r="G77" s="94"/>
      <c r="H77" s="94"/>
      <c r="I77" s="94"/>
      <c r="J77" s="94"/>
      <c r="K77" s="94"/>
      <c r="L77" s="94"/>
      <c r="M77" s="94"/>
      <c r="N77" s="94"/>
      <c r="O77" s="79"/>
      <c r="P77" s="79"/>
      <c r="Q77" s="79"/>
      <c r="R77" s="79"/>
    </row>
    <row r="78" spans="1:18">
      <c r="A78" s="154"/>
      <c r="B78" s="21" t="s">
        <v>40</v>
      </c>
      <c r="C78" s="32"/>
      <c r="D78" s="80" t="s">
        <v>34</v>
      </c>
      <c r="E78" s="301"/>
      <c r="F78" s="301"/>
      <c r="G78" s="64" t="s">
        <v>1</v>
      </c>
      <c r="H78" s="64" t="s">
        <v>2</v>
      </c>
      <c r="I78" s="64" t="s">
        <v>17</v>
      </c>
      <c r="J78" s="64" t="s">
        <v>18</v>
      </c>
      <c r="K78" s="64" t="s">
        <v>20</v>
      </c>
      <c r="L78" s="64" t="s">
        <v>21</v>
      </c>
      <c r="M78" s="64" t="s">
        <v>24</v>
      </c>
      <c r="N78" s="64" t="s">
        <v>25</v>
      </c>
      <c r="O78" s="64" t="s">
        <v>27</v>
      </c>
      <c r="P78" s="64" t="s">
        <v>28</v>
      </c>
      <c r="Q78" s="64" t="s">
        <v>29</v>
      </c>
      <c r="R78" s="64" t="s">
        <v>30</v>
      </c>
    </row>
    <row r="79" spans="1:18" s="2" customFormat="1">
      <c r="A79" s="156" t="s">
        <v>70</v>
      </c>
      <c r="B79" s="132"/>
      <c r="C79" s="133"/>
      <c r="D79" s="98"/>
      <c r="E79" s="302"/>
      <c r="F79" s="302"/>
      <c r="G79" s="119"/>
      <c r="H79" s="119"/>
      <c r="I79" s="119"/>
      <c r="J79" s="119"/>
      <c r="K79" s="119"/>
      <c r="L79" s="119"/>
      <c r="M79" s="119"/>
      <c r="N79" s="129"/>
      <c r="O79" s="120"/>
      <c r="P79" s="120"/>
      <c r="Q79" s="120"/>
      <c r="R79" s="120"/>
    </row>
    <row r="80" spans="1:18" s="2" customFormat="1">
      <c r="A80" s="156" t="s">
        <v>71</v>
      </c>
      <c r="B80" s="53"/>
      <c r="C80" s="47"/>
      <c r="D80" s="98"/>
      <c r="E80" s="302"/>
      <c r="F80" s="302"/>
      <c r="G80" s="119"/>
      <c r="H80" s="119"/>
      <c r="I80" s="119"/>
      <c r="J80" s="119"/>
      <c r="K80" s="119"/>
      <c r="L80" s="119"/>
      <c r="M80" s="119"/>
      <c r="N80" s="129"/>
      <c r="O80" s="120"/>
      <c r="P80" s="120"/>
      <c r="Q80" s="120"/>
      <c r="R80" s="120"/>
    </row>
    <row r="81" spans="1:18" s="2" customFormat="1">
      <c r="A81" s="156" t="s">
        <v>72</v>
      </c>
      <c r="B81" s="53"/>
      <c r="C81" s="47"/>
      <c r="D81" s="98"/>
      <c r="E81" s="302"/>
      <c r="F81" s="302"/>
      <c r="G81" s="119"/>
      <c r="H81" s="119"/>
      <c r="I81" s="119"/>
      <c r="J81" s="119"/>
      <c r="K81" s="119"/>
      <c r="L81" s="119"/>
      <c r="M81" s="119"/>
      <c r="N81" s="119"/>
      <c r="O81" s="120"/>
      <c r="P81" s="120"/>
      <c r="Q81" s="120"/>
      <c r="R81" s="120"/>
    </row>
    <row r="82" spans="1:18" s="2" customFormat="1">
      <c r="A82" s="156" t="s">
        <v>73</v>
      </c>
      <c r="B82" s="53"/>
      <c r="C82" s="47"/>
      <c r="D82" s="98"/>
      <c r="E82" s="302"/>
      <c r="F82" s="302"/>
      <c r="G82" s="119"/>
      <c r="H82" s="119"/>
      <c r="I82" s="119"/>
      <c r="J82" s="119"/>
      <c r="K82" s="119"/>
      <c r="L82" s="119"/>
      <c r="M82" s="119"/>
      <c r="N82" s="119"/>
      <c r="O82" s="120"/>
      <c r="P82" s="120"/>
      <c r="Q82" s="120"/>
      <c r="R82" s="120"/>
    </row>
    <row r="83" spans="1:18" s="2" customFormat="1">
      <c r="A83" s="154" t="s">
        <v>74</v>
      </c>
      <c r="B83" s="53"/>
      <c r="C83" s="47"/>
      <c r="D83" s="176"/>
      <c r="E83" s="302"/>
      <c r="F83" s="302"/>
      <c r="G83" s="124"/>
      <c r="H83" s="124"/>
      <c r="I83" s="124"/>
      <c r="J83" s="124"/>
      <c r="K83" s="124"/>
      <c r="L83" s="124"/>
      <c r="M83" s="124"/>
      <c r="N83" s="124"/>
      <c r="O83" s="125"/>
      <c r="P83" s="125"/>
      <c r="Q83" s="125"/>
      <c r="R83" s="125"/>
    </row>
    <row r="84" spans="1:18" s="2" customFormat="1">
      <c r="A84" s="324" t="s">
        <v>210</v>
      </c>
      <c r="B84" s="53"/>
      <c r="C84" s="47"/>
      <c r="D84" s="176"/>
      <c r="E84" s="302"/>
      <c r="F84" s="302"/>
      <c r="G84" s="124"/>
      <c r="H84" s="124"/>
      <c r="I84" s="124"/>
      <c r="J84" s="124"/>
      <c r="K84" s="124"/>
      <c r="L84" s="124"/>
      <c r="M84" s="124"/>
      <c r="N84" s="124"/>
      <c r="O84" s="125"/>
      <c r="P84" s="125"/>
      <c r="Q84" s="125"/>
      <c r="R84" s="125"/>
    </row>
    <row r="85" spans="1:18" s="2" customFormat="1">
      <c r="A85" s="324" t="s">
        <v>211</v>
      </c>
      <c r="B85" s="53"/>
      <c r="C85" s="47"/>
      <c r="D85" s="176"/>
      <c r="E85" s="302"/>
      <c r="F85" s="302"/>
      <c r="G85" s="124"/>
      <c r="H85" s="124"/>
      <c r="I85" s="124"/>
      <c r="J85" s="124"/>
      <c r="K85" s="124"/>
      <c r="L85" s="124"/>
      <c r="M85" s="124"/>
      <c r="N85" s="124"/>
      <c r="O85" s="125"/>
      <c r="P85" s="125"/>
      <c r="Q85" s="125"/>
      <c r="R85" s="125"/>
    </row>
    <row r="86" spans="1:18" s="2" customFormat="1">
      <c r="A86" s="324" t="s">
        <v>212</v>
      </c>
      <c r="B86" s="53"/>
      <c r="C86" s="47"/>
      <c r="D86" s="176"/>
      <c r="E86" s="302"/>
      <c r="F86" s="302"/>
      <c r="G86" s="124"/>
      <c r="H86" s="124"/>
      <c r="I86" s="124"/>
      <c r="J86" s="124"/>
      <c r="K86" s="124"/>
      <c r="L86" s="124"/>
      <c r="M86" s="124"/>
      <c r="N86" s="124"/>
      <c r="O86" s="125"/>
      <c r="P86" s="125"/>
      <c r="Q86" s="125"/>
      <c r="R86" s="125"/>
    </row>
    <row r="87" spans="1:18" s="2" customFormat="1">
      <c r="A87" s="324" t="s">
        <v>213</v>
      </c>
      <c r="B87" s="53"/>
      <c r="C87" s="47"/>
      <c r="D87" s="176"/>
      <c r="E87" s="302"/>
      <c r="F87" s="302"/>
      <c r="G87" s="124"/>
      <c r="H87" s="124"/>
      <c r="I87" s="124"/>
      <c r="J87" s="124"/>
      <c r="K87" s="124"/>
      <c r="L87" s="124"/>
      <c r="M87" s="124"/>
      <c r="N87" s="124"/>
      <c r="O87" s="125"/>
      <c r="P87" s="125"/>
      <c r="Q87" s="125"/>
      <c r="R87" s="125"/>
    </row>
    <row r="88" spans="1:18" s="2" customFormat="1">
      <c r="A88" s="324" t="s">
        <v>214</v>
      </c>
      <c r="B88" s="53"/>
      <c r="C88" s="47"/>
      <c r="D88" s="176"/>
      <c r="E88" s="302"/>
      <c r="F88" s="302"/>
      <c r="G88" s="124"/>
      <c r="H88" s="124"/>
      <c r="I88" s="124"/>
      <c r="J88" s="124"/>
      <c r="K88" s="124"/>
      <c r="L88" s="124"/>
      <c r="M88" s="124"/>
      <c r="N88" s="124"/>
      <c r="O88" s="125"/>
      <c r="P88" s="125"/>
      <c r="Q88" s="125"/>
      <c r="R88" s="125"/>
    </row>
    <row r="89" spans="1:18" s="2" customFormat="1">
      <c r="A89" s="324" t="s">
        <v>215</v>
      </c>
      <c r="B89" s="53"/>
      <c r="C89" s="47"/>
      <c r="D89" s="176"/>
      <c r="E89" s="302"/>
      <c r="F89" s="302"/>
      <c r="G89" s="124"/>
      <c r="H89" s="124"/>
      <c r="I89" s="124"/>
      <c r="J89" s="124"/>
      <c r="K89" s="124"/>
      <c r="L89" s="124"/>
      <c r="M89" s="124"/>
      <c r="N89" s="124"/>
      <c r="O89" s="125"/>
      <c r="P89" s="125"/>
      <c r="Q89" s="125"/>
      <c r="R89" s="125"/>
    </row>
    <row r="90" spans="1:18" s="2" customFormat="1">
      <c r="A90" s="324" t="s">
        <v>216</v>
      </c>
      <c r="B90" s="53"/>
      <c r="C90" s="47"/>
      <c r="D90" s="176"/>
      <c r="E90" s="302"/>
      <c r="F90" s="302"/>
      <c r="G90" s="124"/>
      <c r="H90" s="124"/>
      <c r="I90" s="124"/>
      <c r="J90" s="124"/>
      <c r="K90" s="124"/>
      <c r="L90" s="124"/>
      <c r="M90" s="124"/>
      <c r="N90" s="124"/>
      <c r="O90" s="125"/>
      <c r="P90" s="125"/>
      <c r="Q90" s="125"/>
      <c r="R90" s="125"/>
    </row>
    <row r="91" spans="1:18" s="2" customFormat="1">
      <c r="A91" s="324" t="s">
        <v>217</v>
      </c>
      <c r="B91" s="53"/>
      <c r="C91" s="47"/>
      <c r="D91" s="176"/>
      <c r="E91" s="302"/>
      <c r="F91" s="302"/>
      <c r="G91" s="124"/>
      <c r="H91" s="124"/>
      <c r="I91" s="124"/>
      <c r="J91" s="124"/>
      <c r="K91" s="124"/>
      <c r="L91" s="124"/>
      <c r="M91" s="124"/>
      <c r="N91" s="124"/>
      <c r="O91" s="125"/>
      <c r="P91" s="125"/>
      <c r="Q91" s="125"/>
      <c r="R91" s="125"/>
    </row>
    <row r="92" spans="1:18">
      <c r="A92" s="331" t="s">
        <v>218</v>
      </c>
      <c r="B92" s="14"/>
      <c r="C92" s="47"/>
      <c r="D92" s="176"/>
      <c r="E92" s="302"/>
      <c r="F92" s="302"/>
      <c r="G92" s="124"/>
      <c r="H92" s="124"/>
      <c r="I92" s="124"/>
      <c r="J92" s="124"/>
      <c r="K92" s="124"/>
      <c r="L92" s="124"/>
      <c r="M92" s="124"/>
      <c r="N92" s="124"/>
      <c r="O92" s="125"/>
      <c r="P92" s="125"/>
      <c r="Q92" s="125"/>
      <c r="R92" s="125"/>
    </row>
    <row r="93" spans="1:18" ht="31.5">
      <c r="A93" s="154">
        <v>14</v>
      </c>
      <c r="B93" s="52" t="s">
        <v>95</v>
      </c>
      <c r="C93" s="47"/>
      <c r="D93" s="175"/>
      <c r="E93" s="303"/>
      <c r="F93" s="303"/>
      <c r="G93" s="69">
        <f t="shared" ref="G93:R93" si="10">SUM(G79:G92)</f>
        <v>0</v>
      </c>
      <c r="H93" s="69">
        <f t="shared" si="10"/>
        <v>0</v>
      </c>
      <c r="I93" s="69">
        <f t="shared" si="10"/>
        <v>0</v>
      </c>
      <c r="J93" s="69">
        <f t="shared" si="10"/>
        <v>0</v>
      </c>
      <c r="K93" s="69">
        <f t="shared" si="10"/>
        <v>0</v>
      </c>
      <c r="L93" s="69">
        <f t="shared" si="10"/>
        <v>0</v>
      </c>
      <c r="M93" s="69">
        <f t="shared" si="10"/>
        <v>0</v>
      </c>
      <c r="N93" s="69">
        <f t="shared" si="10"/>
        <v>0</v>
      </c>
      <c r="O93" s="69">
        <f t="shared" si="10"/>
        <v>0</v>
      </c>
      <c r="P93" s="69">
        <f t="shared" si="10"/>
        <v>0</v>
      </c>
      <c r="Q93" s="69">
        <f t="shared" si="10"/>
        <v>0</v>
      </c>
      <c r="R93" s="69">
        <f t="shared" si="10"/>
        <v>0</v>
      </c>
    </row>
    <row r="94" spans="1:18">
      <c r="A94" s="154"/>
      <c r="B94" s="12"/>
      <c r="C94" s="32"/>
      <c r="D94" s="172"/>
      <c r="E94" s="268"/>
      <c r="F94" s="267"/>
      <c r="G94" s="178"/>
      <c r="H94" s="178"/>
      <c r="I94" s="178"/>
      <c r="J94" s="178"/>
      <c r="K94" s="178"/>
      <c r="L94" s="178"/>
      <c r="M94" s="178"/>
      <c r="N94" s="178"/>
      <c r="O94" s="179"/>
      <c r="P94" s="179"/>
      <c r="Q94" s="179"/>
      <c r="R94" s="180"/>
    </row>
    <row r="95" spans="1:18">
      <c r="A95" s="154"/>
      <c r="B95" s="27" t="s">
        <v>290</v>
      </c>
      <c r="C95" s="12"/>
      <c r="D95" s="21"/>
      <c r="E95" s="112"/>
      <c r="F95" s="113"/>
      <c r="G95" s="113"/>
      <c r="H95" s="113"/>
      <c r="I95" s="113"/>
      <c r="J95" s="113"/>
      <c r="K95" s="113"/>
      <c r="L95" s="113"/>
      <c r="M95" s="113"/>
      <c r="N95" s="113"/>
      <c r="O95" s="105"/>
      <c r="P95" s="105"/>
      <c r="Q95" s="105"/>
      <c r="R95" s="106"/>
    </row>
    <row r="96" spans="1:18">
      <c r="A96" s="154"/>
      <c r="B96" s="21" t="s">
        <v>40</v>
      </c>
      <c r="D96" s="111" t="s">
        <v>34</v>
      </c>
      <c r="E96" s="114"/>
      <c r="F96" s="115"/>
      <c r="G96" s="115"/>
      <c r="H96" s="115"/>
      <c r="I96" s="115"/>
      <c r="J96" s="115"/>
      <c r="K96" s="115"/>
      <c r="L96" s="115"/>
      <c r="M96" s="115"/>
      <c r="N96" s="115"/>
      <c r="O96" s="109"/>
      <c r="P96" s="109"/>
      <c r="Q96" s="109"/>
      <c r="R96" s="110"/>
    </row>
    <row r="97" spans="1:18">
      <c r="A97" s="324" t="s">
        <v>156</v>
      </c>
      <c r="B97" s="53"/>
      <c r="C97" s="40"/>
      <c r="D97" s="95"/>
      <c r="E97" s="304"/>
      <c r="F97" s="304"/>
      <c r="G97" s="118"/>
      <c r="H97" s="119"/>
      <c r="I97" s="119"/>
      <c r="J97" s="119"/>
      <c r="K97" s="119"/>
      <c r="L97" s="119"/>
      <c r="M97" s="119"/>
      <c r="N97" s="119"/>
      <c r="O97" s="120"/>
      <c r="P97" s="120"/>
      <c r="Q97" s="120"/>
      <c r="R97" s="120"/>
    </row>
    <row r="98" spans="1:18">
      <c r="A98" s="324" t="s">
        <v>157</v>
      </c>
      <c r="B98" s="53"/>
      <c r="C98" s="40"/>
      <c r="D98" s="95"/>
      <c r="E98" s="304"/>
      <c r="F98" s="304"/>
      <c r="G98" s="119"/>
      <c r="H98" s="119"/>
      <c r="I98" s="119"/>
      <c r="J98" s="119"/>
      <c r="K98" s="119"/>
      <c r="L98" s="119"/>
      <c r="M98" s="119"/>
      <c r="N98" s="119"/>
      <c r="O98" s="120"/>
      <c r="P98" s="120"/>
      <c r="Q98" s="120"/>
      <c r="R98" s="120"/>
    </row>
    <row r="99" spans="1:18">
      <c r="A99" s="324" t="s">
        <v>158</v>
      </c>
      <c r="B99" s="53"/>
      <c r="C99" s="40"/>
      <c r="D99" s="95"/>
      <c r="E99" s="305"/>
      <c r="F99" s="305"/>
      <c r="G99" s="119"/>
      <c r="H99" s="119"/>
      <c r="I99" s="119"/>
      <c r="J99" s="119"/>
      <c r="K99" s="119"/>
      <c r="L99" s="119"/>
      <c r="M99" s="119"/>
      <c r="N99" s="119"/>
      <c r="O99" s="120"/>
      <c r="P99" s="120"/>
      <c r="Q99" s="120"/>
      <c r="R99" s="120"/>
    </row>
    <row r="100" spans="1:18">
      <c r="A100" s="324" t="s">
        <v>159</v>
      </c>
      <c r="B100" s="53"/>
      <c r="C100" s="40"/>
      <c r="D100" s="95"/>
      <c r="E100" s="305"/>
      <c r="F100" s="305"/>
      <c r="G100" s="119"/>
      <c r="H100" s="119"/>
      <c r="I100" s="119"/>
      <c r="J100" s="119"/>
      <c r="K100" s="119"/>
      <c r="L100" s="119"/>
      <c r="M100" s="119"/>
      <c r="N100" s="119"/>
      <c r="O100" s="120"/>
      <c r="P100" s="120"/>
      <c r="Q100" s="120"/>
      <c r="R100" s="120"/>
    </row>
    <row r="101" spans="1:18" s="313" customFormat="1">
      <c r="A101" s="323" t="s">
        <v>160</v>
      </c>
      <c r="B101" s="53"/>
      <c r="C101" s="318"/>
      <c r="D101" s="322"/>
      <c r="E101" s="305"/>
      <c r="F101" s="305"/>
      <c r="G101" s="119"/>
      <c r="H101" s="119"/>
      <c r="I101" s="119"/>
      <c r="J101" s="119"/>
      <c r="K101" s="119"/>
      <c r="L101" s="119"/>
      <c r="M101" s="119"/>
      <c r="N101" s="119"/>
      <c r="O101" s="120"/>
      <c r="P101" s="120"/>
      <c r="Q101" s="120"/>
      <c r="R101" s="120"/>
    </row>
    <row r="102" spans="1:18" s="313" customFormat="1">
      <c r="A102" s="324" t="s">
        <v>219</v>
      </c>
      <c r="B102" s="53"/>
      <c r="C102" s="318"/>
      <c r="D102" s="322"/>
      <c r="E102" s="305"/>
      <c r="F102" s="305"/>
      <c r="G102" s="119"/>
      <c r="H102" s="119"/>
      <c r="I102" s="119"/>
      <c r="J102" s="119"/>
      <c r="K102" s="119"/>
      <c r="L102" s="119"/>
      <c r="M102" s="119"/>
      <c r="N102" s="119"/>
      <c r="O102" s="120"/>
      <c r="P102" s="120"/>
      <c r="Q102" s="120"/>
      <c r="R102" s="120"/>
    </row>
    <row r="103" spans="1:18" s="313" customFormat="1">
      <c r="A103" s="324" t="s">
        <v>220</v>
      </c>
      <c r="B103" s="53"/>
      <c r="C103" s="318"/>
      <c r="D103" s="322"/>
      <c r="E103" s="305"/>
      <c r="F103" s="305"/>
      <c r="G103" s="119"/>
      <c r="H103" s="119"/>
      <c r="I103" s="119"/>
      <c r="J103" s="119"/>
      <c r="K103" s="119"/>
      <c r="L103" s="119"/>
      <c r="M103" s="119"/>
      <c r="N103" s="119"/>
      <c r="O103" s="120"/>
      <c r="P103" s="120"/>
      <c r="Q103" s="120"/>
      <c r="R103" s="120"/>
    </row>
    <row r="104" spans="1:18" s="313" customFormat="1">
      <c r="A104" s="324" t="s">
        <v>221</v>
      </c>
      <c r="B104" s="53"/>
      <c r="C104" s="318"/>
      <c r="D104" s="322"/>
      <c r="E104" s="305"/>
      <c r="F104" s="305"/>
      <c r="G104" s="119"/>
      <c r="H104" s="119"/>
      <c r="I104" s="119"/>
      <c r="J104" s="119"/>
      <c r="K104" s="119"/>
      <c r="L104" s="119"/>
      <c r="M104" s="119"/>
      <c r="N104" s="119"/>
      <c r="O104" s="120"/>
      <c r="P104" s="120"/>
      <c r="Q104" s="120"/>
      <c r="R104" s="120"/>
    </row>
    <row r="105" spans="1:18" s="313" customFormat="1">
      <c r="A105" s="324" t="s">
        <v>222</v>
      </c>
      <c r="B105" s="53"/>
      <c r="C105" s="318"/>
      <c r="D105" s="322"/>
      <c r="E105" s="305"/>
      <c r="F105" s="305"/>
      <c r="G105" s="119"/>
      <c r="H105" s="119"/>
      <c r="I105" s="119"/>
      <c r="J105" s="119"/>
      <c r="K105" s="119"/>
      <c r="L105" s="119"/>
      <c r="M105" s="119"/>
      <c r="N105" s="119"/>
      <c r="O105" s="120"/>
      <c r="P105" s="120"/>
      <c r="Q105" s="120"/>
      <c r="R105" s="120"/>
    </row>
    <row r="106" spans="1:18" s="313" customFormat="1">
      <c r="A106" s="324" t="s">
        <v>223</v>
      </c>
      <c r="B106" s="53"/>
      <c r="C106" s="318"/>
      <c r="D106" s="322"/>
      <c r="E106" s="305"/>
      <c r="F106" s="305"/>
      <c r="G106" s="119"/>
      <c r="H106" s="119"/>
      <c r="I106" s="119"/>
      <c r="J106" s="119"/>
      <c r="K106" s="119"/>
      <c r="L106" s="119"/>
      <c r="M106" s="119"/>
      <c r="N106" s="119"/>
      <c r="O106" s="120"/>
      <c r="P106" s="120"/>
      <c r="Q106" s="120"/>
      <c r="R106" s="120"/>
    </row>
    <row r="107" spans="1:18" s="313" customFormat="1">
      <c r="A107" s="324" t="s">
        <v>224</v>
      </c>
      <c r="B107" s="53"/>
      <c r="C107" s="318"/>
      <c r="D107" s="322"/>
      <c r="E107" s="305"/>
      <c r="F107" s="305"/>
      <c r="G107" s="119"/>
      <c r="H107" s="119"/>
      <c r="I107" s="119"/>
      <c r="J107" s="119"/>
      <c r="K107" s="119"/>
      <c r="L107" s="119"/>
      <c r="M107" s="119"/>
      <c r="N107" s="119"/>
      <c r="O107" s="120"/>
      <c r="P107" s="120"/>
      <c r="Q107" s="120"/>
      <c r="R107" s="120"/>
    </row>
    <row r="108" spans="1:18" s="313" customFormat="1">
      <c r="A108" s="324" t="s">
        <v>225</v>
      </c>
      <c r="B108" s="53"/>
      <c r="C108" s="318"/>
      <c r="D108" s="322"/>
      <c r="E108" s="305"/>
      <c r="F108" s="305"/>
      <c r="G108" s="119"/>
      <c r="H108" s="119"/>
      <c r="I108" s="119"/>
      <c r="J108" s="119"/>
      <c r="K108" s="119"/>
      <c r="L108" s="119"/>
      <c r="M108" s="119"/>
      <c r="N108" s="119"/>
      <c r="O108" s="120"/>
      <c r="P108" s="120"/>
      <c r="Q108" s="120"/>
      <c r="R108" s="120"/>
    </row>
    <row r="109" spans="1:18" s="313" customFormat="1">
      <c r="A109" s="324" t="s">
        <v>226</v>
      </c>
      <c r="B109" s="53"/>
      <c r="C109" s="318"/>
      <c r="D109" s="322"/>
      <c r="E109" s="305"/>
      <c r="F109" s="305"/>
      <c r="G109" s="119"/>
      <c r="H109" s="119"/>
      <c r="I109" s="119"/>
      <c r="J109" s="119"/>
      <c r="K109" s="119"/>
      <c r="L109" s="119"/>
      <c r="M109" s="119"/>
      <c r="N109" s="119"/>
      <c r="O109" s="120"/>
      <c r="P109" s="120"/>
      <c r="Q109" s="120"/>
      <c r="R109" s="120"/>
    </row>
    <row r="110" spans="1:18" s="313" customFormat="1">
      <c r="A110" s="331" t="s">
        <v>227</v>
      </c>
      <c r="B110" s="53"/>
      <c r="C110" s="318"/>
      <c r="D110" s="322"/>
      <c r="E110" s="305"/>
      <c r="F110" s="305"/>
      <c r="G110" s="119"/>
      <c r="H110" s="119"/>
      <c r="I110" s="119"/>
      <c r="J110" s="119"/>
      <c r="K110" s="119"/>
      <c r="L110" s="119"/>
      <c r="M110" s="119"/>
      <c r="N110" s="119"/>
      <c r="O110" s="120"/>
      <c r="P110" s="120"/>
      <c r="Q110" s="120"/>
      <c r="R110" s="120"/>
    </row>
    <row r="111" spans="1:18">
      <c r="A111" s="154">
        <v>15</v>
      </c>
      <c r="B111" s="49" t="s">
        <v>96</v>
      </c>
      <c r="C111" s="47"/>
      <c r="D111" s="92"/>
      <c r="E111" s="306"/>
      <c r="F111" s="306"/>
      <c r="G111" s="69">
        <f t="shared" ref="G111:R111" si="11">SUM(G97:G110)</f>
        <v>0</v>
      </c>
      <c r="H111" s="69">
        <f t="shared" si="11"/>
        <v>0</v>
      </c>
      <c r="I111" s="69">
        <f t="shared" si="11"/>
        <v>0</v>
      </c>
      <c r="J111" s="69">
        <f t="shared" si="11"/>
        <v>0</v>
      </c>
      <c r="K111" s="69">
        <f t="shared" si="11"/>
        <v>0</v>
      </c>
      <c r="L111" s="69">
        <f t="shared" si="11"/>
        <v>0</v>
      </c>
      <c r="M111" s="69">
        <f t="shared" si="11"/>
        <v>0</v>
      </c>
      <c r="N111" s="69">
        <f t="shared" si="11"/>
        <v>0</v>
      </c>
      <c r="O111" s="69">
        <f t="shared" si="11"/>
        <v>0</v>
      </c>
      <c r="P111" s="69">
        <f t="shared" si="11"/>
        <v>0</v>
      </c>
      <c r="Q111" s="69">
        <f t="shared" si="11"/>
        <v>0</v>
      </c>
      <c r="R111" s="69">
        <f t="shared" si="11"/>
        <v>0</v>
      </c>
    </row>
    <row r="112" spans="1:18">
      <c r="A112" s="154"/>
      <c r="B112" s="185"/>
      <c r="C112" s="183"/>
      <c r="D112" s="184"/>
      <c r="E112" s="113"/>
      <c r="F112" s="113"/>
      <c r="G112" s="113"/>
      <c r="H112" s="113"/>
      <c r="I112" s="113"/>
      <c r="J112" s="113"/>
      <c r="K112" s="113"/>
      <c r="L112" s="113"/>
      <c r="M112" s="113"/>
      <c r="N112" s="113"/>
      <c r="O112" s="113"/>
      <c r="P112" s="113"/>
      <c r="Q112" s="113"/>
      <c r="R112" s="186"/>
    </row>
    <row r="113" spans="1:18" ht="15" customHeight="1">
      <c r="A113" s="154">
        <v>16</v>
      </c>
      <c r="B113" s="50" t="s">
        <v>174</v>
      </c>
      <c r="C113" s="51"/>
      <c r="D113" s="88"/>
      <c r="E113" s="307"/>
      <c r="F113" s="307"/>
      <c r="G113" s="82">
        <f t="shared" ref="G113:R113" si="12">G111+G93</f>
        <v>0</v>
      </c>
      <c r="H113" s="82">
        <f t="shared" si="12"/>
        <v>0</v>
      </c>
      <c r="I113" s="82">
        <f t="shared" si="12"/>
        <v>0</v>
      </c>
      <c r="J113" s="82">
        <f t="shared" si="12"/>
        <v>0</v>
      </c>
      <c r="K113" s="82">
        <f t="shared" si="12"/>
        <v>0</v>
      </c>
      <c r="L113" s="82">
        <f t="shared" si="12"/>
        <v>0</v>
      </c>
      <c r="M113" s="82">
        <f t="shared" si="12"/>
        <v>0</v>
      </c>
      <c r="N113" s="82">
        <f t="shared" si="12"/>
        <v>0</v>
      </c>
      <c r="O113" s="82">
        <f t="shared" si="12"/>
        <v>0</v>
      </c>
      <c r="P113" s="82">
        <f t="shared" si="12"/>
        <v>0</v>
      </c>
      <c r="Q113" s="82">
        <f t="shared" si="12"/>
        <v>0</v>
      </c>
      <c r="R113" s="82">
        <f t="shared" si="12"/>
        <v>0</v>
      </c>
    </row>
    <row r="114" spans="1:18">
      <c r="A114" s="154"/>
      <c r="B114" s="27"/>
      <c r="C114" s="12"/>
      <c r="D114" s="21"/>
      <c r="E114" s="21"/>
      <c r="F114" s="21"/>
      <c r="G114" s="78"/>
      <c r="H114" s="78"/>
      <c r="I114" s="78"/>
      <c r="J114" s="78"/>
      <c r="K114" s="78"/>
      <c r="L114" s="78"/>
      <c r="M114" s="78"/>
      <c r="N114" s="78"/>
      <c r="O114" s="78"/>
      <c r="P114" s="78"/>
      <c r="Q114" s="78"/>
      <c r="R114" s="78"/>
    </row>
    <row r="115" spans="1:18" ht="18.75">
      <c r="A115" s="154"/>
      <c r="B115" s="336" t="s">
        <v>44</v>
      </c>
      <c r="C115" s="12"/>
      <c r="D115" s="21"/>
      <c r="E115" s="21"/>
      <c r="F115" s="21"/>
      <c r="G115" s="78"/>
      <c r="H115" s="78"/>
      <c r="I115" s="78"/>
      <c r="J115" s="78"/>
      <c r="K115" s="78"/>
      <c r="L115" s="78"/>
      <c r="M115" s="78"/>
      <c r="N115" s="78"/>
      <c r="O115" s="78"/>
      <c r="P115" s="78"/>
      <c r="Q115" s="78"/>
      <c r="R115" s="78"/>
    </row>
    <row r="116" spans="1:18">
      <c r="A116" s="154"/>
      <c r="B116" s="1"/>
      <c r="C116" s="12"/>
      <c r="D116" s="21"/>
      <c r="E116" s="64" t="s">
        <v>140</v>
      </c>
      <c r="F116" s="64" t="s">
        <v>81</v>
      </c>
      <c r="G116" s="64" t="s">
        <v>1</v>
      </c>
      <c r="H116" s="64" t="s">
        <v>2</v>
      </c>
      <c r="I116" s="64" t="s">
        <v>17</v>
      </c>
      <c r="J116" s="64" t="s">
        <v>18</v>
      </c>
      <c r="K116" s="64" t="s">
        <v>20</v>
      </c>
      <c r="L116" s="64" t="s">
        <v>21</v>
      </c>
      <c r="M116" s="64" t="s">
        <v>24</v>
      </c>
      <c r="N116" s="64" t="s">
        <v>25</v>
      </c>
      <c r="O116" s="64" t="s">
        <v>27</v>
      </c>
      <c r="P116" s="64" t="s">
        <v>28</v>
      </c>
      <c r="Q116" s="64" t="s">
        <v>29</v>
      </c>
      <c r="R116" s="64" t="s">
        <v>30</v>
      </c>
    </row>
    <row r="117" spans="1:18">
      <c r="A117" s="154">
        <v>17</v>
      </c>
      <c r="B117" s="52" t="s">
        <v>184</v>
      </c>
      <c r="C117" s="40"/>
      <c r="D117" s="95"/>
      <c r="E117" s="82">
        <f t="shared" ref="E117:R117" si="13">E21</f>
        <v>0</v>
      </c>
      <c r="F117" s="82">
        <f t="shared" si="13"/>
        <v>0</v>
      </c>
      <c r="G117" s="82">
        <f t="shared" si="13"/>
        <v>0</v>
      </c>
      <c r="H117" s="82">
        <f t="shared" si="13"/>
        <v>0</v>
      </c>
      <c r="I117" s="82">
        <f t="shared" si="13"/>
        <v>0</v>
      </c>
      <c r="J117" s="82">
        <f t="shared" si="13"/>
        <v>0</v>
      </c>
      <c r="K117" s="82">
        <f t="shared" si="13"/>
        <v>0</v>
      </c>
      <c r="L117" s="82">
        <f t="shared" si="13"/>
        <v>0</v>
      </c>
      <c r="M117" s="82">
        <f t="shared" si="13"/>
        <v>0</v>
      </c>
      <c r="N117" s="82">
        <f t="shared" si="13"/>
        <v>0</v>
      </c>
      <c r="O117" s="82">
        <f t="shared" si="13"/>
        <v>0</v>
      </c>
      <c r="P117" s="82">
        <f t="shared" si="13"/>
        <v>0</v>
      </c>
      <c r="Q117" s="82">
        <f t="shared" si="13"/>
        <v>0</v>
      </c>
      <c r="R117" s="82">
        <f t="shared" si="13"/>
        <v>0</v>
      </c>
    </row>
    <row r="118" spans="1:18" ht="31.5">
      <c r="A118" s="154">
        <v>18</v>
      </c>
      <c r="B118" s="52" t="s">
        <v>176</v>
      </c>
      <c r="C118" s="40"/>
      <c r="D118" s="95"/>
      <c r="E118" s="82">
        <f t="shared" ref="E118:R118" si="14">E74</f>
        <v>0</v>
      </c>
      <c r="F118" s="82">
        <f t="shared" si="14"/>
        <v>0</v>
      </c>
      <c r="G118" s="82">
        <f t="shared" si="14"/>
        <v>0</v>
      </c>
      <c r="H118" s="82">
        <f t="shared" si="14"/>
        <v>0</v>
      </c>
      <c r="I118" s="82">
        <f t="shared" si="14"/>
        <v>0</v>
      </c>
      <c r="J118" s="82">
        <f t="shared" si="14"/>
        <v>0</v>
      </c>
      <c r="K118" s="82">
        <f t="shared" si="14"/>
        <v>0</v>
      </c>
      <c r="L118" s="82">
        <f t="shared" si="14"/>
        <v>0</v>
      </c>
      <c r="M118" s="82">
        <f t="shared" si="14"/>
        <v>0</v>
      </c>
      <c r="N118" s="82">
        <f t="shared" si="14"/>
        <v>0</v>
      </c>
      <c r="O118" s="82">
        <f t="shared" si="14"/>
        <v>0</v>
      </c>
      <c r="P118" s="82">
        <f t="shared" si="14"/>
        <v>0</v>
      </c>
      <c r="Q118" s="82">
        <f t="shared" si="14"/>
        <v>0</v>
      </c>
      <c r="R118" s="82">
        <f t="shared" si="14"/>
        <v>0</v>
      </c>
    </row>
    <row r="119" spans="1:18">
      <c r="A119" s="154">
        <v>19</v>
      </c>
      <c r="B119" s="54" t="s">
        <v>275</v>
      </c>
      <c r="C119" s="40"/>
      <c r="D119" s="95"/>
      <c r="E119" s="82">
        <f>E118-E117</f>
        <v>0</v>
      </c>
      <c r="F119" s="82">
        <f>F118-F117</f>
        <v>0</v>
      </c>
      <c r="G119" s="82">
        <f t="shared" ref="G119:R119" si="15">G118-G117</f>
        <v>0</v>
      </c>
      <c r="H119" s="82">
        <f t="shared" si="15"/>
        <v>0</v>
      </c>
      <c r="I119" s="82">
        <f t="shared" si="15"/>
        <v>0</v>
      </c>
      <c r="J119" s="82">
        <f t="shared" si="15"/>
        <v>0</v>
      </c>
      <c r="K119" s="82">
        <f t="shared" si="15"/>
        <v>0</v>
      </c>
      <c r="L119" s="82">
        <f t="shared" si="15"/>
        <v>0</v>
      </c>
      <c r="M119" s="82">
        <f t="shared" si="15"/>
        <v>0</v>
      </c>
      <c r="N119" s="82">
        <f t="shared" si="15"/>
        <v>0</v>
      </c>
      <c r="O119" s="82">
        <f t="shared" si="15"/>
        <v>0</v>
      </c>
      <c r="P119" s="82">
        <f t="shared" si="15"/>
        <v>0</v>
      </c>
      <c r="Q119" s="82">
        <f t="shared" si="15"/>
        <v>0</v>
      </c>
      <c r="R119" s="82">
        <f t="shared" si="15"/>
        <v>0</v>
      </c>
    </row>
    <row r="120" spans="1:18" ht="31.5">
      <c r="A120" s="154">
        <v>20</v>
      </c>
      <c r="B120" s="52" t="s">
        <v>175</v>
      </c>
      <c r="C120" s="40"/>
      <c r="D120" s="95"/>
      <c r="E120" s="307"/>
      <c r="F120" s="307"/>
      <c r="G120" s="82">
        <f t="shared" ref="G120:R120" si="16">G113</f>
        <v>0</v>
      </c>
      <c r="H120" s="82">
        <f t="shared" si="16"/>
        <v>0</v>
      </c>
      <c r="I120" s="82">
        <f t="shared" si="16"/>
        <v>0</v>
      </c>
      <c r="J120" s="82">
        <f t="shared" si="16"/>
        <v>0</v>
      </c>
      <c r="K120" s="82">
        <f t="shared" si="16"/>
        <v>0</v>
      </c>
      <c r="L120" s="82">
        <f t="shared" si="16"/>
        <v>0</v>
      </c>
      <c r="M120" s="82">
        <f t="shared" si="16"/>
        <v>0</v>
      </c>
      <c r="N120" s="82">
        <f t="shared" si="16"/>
        <v>0</v>
      </c>
      <c r="O120" s="82">
        <f t="shared" si="16"/>
        <v>0</v>
      </c>
      <c r="P120" s="82">
        <f t="shared" si="16"/>
        <v>0</v>
      </c>
      <c r="Q120" s="82">
        <f t="shared" si="16"/>
        <v>0</v>
      </c>
      <c r="R120" s="82">
        <f t="shared" si="16"/>
        <v>0</v>
      </c>
    </row>
    <row r="121" spans="1:18" s="2" customFormat="1" ht="35.25" customHeight="1">
      <c r="A121" s="154">
        <v>21</v>
      </c>
      <c r="B121" s="52" t="s">
        <v>295</v>
      </c>
      <c r="C121" s="40"/>
      <c r="D121" s="38"/>
      <c r="E121" s="82">
        <f>E120+E119</f>
        <v>0</v>
      </c>
      <c r="F121" s="82">
        <f>F120+F119</f>
        <v>0</v>
      </c>
      <c r="G121" s="82">
        <f t="shared" ref="G121:R121" si="17">G120+G119</f>
        <v>0</v>
      </c>
      <c r="H121" s="82">
        <f t="shared" si="17"/>
        <v>0</v>
      </c>
      <c r="I121" s="82">
        <f t="shared" si="17"/>
        <v>0</v>
      </c>
      <c r="J121" s="82">
        <f t="shared" si="17"/>
        <v>0</v>
      </c>
      <c r="K121" s="82">
        <f t="shared" si="17"/>
        <v>0</v>
      </c>
      <c r="L121" s="82">
        <f t="shared" si="17"/>
        <v>0</v>
      </c>
      <c r="M121" s="82">
        <f t="shared" si="17"/>
        <v>0</v>
      </c>
      <c r="N121" s="82">
        <f t="shared" si="17"/>
        <v>0</v>
      </c>
      <c r="O121" s="82">
        <f t="shared" si="17"/>
        <v>0</v>
      </c>
      <c r="P121" s="82">
        <f t="shared" si="17"/>
        <v>0</v>
      </c>
      <c r="Q121" s="82">
        <f t="shared" si="17"/>
        <v>0</v>
      </c>
      <c r="R121" s="82">
        <f t="shared" si="17"/>
        <v>0</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4" type="noConversion"/>
  <dataValidations count="1">
    <dataValidation type="list" allowBlank="1" showInputMessage="1" showErrorMessage="1" sqref="D79:D92 E43:F43 D26:D32 D36:D43">
      <formula1>#REF!</formula1>
    </dataValidation>
  </dataValidations>
  <printOptions horizontalCentered="1" verticalCentered="1"/>
  <pageMargins left="0.25" right="0.25" top="0.75" bottom="0.75" header="0.3" footer="0.3"/>
  <pageSetup scale="35" pageOrder="overThenDown" orientation="portrait"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142"/>
  <sheetViews>
    <sheetView showGridLines="0" view="pageBreakPreview" zoomScaleNormal="100" zoomScaleSheetLayoutView="100" workbookViewId="0">
      <selection activeCell="D6" sqref="D6"/>
    </sheetView>
  </sheetViews>
  <sheetFormatPr defaultColWidth="9" defaultRowHeight="15.75"/>
  <cols>
    <col min="1" max="1" width="9" style="163"/>
    <col min="2" max="2" width="80" style="35" customWidth="1"/>
    <col min="3" max="3" width="16.875" style="35" customWidth="1"/>
    <col min="4" max="4" width="1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60"/>
      <c r="B1" s="21" t="s">
        <v>22</v>
      </c>
      <c r="C1" s="21"/>
      <c r="D1" s="12"/>
      <c r="E1" s="4"/>
      <c r="F1" s="4"/>
      <c r="G1" s="4"/>
      <c r="H1" s="4"/>
      <c r="I1" s="4"/>
      <c r="J1" s="4"/>
      <c r="K1" s="4"/>
      <c r="L1" s="4"/>
      <c r="M1" s="4"/>
      <c r="N1" s="4"/>
    </row>
    <row r="2" spans="1:18" s="2" customFormat="1">
      <c r="A2" s="160"/>
      <c r="B2" s="21" t="s">
        <v>23</v>
      </c>
      <c r="C2" s="21"/>
      <c r="D2" s="12"/>
      <c r="E2" s="4"/>
      <c r="F2" s="4"/>
      <c r="G2" s="4"/>
      <c r="H2" s="4"/>
      <c r="I2" s="4"/>
      <c r="J2" s="4"/>
      <c r="K2" s="4"/>
      <c r="L2" s="4"/>
      <c r="M2" s="4"/>
      <c r="N2" s="4"/>
    </row>
    <row r="3" spans="1:18" s="3" customFormat="1">
      <c r="A3" s="160"/>
      <c r="B3" s="143" t="s">
        <v>271</v>
      </c>
      <c r="C3" s="22"/>
      <c r="D3" s="17"/>
    </row>
    <row r="4" spans="1:18" s="3" customFormat="1">
      <c r="A4" s="160"/>
      <c r="B4" s="26" t="s">
        <v>191</v>
      </c>
      <c r="C4" s="22"/>
      <c r="D4" s="16"/>
    </row>
    <row r="5" spans="1:18" s="3" customFormat="1">
      <c r="A5" s="160"/>
      <c r="B5" s="326" t="s">
        <v>195</v>
      </c>
      <c r="C5" s="22"/>
      <c r="D5" s="16"/>
    </row>
    <row r="6" spans="1:18" s="3" customFormat="1">
      <c r="A6" s="160"/>
      <c r="B6" s="16"/>
      <c r="D6" s="16"/>
    </row>
    <row r="7" spans="1:18" s="3" customFormat="1" ht="15.75" customHeight="1">
      <c r="A7" s="160"/>
      <c r="B7" s="159" t="s">
        <v>102</v>
      </c>
      <c r="C7" s="12"/>
      <c r="D7" s="12"/>
      <c r="E7" s="138" t="s">
        <v>83</v>
      </c>
      <c r="F7" s="11"/>
      <c r="G7" s="11"/>
      <c r="I7" s="8"/>
      <c r="J7" s="6"/>
      <c r="K7" s="6"/>
      <c r="L7" s="6"/>
      <c r="M7" s="6"/>
      <c r="N7" s="6"/>
      <c r="O7" s="6"/>
    </row>
    <row r="8" spans="1:18" s="3" customFormat="1">
      <c r="A8" s="160"/>
      <c r="B8" s="21"/>
      <c r="C8" s="13"/>
      <c r="D8" s="21"/>
      <c r="E8" s="55"/>
      <c r="F8" s="55"/>
      <c r="G8" s="55"/>
      <c r="H8" s="55"/>
      <c r="I8" s="55"/>
      <c r="J8" s="56" t="s">
        <v>3</v>
      </c>
      <c r="K8" s="57"/>
      <c r="L8" s="57"/>
      <c r="M8" s="57"/>
      <c r="N8" s="57"/>
      <c r="O8" s="58"/>
      <c r="P8" s="59"/>
      <c r="Q8" s="59"/>
      <c r="R8" s="59"/>
    </row>
    <row r="9" spans="1:18" s="3" customFormat="1">
      <c r="A9" s="160"/>
      <c r="B9" s="13"/>
      <c r="C9" s="13"/>
      <c r="D9" s="21"/>
      <c r="E9" s="383" t="s">
        <v>300</v>
      </c>
      <c r="F9" s="384"/>
      <c r="G9" s="138"/>
      <c r="H9" s="61"/>
      <c r="I9" s="61"/>
      <c r="J9" s="62"/>
      <c r="K9" s="63"/>
      <c r="L9" s="63"/>
      <c r="M9" s="63"/>
      <c r="N9" s="63"/>
      <c r="O9" s="58"/>
      <c r="P9" s="59"/>
      <c r="Q9" s="59"/>
      <c r="R9" s="59"/>
    </row>
    <row r="10" spans="1:18" s="7" customFormat="1" ht="18.75">
      <c r="A10" s="161"/>
      <c r="B10" s="334" t="s">
        <v>46</v>
      </c>
      <c r="C10" s="23"/>
      <c r="D10" s="23"/>
      <c r="E10" s="64" t="s">
        <v>140</v>
      </c>
      <c r="F10" s="339" t="s">
        <v>81</v>
      </c>
      <c r="G10" s="205"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137</v>
      </c>
      <c r="C11" s="21"/>
      <c r="D11" s="65"/>
      <c r="E11" s="338"/>
      <c r="F11" s="340"/>
      <c r="G11" s="118"/>
      <c r="H11" s="119"/>
      <c r="I11" s="119"/>
      <c r="J11" s="119"/>
      <c r="K11" s="119"/>
      <c r="L11" s="119"/>
      <c r="M11" s="119"/>
      <c r="N11" s="119"/>
      <c r="O11" s="120"/>
      <c r="P11" s="120"/>
      <c r="Q11" s="120"/>
      <c r="R11" s="120"/>
    </row>
    <row r="12" spans="1:18" ht="17.25" customHeight="1">
      <c r="A12" s="22">
        <v>2</v>
      </c>
      <c r="B12" s="21" t="s">
        <v>136</v>
      </c>
      <c r="C12" s="21"/>
      <c r="D12" s="65"/>
      <c r="E12" s="338"/>
      <c r="F12" s="340"/>
      <c r="G12" s="118"/>
      <c r="H12" s="119"/>
      <c r="I12" s="119"/>
      <c r="J12" s="119"/>
      <c r="K12" s="119"/>
      <c r="L12" s="119"/>
      <c r="M12" s="119"/>
      <c r="N12" s="119"/>
      <c r="O12" s="120"/>
      <c r="P12" s="120"/>
      <c r="Q12" s="120"/>
      <c r="R12" s="120"/>
    </row>
    <row r="13" spans="1:18" ht="17.25" customHeight="1">
      <c r="A13" s="22">
        <v>3</v>
      </c>
      <c r="B13" s="21" t="s">
        <v>181</v>
      </c>
      <c r="C13" s="21"/>
      <c r="D13" s="65"/>
      <c r="E13" s="338"/>
      <c r="F13" s="340"/>
      <c r="G13" s="69"/>
      <c r="H13" s="69"/>
      <c r="I13" s="69"/>
      <c r="J13" s="69"/>
      <c r="K13" s="69"/>
      <c r="L13" s="69"/>
      <c r="M13" s="69"/>
      <c r="N13" s="69"/>
      <c r="O13" s="69"/>
      <c r="P13" s="69"/>
      <c r="Q13" s="69"/>
      <c r="R13" s="69"/>
    </row>
    <row r="14" spans="1:18" ht="17.25" customHeight="1">
      <c r="A14" s="22">
        <v>4</v>
      </c>
      <c r="B14" s="21" t="s">
        <v>301</v>
      </c>
      <c r="C14" s="21"/>
      <c r="D14" s="65"/>
      <c r="E14" s="187"/>
      <c r="F14" s="356"/>
      <c r="G14" s="354"/>
      <c r="H14" s="355"/>
      <c r="I14" s="355"/>
      <c r="J14" s="355"/>
      <c r="K14" s="355"/>
      <c r="L14" s="355"/>
      <c r="M14" s="355"/>
      <c r="N14" s="355"/>
      <c r="O14" s="355"/>
      <c r="P14" s="355"/>
      <c r="Q14" s="355"/>
      <c r="R14" s="355"/>
    </row>
    <row r="15" spans="1:18" ht="17.25" customHeight="1">
      <c r="A15" s="22">
        <v>5</v>
      </c>
      <c r="B15" s="21" t="s">
        <v>182</v>
      </c>
      <c r="C15" s="21"/>
      <c r="D15" s="65"/>
      <c r="E15" s="187"/>
      <c r="F15" s="341"/>
      <c r="G15" s="118"/>
      <c r="H15" s="118"/>
      <c r="I15" s="118"/>
      <c r="J15" s="118"/>
      <c r="K15" s="118"/>
      <c r="L15" s="118"/>
      <c r="M15" s="118"/>
      <c r="N15" s="118"/>
      <c r="O15" s="118"/>
      <c r="P15" s="118"/>
      <c r="Q15" s="118"/>
      <c r="R15" s="118"/>
    </row>
    <row r="16" spans="1:18" ht="17.25" customHeight="1">
      <c r="A16" s="22">
        <v>6</v>
      </c>
      <c r="B16" s="21" t="s">
        <v>42</v>
      </c>
      <c r="C16" s="24"/>
      <c r="D16" s="68"/>
      <c r="E16" s="187"/>
      <c r="F16" s="341"/>
      <c r="G16" s="118"/>
      <c r="H16" s="118"/>
      <c r="I16" s="118"/>
      <c r="J16" s="118"/>
      <c r="K16" s="118"/>
      <c r="L16" s="118"/>
      <c r="M16" s="118"/>
      <c r="N16" s="118"/>
      <c r="O16" s="118"/>
      <c r="P16" s="118"/>
      <c r="Q16" s="118"/>
      <c r="R16" s="118"/>
    </row>
    <row r="17" spans="1:18" ht="17.25" customHeight="1">
      <c r="A17" s="22">
        <v>7</v>
      </c>
      <c r="B17" s="27" t="s">
        <v>97</v>
      </c>
      <c r="C17" s="21"/>
      <c r="D17" s="65"/>
      <c r="E17" s="70">
        <f>E15+E16</f>
        <v>0</v>
      </c>
      <c r="F17" s="342">
        <f>F15+F16</f>
        <v>0</v>
      </c>
      <c r="G17" s="70">
        <f t="shared" ref="G17:R17" si="0">G15+G16</f>
        <v>0</v>
      </c>
      <c r="H17" s="70">
        <f t="shared" si="0"/>
        <v>0</v>
      </c>
      <c r="I17" s="70">
        <f t="shared" si="0"/>
        <v>0</v>
      </c>
      <c r="J17" s="70">
        <f t="shared" si="0"/>
        <v>0</v>
      </c>
      <c r="K17" s="70">
        <f t="shared" si="0"/>
        <v>0</v>
      </c>
      <c r="L17" s="70">
        <f t="shared" si="0"/>
        <v>0</v>
      </c>
      <c r="M17" s="70">
        <f t="shared" si="0"/>
        <v>0</v>
      </c>
      <c r="N17" s="70">
        <f t="shared" si="0"/>
        <v>0</v>
      </c>
      <c r="O17" s="70">
        <f t="shared" si="0"/>
        <v>0</v>
      </c>
      <c r="P17" s="70">
        <f t="shared" si="0"/>
        <v>0</v>
      </c>
      <c r="Q17" s="70">
        <f t="shared" si="0"/>
        <v>0</v>
      </c>
      <c r="R17" s="70">
        <f t="shared" si="0"/>
        <v>0</v>
      </c>
    </row>
    <row r="18" spans="1:18" ht="17.25" customHeight="1">
      <c r="A18" s="22"/>
      <c r="C18" s="21"/>
      <c r="D18" s="21"/>
      <c r="E18" s="237"/>
      <c r="F18" s="343"/>
      <c r="G18" s="238"/>
      <c r="H18" s="238"/>
      <c r="I18" s="238"/>
      <c r="J18" s="238"/>
      <c r="K18" s="238"/>
      <c r="L18" s="238"/>
      <c r="M18" s="238"/>
      <c r="N18" s="238"/>
      <c r="O18" s="213"/>
      <c r="P18" s="213"/>
      <c r="Q18" s="213"/>
      <c r="R18" s="214"/>
    </row>
    <row r="19" spans="1:18" ht="17.25" customHeight="1">
      <c r="A19" s="22">
        <v>8</v>
      </c>
      <c r="B19" s="21" t="s">
        <v>41</v>
      </c>
      <c r="C19" s="21"/>
      <c r="D19" s="65"/>
      <c r="E19" s="234"/>
      <c r="F19" s="344"/>
      <c r="G19" s="235"/>
      <c r="H19" s="235"/>
      <c r="I19" s="235"/>
      <c r="J19" s="235"/>
      <c r="K19" s="235"/>
      <c r="L19" s="235"/>
      <c r="M19" s="235"/>
      <c r="N19" s="235"/>
      <c r="O19" s="236"/>
      <c r="P19" s="236"/>
      <c r="Q19" s="236"/>
      <c r="R19" s="236"/>
    </row>
    <row r="20" spans="1:18" ht="17.25" customHeight="1">
      <c r="A20" s="22">
        <v>9</v>
      </c>
      <c r="B20" s="21" t="s">
        <v>134</v>
      </c>
      <c r="C20" s="21"/>
      <c r="D20" s="65"/>
      <c r="E20" s="198"/>
      <c r="F20" s="345"/>
      <c r="G20" s="135"/>
      <c r="H20" s="135"/>
      <c r="I20" s="135"/>
      <c r="J20" s="135"/>
      <c r="K20" s="135"/>
      <c r="L20" s="135"/>
      <c r="M20" s="135"/>
      <c r="N20" s="135"/>
      <c r="O20" s="136"/>
      <c r="P20" s="136"/>
      <c r="Q20" s="136"/>
      <c r="R20" s="136"/>
    </row>
    <row r="21" spans="1:18" ht="17.25" customHeight="1">
      <c r="A21" s="22">
        <v>10</v>
      </c>
      <c r="B21" s="370" t="s">
        <v>335</v>
      </c>
      <c r="C21" s="21"/>
      <c r="D21" s="21"/>
      <c r="E21" s="266"/>
      <c r="F21" s="346"/>
      <c r="G21" s="121"/>
      <c r="H21" s="122"/>
      <c r="I21" s="122"/>
      <c r="J21" s="122"/>
      <c r="K21" s="122"/>
      <c r="L21" s="122"/>
      <c r="M21" s="122"/>
      <c r="N21" s="122"/>
      <c r="O21" s="120"/>
      <c r="P21" s="120"/>
      <c r="Q21" s="120"/>
      <c r="R21" s="120"/>
    </row>
    <row r="22" spans="1:18" ht="17.25" customHeight="1">
      <c r="A22" s="22">
        <v>11</v>
      </c>
      <c r="B22" s="370" t="s">
        <v>336</v>
      </c>
      <c r="C22" s="21"/>
      <c r="D22" s="21"/>
      <c r="E22" s="266"/>
      <c r="F22" s="346"/>
      <c r="G22" s="121"/>
      <c r="H22" s="122"/>
      <c r="I22" s="122"/>
      <c r="J22" s="122"/>
      <c r="K22" s="122"/>
      <c r="L22" s="122"/>
      <c r="M22" s="122"/>
      <c r="N22" s="122"/>
      <c r="O22" s="120"/>
      <c r="P22" s="120"/>
      <c r="Q22" s="120"/>
      <c r="R22" s="120"/>
    </row>
    <row r="23" spans="1:18">
      <c r="A23" s="162"/>
      <c r="B23" s="29"/>
      <c r="C23" s="29"/>
      <c r="D23" s="164"/>
      <c r="E23" s="165"/>
      <c r="F23" s="165"/>
      <c r="G23" s="165"/>
      <c r="H23" s="165"/>
      <c r="I23" s="165"/>
      <c r="J23" s="165"/>
      <c r="K23" s="165"/>
      <c r="L23" s="165"/>
      <c r="M23" s="165"/>
      <c r="N23" s="165"/>
      <c r="O23" s="166"/>
      <c r="P23" s="166"/>
      <c r="Q23" s="166"/>
      <c r="R23" s="167"/>
    </row>
    <row r="24" spans="1:18" ht="18.75" customHeight="1">
      <c r="B24" s="334" t="s">
        <v>285</v>
      </c>
      <c r="C24" s="30"/>
      <c r="D24" s="75"/>
      <c r="E24" s="76"/>
      <c r="F24" s="76"/>
      <c r="G24" s="76"/>
      <c r="H24" s="76"/>
      <c r="I24" s="76"/>
      <c r="J24" s="76"/>
      <c r="K24" s="76"/>
      <c r="L24" s="76"/>
      <c r="M24" s="76"/>
      <c r="N24" s="76"/>
      <c r="O24" s="76"/>
      <c r="P24" s="76"/>
      <c r="Q24" s="76"/>
      <c r="R24" s="76"/>
    </row>
    <row r="25" spans="1:18" ht="15.75" customHeight="1">
      <c r="A25" s="154"/>
      <c r="B25" s="27" t="s">
        <v>284</v>
      </c>
      <c r="C25" s="32"/>
      <c r="D25" s="77"/>
      <c r="E25" s="78"/>
      <c r="F25" s="78"/>
      <c r="G25" s="78"/>
      <c r="H25" s="78"/>
      <c r="I25" s="78"/>
      <c r="J25" s="78"/>
      <c r="K25" s="78"/>
      <c r="L25" s="78"/>
      <c r="M25" s="78"/>
      <c r="N25" s="78"/>
      <c r="O25" s="79"/>
      <c r="P25" s="79"/>
      <c r="Q25" s="79"/>
      <c r="R25" s="79"/>
    </row>
    <row r="26" spans="1:18">
      <c r="A26" s="154"/>
      <c r="B26" s="21" t="s">
        <v>43</v>
      </c>
      <c r="C26" s="12"/>
      <c r="D26" s="75"/>
      <c r="E26" s="64" t="s">
        <v>140</v>
      </c>
      <c r="F26" s="64" t="s">
        <v>81</v>
      </c>
      <c r="G26" s="64" t="s">
        <v>1</v>
      </c>
      <c r="H26" s="64" t="s">
        <v>2</v>
      </c>
      <c r="I26" s="64" t="s">
        <v>17</v>
      </c>
      <c r="J26" s="64" t="s">
        <v>18</v>
      </c>
      <c r="K26" s="64" t="s">
        <v>20</v>
      </c>
      <c r="L26" s="64" t="s">
        <v>21</v>
      </c>
      <c r="M26" s="64" t="s">
        <v>24</v>
      </c>
      <c r="N26" s="64" t="s">
        <v>25</v>
      </c>
      <c r="O26" s="64" t="s">
        <v>27</v>
      </c>
      <c r="P26" s="64" t="s">
        <v>28</v>
      </c>
      <c r="Q26" s="64" t="s">
        <v>29</v>
      </c>
      <c r="R26" s="64" t="s">
        <v>30</v>
      </c>
    </row>
    <row r="27" spans="1:18">
      <c r="A27" s="154" t="s">
        <v>144</v>
      </c>
      <c r="B27" s="14"/>
      <c r="C27" s="40"/>
      <c r="D27" s="81"/>
      <c r="E27" s="187"/>
      <c r="F27" s="187"/>
      <c r="G27" s="119"/>
      <c r="H27" s="119"/>
      <c r="I27" s="119"/>
      <c r="J27" s="119"/>
      <c r="K27" s="119"/>
      <c r="L27" s="119"/>
      <c r="M27" s="119"/>
      <c r="N27" s="119"/>
      <c r="O27" s="120"/>
      <c r="P27" s="120"/>
      <c r="Q27" s="120"/>
      <c r="R27" s="120"/>
    </row>
    <row r="28" spans="1:18">
      <c r="A28" s="154" t="s">
        <v>145</v>
      </c>
      <c r="B28" s="14"/>
      <c r="C28" s="40"/>
      <c r="D28" s="81"/>
      <c r="E28" s="200"/>
      <c r="F28" s="200"/>
      <c r="G28" s="123"/>
      <c r="H28" s="123"/>
      <c r="I28" s="123"/>
      <c r="J28" s="123"/>
      <c r="K28" s="123"/>
      <c r="L28" s="123"/>
      <c r="M28" s="123"/>
      <c r="N28" s="123"/>
      <c r="O28" s="120"/>
      <c r="P28" s="120"/>
      <c r="Q28" s="120"/>
      <c r="R28" s="120"/>
    </row>
    <row r="29" spans="1:18">
      <c r="A29" s="154" t="s">
        <v>146</v>
      </c>
      <c r="B29" s="14"/>
      <c r="C29" s="40"/>
      <c r="D29" s="81"/>
      <c r="E29" s="187"/>
      <c r="F29" s="187"/>
      <c r="G29" s="119"/>
      <c r="H29" s="119"/>
      <c r="I29" s="119"/>
      <c r="J29" s="119"/>
      <c r="K29" s="119"/>
      <c r="L29" s="119"/>
      <c r="M29" s="119"/>
      <c r="N29" s="119"/>
      <c r="O29" s="120"/>
      <c r="P29" s="120"/>
      <c r="Q29" s="120"/>
      <c r="R29" s="120"/>
    </row>
    <row r="30" spans="1:18">
      <c r="A30" s="154" t="s">
        <v>147</v>
      </c>
      <c r="B30" s="14"/>
      <c r="C30" s="378"/>
      <c r="D30" s="379"/>
      <c r="E30" s="201"/>
      <c r="F30" s="201"/>
      <c r="G30" s="124"/>
      <c r="H30" s="124"/>
      <c r="I30" s="124"/>
      <c r="J30" s="124"/>
      <c r="K30" s="124"/>
      <c r="L30" s="124"/>
      <c r="M30" s="124"/>
      <c r="N30" s="124"/>
      <c r="O30" s="125"/>
      <c r="P30" s="125"/>
      <c r="Q30" s="125"/>
      <c r="R30" s="125"/>
    </row>
    <row r="31" spans="1:18" s="313" customFormat="1">
      <c r="A31" s="323" t="s">
        <v>148</v>
      </c>
      <c r="B31" s="14"/>
      <c r="C31" s="378"/>
      <c r="D31" s="380"/>
      <c r="E31" s="375"/>
      <c r="F31" s="375"/>
      <c r="G31" s="381"/>
      <c r="H31" s="381"/>
      <c r="I31" s="381"/>
      <c r="J31" s="381"/>
      <c r="K31" s="381"/>
      <c r="L31" s="381"/>
      <c r="M31" s="381"/>
      <c r="N31" s="381"/>
      <c r="O31" s="382"/>
      <c r="P31" s="382"/>
      <c r="Q31" s="382"/>
      <c r="R31" s="382"/>
    </row>
    <row r="32" spans="1:18" s="313" customFormat="1">
      <c r="A32" s="323" t="s">
        <v>149</v>
      </c>
      <c r="B32" s="14"/>
      <c r="C32" s="378"/>
      <c r="D32" s="380"/>
      <c r="E32" s="375"/>
      <c r="F32" s="375"/>
      <c r="G32" s="381"/>
      <c r="H32" s="381"/>
      <c r="I32" s="381"/>
      <c r="J32" s="381"/>
      <c r="K32" s="381"/>
      <c r="L32" s="381"/>
      <c r="M32" s="381"/>
      <c r="N32" s="381"/>
      <c r="O32" s="382"/>
      <c r="P32" s="382"/>
      <c r="Q32" s="382"/>
      <c r="R32" s="382"/>
    </row>
    <row r="33" spans="1:18" s="313" customFormat="1">
      <c r="A33" s="323" t="s">
        <v>150</v>
      </c>
      <c r="B33" s="14"/>
      <c r="C33" s="173"/>
      <c r="D33" s="34"/>
      <c r="E33" s="375"/>
      <c r="F33" s="375"/>
      <c r="G33" s="381"/>
      <c r="H33" s="381"/>
      <c r="I33" s="381"/>
      <c r="J33" s="381"/>
      <c r="K33" s="381"/>
      <c r="L33" s="381"/>
      <c r="M33" s="381"/>
      <c r="N33" s="381"/>
      <c r="O33" s="382"/>
      <c r="P33" s="382"/>
      <c r="Q33" s="382"/>
      <c r="R33" s="382"/>
    </row>
    <row r="34" spans="1:18">
      <c r="A34" s="154"/>
      <c r="B34" s="12"/>
      <c r="C34" s="12"/>
      <c r="D34" s="21"/>
      <c r="E34" s="99"/>
      <c r="F34" s="100"/>
      <c r="G34" s="100"/>
      <c r="H34" s="100"/>
      <c r="I34" s="100"/>
      <c r="J34" s="100"/>
      <c r="K34" s="100"/>
      <c r="L34" s="100"/>
      <c r="M34" s="100"/>
      <c r="N34" s="100"/>
      <c r="O34" s="101"/>
      <c r="P34" s="101"/>
      <c r="Q34" s="101"/>
      <c r="R34" s="102"/>
    </row>
    <row r="35" spans="1:18">
      <c r="A35" s="154"/>
      <c r="B35" s="27" t="s">
        <v>282</v>
      </c>
      <c r="C35" s="33"/>
      <c r="D35" s="27"/>
      <c r="E35" s="112"/>
      <c r="F35" s="113"/>
      <c r="G35" s="113"/>
      <c r="H35" s="113"/>
      <c r="I35" s="113"/>
      <c r="J35" s="113"/>
      <c r="K35" s="113"/>
      <c r="L35" s="113"/>
      <c r="M35" s="113"/>
      <c r="N35" s="113"/>
      <c r="O35" s="105"/>
      <c r="P35" s="105"/>
      <c r="Q35" s="105"/>
      <c r="R35" s="106"/>
    </row>
    <row r="36" spans="1:18">
      <c r="A36" s="154"/>
      <c r="B36" s="21" t="s">
        <v>36</v>
      </c>
      <c r="C36" s="12"/>
      <c r="D36" s="75"/>
      <c r="E36" s="114"/>
      <c r="F36" s="115"/>
      <c r="G36" s="115"/>
      <c r="H36" s="115"/>
      <c r="I36" s="115"/>
      <c r="J36" s="115"/>
      <c r="K36" s="115"/>
      <c r="L36" s="115"/>
      <c r="M36" s="115"/>
      <c r="N36" s="115"/>
      <c r="O36" s="109"/>
      <c r="P36" s="109"/>
      <c r="Q36" s="109"/>
      <c r="R36" s="110"/>
    </row>
    <row r="37" spans="1:18">
      <c r="A37" s="323" t="s">
        <v>151</v>
      </c>
      <c r="B37" s="14"/>
      <c r="C37" s="40"/>
      <c r="D37" s="81"/>
      <c r="E37" s="189"/>
      <c r="F37" s="190"/>
      <c r="G37" s="126"/>
      <c r="H37" s="126"/>
      <c r="I37" s="126"/>
      <c r="J37" s="126"/>
      <c r="K37" s="126"/>
      <c r="L37" s="126"/>
      <c r="M37" s="126"/>
      <c r="N37" s="126"/>
      <c r="O37" s="127"/>
      <c r="P37" s="127"/>
      <c r="Q37" s="127"/>
      <c r="R37" s="127"/>
    </row>
    <row r="38" spans="1:18">
      <c r="A38" s="323" t="s">
        <v>152</v>
      </c>
      <c r="B38" s="202"/>
      <c r="C38" s="173"/>
      <c r="D38" s="173"/>
      <c r="E38" s="191"/>
      <c r="F38" s="191"/>
      <c r="G38" s="123"/>
      <c r="H38" s="123"/>
      <c r="I38" s="123"/>
      <c r="J38" s="123"/>
      <c r="K38" s="123"/>
      <c r="L38" s="123"/>
      <c r="M38" s="123"/>
      <c r="N38" s="123"/>
      <c r="O38" s="120"/>
      <c r="P38" s="120"/>
      <c r="Q38" s="120"/>
      <c r="R38" s="120"/>
    </row>
    <row r="39" spans="1:18">
      <c r="A39" s="154" t="s">
        <v>166</v>
      </c>
      <c r="B39" s="14"/>
      <c r="C39" s="40"/>
      <c r="D39" s="40"/>
      <c r="E39" s="189"/>
      <c r="F39" s="189"/>
      <c r="G39" s="119"/>
      <c r="H39" s="119"/>
      <c r="I39" s="119"/>
      <c r="J39" s="119"/>
      <c r="K39" s="119"/>
      <c r="L39" s="119"/>
      <c r="M39" s="119"/>
      <c r="N39" s="119"/>
      <c r="O39" s="120"/>
      <c r="P39" s="120"/>
      <c r="Q39" s="120"/>
      <c r="R39" s="120"/>
    </row>
    <row r="40" spans="1:18">
      <c r="A40" s="154" t="s">
        <v>167</v>
      </c>
      <c r="B40" s="14"/>
      <c r="C40" s="40"/>
      <c r="D40" s="40"/>
      <c r="E40" s="189"/>
      <c r="F40" s="189"/>
      <c r="G40" s="119"/>
      <c r="H40" s="119"/>
      <c r="I40" s="119"/>
      <c r="J40" s="119"/>
      <c r="K40" s="119"/>
      <c r="L40" s="119"/>
      <c r="M40" s="119"/>
      <c r="N40" s="119"/>
      <c r="O40" s="120"/>
      <c r="P40" s="120"/>
      <c r="Q40" s="120"/>
      <c r="R40" s="120"/>
    </row>
    <row r="41" spans="1:18" s="313" customFormat="1">
      <c r="A41" s="323" t="s">
        <v>168</v>
      </c>
      <c r="B41" s="14"/>
      <c r="C41" s="318"/>
      <c r="D41" s="318"/>
      <c r="E41" s="189"/>
      <c r="F41" s="189"/>
      <c r="G41" s="119"/>
      <c r="H41" s="119"/>
      <c r="I41" s="119"/>
      <c r="J41" s="119"/>
      <c r="K41" s="119"/>
      <c r="L41" s="119"/>
      <c r="M41" s="119"/>
      <c r="N41" s="119"/>
      <c r="O41" s="120"/>
      <c r="P41" s="120"/>
      <c r="Q41" s="120"/>
      <c r="R41" s="120"/>
    </row>
    <row r="42" spans="1:18">
      <c r="A42" s="323" t="s">
        <v>204</v>
      </c>
      <c r="B42" s="14"/>
      <c r="C42" s="40"/>
      <c r="D42" s="40"/>
      <c r="E42" s="189"/>
      <c r="F42" s="189"/>
      <c r="G42" s="119"/>
      <c r="H42" s="119"/>
      <c r="I42" s="119"/>
      <c r="J42" s="119"/>
      <c r="K42" s="119"/>
      <c r="L42" s="119"/>
      <c r="M42" s="119"/>
      <c r="N42" s="119"/>
      <c r="O42" s="120"/>
      <c r="P42" s="120"/>
      <c r="Q42" s="120"/>
      <c r="R42" s="120"/>
    </row>
    <row r="43" spans="1:18">
      <c r="A43" s="154" t="s">
        <v>205</v>
      </c>
      <c r="B43" s="14"/>
      <c r="C43" s="173"/>
      <c r="D43" s="197"/>
      <c r="E43" s="199"/>
      <c r="F43" s="199"/>
      <c r="G43" s="124"/>
      <c r="H43" s="124"/>
      <c r="I43" s="124"/>
      <c r="J43" s="124"/>
      <c r="K43" s="124"/>
      <c r="L43" s="124"/>
      <c r="M43" s="124"/>
      <c r="N43" s="124"/>
      <c r="O43" s="125"/>
      <c r="P43" s="125"/>
      <c r="Q43" s="125"/>
      <c r="R43" s="125"/>
    </row>
    <row r="44" spans="1:18" ht="31.5">
      <c r="A44" s="154">
        <v>12</v>
      </c>
      <c r="B44" s="52" t="s">
        <v>177</v>
      </c>
      <c r="C44" s="42"/>
      <c r="D44" s="84"/>
      <c r="E44" s="97">
        <f t="shared" ref="E44" si="1">SUM(E27:E30,E37:E42)</f>
        <v>0</v>
      </c>
      <c r="F44" s="97">
        <f t="shared" ref="F44:R44" si="2">SUM(F27:F30,F37:F42)</f>
        <v>0</v>
      </c>
      <c r="G44" s="97">
        <f t="shared" si="2"/>
        <v>0</v>
      </c>
      <c r="H44" s="97">
        <f t="shared" si="2"/>
        <v>0</v>
      </c>
      <c r="I44" s="97">
        <f t="shared" si="2"/>
        <v>0</v>
      </c>
      <c r="J44" s="97">
        <f t="shared" si="2"/>
        <v>0</v>
      </c>
      <c r="K44" s="97">
        <f t="shared" si="2"/>
        <v>0</v>
      </c>
      <c r="L44" s="97">
        <f t="shared" si="2"/>
        <v>0</v>
      </c>
      <c r="M44" s="97">
        <f t="shared" si="2"/>
        <v>0</v>
      </c>
      <c r="N44" s="97">
        <f t="shared" si="2"/>
        <v>0</v>
      </c>
      <c r="O44" s="97">
        <f t="shared" si="2"/>
        <v>0</v>
      </c>
      <c r="P44" s="97">
        <f t="shared" si="2"/>
        <v>0</v>
      </c>
      <c r="Q44" s="97">
        <f t="shared" si="2"/>
        <v>0</v>
      </c>
      <c r="R44" s="97">
        <f t="shared" si="2"/>
        <v>0</v>
      </c>
    </row>
    <row r="45" spans="1:18">
      <c r="A45" s="154"/>
      <c r="B45" s="33"/>
      <c r="C45" s="33"/>
      <c r="D45" s="27"/>
      <c r="E45" s="116"/>
      <c r="F45" s="117"/>
      <c r="G45" s="117"/>
      <c r="H45" s="117"/>
      <c r="I45" s="117"/>
      <c r="J45" s="117"/>
      <c r="K45" s="117"/>
      <c r="L45" s="117"/>
      <c r="M45" s="117"/>
      <c r="N45" s="117"/>
      <c r="O45" s="117"/>
      <c r="P45" s="117"/>
      <c r="Q45" s="117"/>
      <c r="R45" s="134"/>
    </row>
    <row r="46" spans="1:18">
      <c r="A46" s="154"/>
      <c r="B46" s="27" t="s">
        <v>286</v>
      </c>
      <c r="C46" s="33"/>
      <c r="D46" s="21"/>
      <c r="E46" s="103"/>
      <c r="F46" s="104"/>
      <c r="G46" s="104"/>
      <c r="H46" s="104"/>
      <c r="I46" s="104"/>
      <c r="J46" s="104"/>
      <c r="K46" s="104"/>
      <c r="L46" s="104"/>
      <c r="M46" s="104"/>
      <c r="N46" s="104"/>
      <c r="O46" s="105"/>
      <c r="P46" s="105"/>
      <c r="Q46" s="105"/>
      <c r="R46" s="106"/>
    </row>
    <row r="47" spans="1:18">
      <c r="A47" s="154"/>
      <c r="B47" s="21" t="s">
        <v>35</v>
      </c>
      <c r="C47" s="12"/>
      <c r="D47" s="21"/>
      <c r="E47" s="107"/>
      <c r="F47" s="108"/>
      <c r="G47" s="108"/>
      <c r="H47" s="108"/>
      <c r="I47" s="108"/>
      <c r="J47" s="108"/>
      <c r="K47" s="108"/>
      <c r="L47" s="108"/>
      <c r="M47" s="108"/>
      <c r="N47" s="108"/>
      <c r="O47" s="109"/>
      <c r="P47" s="109"/>
      <c r="Q47" s="109"/>
      <c r="R47" s="110"/>
    </row>
    <row r="48" spans="1:18">
      <c r="A48" s="154" t="s">
        <v>61</v>
      </c>
      <c r="B48" s="14"/>
      <c r="C48" s="40"/>
      <c r="D48" s="81"/>
      <c r="E48" s="190"/>
      <c r="F48" s="190"/>
      <c r="G48" s="126"/>
      <c r="H48" s="126"/>
      <c r="I48" s="126"/>
      <c r="J48" s="126"/>
      <c r="K48" s="126"/>
      <c r="L48" s="126"/>
      <c r="M48" s="126"/>
      <c r="N48" s="126"/>
      <c r="O48" s="126"/>
      <c r="P48" s="126"/>
      <c r="Q48" s="126"/>
      <c r="R48" s="127"/>
    </row>
    <row r="49" spans="1:18">
      <c r="A49" s="154" t="s">
        <v>62</v>
      </c>
      <c r="B49" s="14"/>
      <c r="C49" s="40"/>
      <c r="D49" s="81"/>
      <c r="E49" s="189"/>
      <c r="F49" s="189"/>
      <c r="G49" s="119"/>
      <c r="H49" s="119"/>
      <c r="I49" s="119"/>
      <c r="J49" s="119"/>
      <c r="K49" s="119"/>
      <c r="L49" s="119"/>
      <c r="M49" s="119"/>
      <c r="N49" s="129"/>
      <c r="O49" s="120"/>
      <c r="P49" s="120"/>
      <c r="Q49" s="120"/>
      <c r="R49" s="120"/>
    </row>
    <row r="50" spans="1:18">
      <c r="A50" s="154" t="s">
        <v>63</v>
      </c>
      <c r="B50" s="14"/>
      <c r="C50" s="40"/>
      <c r="D50" s="81"/>
      <c r="E50" s="189"/>
      <c r="F50" s="189"/>
      <c r="G50" s="119"/>
      <c r="H50" s="119"/>
      <c r="I50" s="119"/>
      <c r="J50" s="119"/>
      <c r="K50" s="119"/>
      <c r="L50" s="119"/>
      <c r="M50" s="119"/>
      <c r="N50" s="129"/>
      <c r="O50" s="120"/>
      <c r="P50" s="120"/>
      <c r="Q50" s="120"/>
      <c r="R50" s="120"/>
    </row>
    <row r="51" spans="1:18">
      <c r="A51" s="154" t="s">
        <v>64</v>
      </c>
      <c r="B51" s="14"/>
      <c r="C51" s="40"/>
      <c r="D51" s="81"/>
      <c r="E51" s="189"/>
      <c r="F51" s="189"/>
      <c r="G51" s="119"/>
      <c r="H51" s="119"/>
      <c r="I51" s="119"/>
      <c r="J51" s="119"/>
      <c r="K51" s="119"/>
      <c r="L51" s="119"/>
      <c r="M51" s="119"/>
      <c r="N51" s="129"/>
      <c r="O51" s="120"/>
      <c r="P51" s="120"/>
      <c r="Q51" s="120"/>
      <c r="R51" s="120"/>
    </row>
    <row r="52" spans="1:18">
      <c r="A52" s="154" t="s">
        <v>65</v>
      </c>
      <c r="B52" s="14"/>
      <c r="C52" s="40"/>
      <c r="D52" s="81"/>
      <c r="E52" s="189"/>
      <c r="F52" s="189"/>
      <c r="G52" s="119"/>
      <c r="H52" s="119"/>
      <c r="I52" s="119"/>
      <c r="J52" s="119"/>
      <c r="K52" s="119"/>
      <c r="L52" s="119"/>
      <c r="M52" s="119"/>
      <c r="N52" s="129"/>
      <c r="O52" s="120"/>
      <c r="P52" s="120"/>
      <c r="Q52" s="120"/>
      <c r="R52" s="120"/>
    </row>
    <row r="53" spans="1:18">
      <c r="A53" s="154" t="s">
        <v>66</v>
      </c>
      <c r="B53" s="14"/>
      <c r="C53" s="40"/>
      <c r="D53" s="81"/>
      <c r="E53" s="189"/>
      <c r="F53" s="189"/>
      <c r="G53" s="119"/>
      <c r="H53" s="119"/>
      <c r="I53" s="119"/>
      <c r="J53" s="119"/>
      <c r="K53" s="119"/>
      <c r="L53" s="119"/>
      <c r="M53" s="119"/>
      <c r="N53" s="129"/>
      <c r="O53" s="120"/>
      <c r="P53" s="120"/>
      <c r="Q53" s="120"/>
      <c r="R53" s="120"/>
    </row>
    <row r="54" spans="1:18">
      <c r="A54" s="154" t="s">
        <v>67</v>
      </c>
      <c r="B54" s="14"/>
      <c r="C54" s="40"/>
      <c r="D54" s="81"/>
      <c r="E54" s="189"/>
      <c r="F54" s="189"/>
      <c r="G54" s="119"/>
      <c r="H54" s="119"/>
      <c r="I54" s="119"/>
      <c r="J54" s="119"/>
      <c r="K54" s="119"/>
      <c r="L54" s="119"/>
      <c r="M54" s="119"/>
      <c r="N54" s="129"/>
      <c r="O54" s="120"/>
      <c r="P54" s="120"/>
      <c r="Q54" s="120"/>
      <c r="R54" s="120"/>
    </row>
    <row r="55" spans="1:18">
      <c r="A55" s="154" t="s">
        <v>68</v>
      </c>
      <c r="B55" s="14"/>
      <c r="C55" s="40"/>
      <c r="D55" s="81"/>
      <c r="E55" s="199"/>
      <c r="F55" s="199"/>
      <c r="G55" s="124"/>
      <c r="H55" s="124"/>
      <c r="I55" s="124"/>
      <c r="J55" s="124"/>
      <c r="K55" s="124"/>
      <c r="L55" s="124"/>
      <c r="M55" s="124"/>
      <c r="N55" s="137"/>
      <c r="O55" s="125"/>
      <c r="P55" s="125"/>
      <c r="Q55" s="125"/>
      <c r="R55" s="125"/>
    </row>
    <row r="56" spans="1:18">
      <c r="A56" s="156"/>
      <c r="B56" s="43"/>
      <c r="C56" s="43"/>
      <c r="D56" s="87"/>
      <c r="E56" s="99"/>
      <c r="F56" s="100"/>
      <c r="G56" s="100"/>
      <c r="H56" s="100"/>
      <c r="I56" s="100"/>
      <c r="J56" s="100"/>
      <c r="K56" s="100"/>
      <c r="L56" s="100"/>
      <c r="M56" s="100"/>
      <c r="N56" s="100"/>
      <c r="O56" s="101"/>
      <c r="P56" s="101"/>
      <c r="Q56" s="101"/>
      <c r="R56" s="102"/>
    </row>
    <row r="57" spans="1:18">
      <c r="A57" s="154"/>
      <c r="B57" s="27" t="s">
        <v>288</v>
      </c>
      <c r="C57" s="12"/>
      <c r="D57" s="27"/>
      <c r="E57" s="112"/>
      <c r="F57" s="113"/>
      <c r="G57" s="113"/>
      <c r="H57" s="113"/>
      <c r="I57" s="113"/>
      <c r="J57" s="113"/>
      <c r="K57" s="113"/>
      <c r="L57" s="113"/>
      <c r="M57" s="113"/>
      <c r="N57" s="113"/>
      <c r="O57" s="105"/>
      <c r="P57" s="105"/>
      <c r="Q57" s="105"/>
      <c r="R57" s="106"/>
    </row>
    <row r="58" spans="1:18">
      <c r="A58" s="154"/>
      <c r="B58" s="21" t="s">
        <v>36</v>
      </c>
      <c r="C58" s="12"/>
      <c r="D58" s="21"/>
      <c r="E58" s="114"/>
      <c r="F58" s="115"/>
      <c r="G58" s="115"/>
      <c r="H58" s="115"/>
      <c r="I58" s="115"/>
      <c r="J58" s="115"/>
      <c r="K58" s="115"/>
      <c r="L58" s="115"/>
      <c r="M58" s="115"/>
      <c r="N58" s="115"/>
      <c r="O58" s="109"/>
      <c r="P58" s="109"/>
      <c r="Q58" s="109"/>
      <c r="R58" s="110"/>
    </row>
    <row r="59" spans="1:18">
      <c r="A59" s="154" t="s">
        <v>69</v>
      </c>
      <c r="B59" s="44"/>
      <c r="C59" s="40"/>
      <c r="D59" s="88"/>
      <c r="E59" s="190"/>
      <c r="F59" s="190"/>
      <c r="G59" s="126"/>
      <c r="H59" s="126"/>
      <c r="I59" s="126"/>
      <c r="J59" s="126"/>
      <c r="K59" s="126"/>
      <c r="L59" s="126"/>
      <c r="M59" s="126"/>
      <c r="N59" s="128"/>
      <c r="O59" s="127"/>
      <c r="P59" s="127"/>
      <c r="Q59" s="127"/>
      <c r="R59" s="127"/>
    </row>
    <row r="60" spans="1:18">
      <c r="A60" s="154" t="s">
        <v>153</v>
      </c>
      <c r="B60" s="44"/>
      <c r="C60" s="40"/>
      <c r="D60" s="88"/>
      <c r="E60" s="189"/>
      <c r="F60" s="189"/>
      <c r="G60" s="119"/>
      <c r="H60" s="119"/>
      <c r="I60" s="119"/>
      <c r="J60" s="119"/>
      <c r="K60" s="119"/>
      <c r="L60" s="119"/>
      <c r="M60" s="119"/>
      <c r="N60" s="129"/>
      <c r="O60" s="120"/>
      <c r="P60" s="120"/>
      <c r="Q60" s="120"/>
      <c r="R60" s="120"/>
    </row>
    <row r="61" spans="1:18">
      <c r="A61" s="154" t="s">
        <v>154</v>
      </c>
      <c r="B61" s="44"/>
      <c r="C61" s="40"/>
      <c r="D61" s="88"/>
      <c r="E61" s="189"/>
      <c r="F61" s="189"/>
      <c r="G61" s="119"/>
      <c r="H61" s="119"/>
      <c r="I61" s="119"/>
      <c r="J61" s="119"/>
      <c r="K61" s="119"/>
      <c r="L61" s="119"/>
      <c r="M61" s="119"/>
      <c r="N61" s="129"/>
      <c r="O61" s="120"/>
      <c r="P61" s="120"/>
      <c r="Q61" s="120"/>
      <c r="R61" s="120"/>
    </row>
    <row r="62" spans="1:18">
      <c r="A62" s="154" t="s">
        <v>155</v>
      </c>
      <c r="B62" s="46"/>
      <c r="C62" s="43"/>
      <c r="D62" s="91"/>
      <c r="E62" s="199"/>
      <c r="F62" s="199"/>
      <c r="G62" s="124"/>
      <c r="H62" s="124"/>
      <c r="I62" s="124"/>
      <c r="J62" s="124"/>
      <c r="K62" s="124"/>
      <c r="L62" s="124"/>
      <c r="M62" s="124"/>
      <c r="N62" s="137"/>
      <c r="O62" s="125"/>
      <c r="P62" s="125"/>
      <c r="Q62" s="125"/>
      <c r="R62" s="125"/>
    </row>
    <row r="63" spans="1:18" s="313" customFormat="1">
      <c r="A63" s="323" t="s">
        <v>228</v>
      </c>
      <c r="B63" s="46"/>
      <c r="C63" s="43"/>
      <c r="D63" s="332"/>
      <c r="E63" s="375"/>
      <c r="F63" s="375"/>
      <c r="G63" s="329"/>
      <c r="H63" s="329"/>
      <c r="I63" s="329"/>
      <c r="J63" s="329"/>
      <c r="K63" s="329"/>
      <c r="L63" s="329"/>
      <c r="M63" s="329"/>
      <c r="N63" s="329"/>
      <c r="O63" s="330"/>
      <c r="P63" s="330"/>
      <c r="Q63" s="330"/>
      <c r="R63" s="136"/>
    </row>
    <row r="64" spans="1:18" s="313" customFormat="1" ht="16.5" thickBot="1">
      <c r="A64" s="323" t="s">
        <v>229</v>
      </c>
      <c r="B64" s="46"/>
      <c r="C64" s="43"/>
      <c r="D64" s="332"/>
      <c r="E64" s="375"/>
      <c r="F64" s="375"/>
      <c r="G64" s="329"/>
      <c r="H64" s="329"/>
      <c r="I64" s="329"/>
      <c r="J64" s="329"/>
      <c r="K64" s="329"/>
      <c r="L64" s="329"/>
      <c r="M64" s="329"/>
      <c r="N64" s="329"/>
      <c r="O64" s="330"/>
      <c r="P64" s="330"/>
      <c r="Q64" s="330"/>
      <c r="R64" s="136"/>
    </row>
    <row r="65" spans="1:18" ht="16.5" thickBot="1">
      <c r="A65" s="154">
        <v>13</v>
      </c>
      <c r="B65" s="361" t="s">
        <v>325</v>
      </c>
      <c r="C65" s="362"/>
      <c r="D65" s="363"/>
      <c r="E65" s="69">
        <f>SUM(E48:E55,E59:E64, E67)</f>
        <v>0</v>
      </c>
      <c r="F65" s="69">
        <f t="shared" ref="F65:R65" si="3">SUM(F48:F55,F59:F64, F67)</f>
        <v>0</v>
      </c>
      <c r="G65" s="69">
        <f t="shared" si="3"/>
        <v>0</v>
      </c>
      <c r="H65" s="69">
        <f t="shared" si="3"/>
        <v>0</v>
      </c>
      <c r="I65" s="69">
        <f t="shared" si="3"/>
        <v>0</v>
      </c>
      <c r="J65" s="69">
        <f t="shared" si="3"/>
        <v>0</v>
      </c>
      <c r="K65" s="69">
        <f t="shared" si="3"/>
        <v>0</v>
      </c>
      <c r="L65" s="69">
        <f t="shared" si="3"/>
        <v>0</v>
      </c>
      <c r="M65" s="69">
        <f t="shared" si="3"/>
        <v>0</v>
      </c>
      <c r="N65" s="69">
        <f t="shared" si="3"/>
        <v>0</v>
      </c>
      <c r="O65" s="69">
        <f t="shared" si="3"/>
        <v>0</v>
      </c>
      <c r="P65" s="69">
        <f t="shared" si="3"/>
        <v>0</v>
      </c>
      <c r="Q65" s="69">
        <f t="shared" si="3"/>
        <v>0</v>
      </c>
      <c r="R65" s="69">
        <f t="shared" si="3"/>
        <v>0</v>
      </c>
    </row>
    <row r="66" spans="1:18" s="313" customFormat="1" ht="16.5" thickBot="1">
      <c r="A66" s="323"/>
      <c r="B66" s="226"/>
      <c r="C66" s="32"/>
      <c r="D66" s="77"/>
      <c r="E66" s="78"/>
      <c r="F66" s="78"/>
      <c r="G66" s="78"/>
      <c r="H66" s="78"/>
      <c r="I66" s="78"/>
      <c r="J66" s="78"/>
      <c r="K66" s="78"/>
      <c r="L66" s="78"/>
      <c r="M66" s="78"/>
      <c r="N66" s="78"/>
      <c r="O66" s="78"/>
      <c r="P66" s="78"/>
      <c r="Q66" s="78"/>
      <c r="R66" s="227"/>
    </row>
    <row r="67" spans="1:18" s="313" customFormat="1" ht="16.5" thickBot="1">
      <c r="A67" s="323" t="s">
        <v>310</v>
      </c>
      <c r="B67" s="361" t="s">
        <v>309</v>
      </c>
      <c r="C67" s="364"/>
      <c r="D67" s="363"/>
      <c r="E67" s="69"/>
      <c r="F67" s="321"/>
      <c r="G67" s="321"/>
      <c r="H67" s="321"/>
      <c r="I67" s="321"/>
      <c r="J67" s="321"/>
      <c r="K67" s="321"/>
      <c r="L67" s="321"/>
      <c r="M67" s="321"/>
      <c r="N67" s="321"/>
      <c r="O67" s="321"/>
      <c r="P67" s="321"/>
      <c r="Q67" s="321"/>
      <c r="R67" s="321"/>
    </row>
    <row r="68" spans="1:18" s="313" customFormat="1">
      <c r="A68" s="323"/>
      <c r="B68" s="226"/>
      <c r="C68" s="32"/>
      <c r="D68" s="77"/>
      <c r="E68" s="78"/>
      <c r="F68" s="78"/>
      <c r="G68" s="78"/>
      <c r="H68" s="78"/>
      <c r="I68" s="78"/>
      <c r="J68" s="78"/>
      <c r="K68" s="78"/>
      <c r="L68" s="78"/>
      <c r="M68" s="78"/>
      <c r="N68" s="78"/>
      <c r="O68" s="78"/>
      <c r="P68" s="78"/>
      <c r="Q68" s="78"/>
      <c r="R68" s="227"/>
    </row>
    <row r="69" spans="1:18">
      <c r="A69" s="154"/>
      <c r="B69" s="223"/>
      <c r="C69" s="224"/>
      <c r="D69" s="232"/>
      <c r="E69" s="233"/>
      <c r="F69" s="233"/>
      <c r="G69" s="233"/>
      <c r="H69" s="233"/>
      <c r="I69" s="233"/>
      <c r="J69" s="233"/>
      <c r="K69" s="233"/>
      <c r="L69" s="233"/>
      <c r="M69" s="233"/>
      <c r="N69" s="233"/>
      <c r="O69" s="233"/>
      <c r="P69" s="233"/>
      <c r="Q69" s="233"/>
      <c r="R69" s="225"/>
    </row>
    <row r="70" spans="1:18" ht="15" customHeight="1">
      <c r="A70" s="154">
        <v>14</v>
      </c>
      <c r="B70" s="228" t="s">
        <v>230</v>
      </c>
      <c r="C70" s="229"/>
      <c r="D70" s="230"/>
      <c r="E70" s="231">
        <f t="shared" ref="E70:R70" si="4">E65+E44</f>
        <v>0</v>
      </c>
      <c r="F70" s="231">
        <f t="shared" si="4"/>
        <v>0</v>
      </c>
      <c r="G70" s="231">
        <f t="shared" si="4"/>
        <v>0</v>
      </c>
      <c r="H70" s="231">
        <f t="shared" si="4"/>
        <v>0</v>
      </c>
      <c r="I70" s="231">
        <f t="shared" si="4"/>
        <v>0</v>
      </c>
      <c r="J70" s="231">
        <f t="shared" si="4"/>
        <v>0</v>
      </c>
      <c r="K70" s="231">
        <f t="shared" si="4"/>
        <v>0</v>
      </c>
      <c r="L70" s="231">
        <f t="shared" si="4"/>
        <v>0</v>
      </c>
      <c r="M70" s="231">
        <f t="shared" si="4"/>
        <v>0</v>
      </c>
      <c r="N70" s="231">
        <f t="shared" si="4"/>
        <v>0</v>
      </c>
      <c r="O70" s="231">
        <f t="shared" si="4"/>
        <v>0</v>
      </c>
      <c r="P70" s="231">
        <f t="shared" si="4"/>
        <v>0</v>
      </c>
      <c r="Q70" s="231">
        <f t="shared" si="4"/>
        <v>0</v>
      </c>
      <c r="R70" s="231">
        <f t="shared" si="4"/>
        <v>0</v>
      </c>
    </row>
    <row r="71" spans="1:18" ht="15" customHeight="1">
      <c r="A71" s="154"/>
      <c r="B71" s="130"/>
      <c r="C71" s="131"/>
      <c r="D71" s="93"/>
      <c r="E71" s="78"/>
      <c r="F71" s="78"/>
      <c r="G71" s="78"/>
      <c r="H71" s="78"/>
      <c r="I71" s="78"/>
      <c r="J71" s="78"/>
      <c r="K71" s="78"/>
      <c r="L71" s="78"/>
      <c r="M71" s="78"/>
      <c r="N71" s="78"/>
      <c r="O71" s="78"/>
      <c r="P71" s="78"/>
      <c r="Q71" s="78"/>
      <c r="R71" s="78"/>
    </row>
    <row r="72" spans="1:18">
      <c r="A72" s="154"/>
      <c r="B72" s="21"/>
      <c r="C72" s="12"/>
      <c r="D72" s="21"/>
      <c r="E72" s="78"/>
      <c r="F72" s="78"/>
      <c r="G72" s="78"/>
      <c r="H72" s="78"/>
      <c r="I72" s="78"/>
      <c r="J72" s="78"/>
      <c r="K72" s="78"/>
      <c r="L72" s="78"/>
      <c r="M72" s="78"/>
      <c r="N72" s="78"/>
      <c r="O72" s="79"/>
      <c r="P72" s="79"/>
      <c r="Q72" s="79"/>
      <c r="R72" s="79"/>
    </row>
    <row r="73" spans="1:18" ht="15" customHeight="1">
      <c r="A73" s="154"/>
      <c r="B73" s="130"/>
      <c r="C73" s="131"/>
      <c r="D73" s="93"/>
      <c r="E73" s="78"/>
      <c r="F73" s="78"/>
      <c r="G73" s="78"/>
      <c r="H73" s="78"/>
      <c r="I73" s="78"/>
      <c r="J73" s="78"/>
      <c r="K73" s="78"/>
      <c r="L73" s="78"/>
      <c r="M73" s="78"/>
      <c r="N73" s="78"/>
      <c r="O73" s="78"/>
      <c r="P73" s="78"/>
      <c r="Q73" s="78"/>
      <c r="R73" s="78"/>
    </row>
    <row r="74" spans="1:18" s="313" customFormat="1" ht="15" customHeight="1">
      <c r="A74" s="323"/>
      <c r="B74" s="130"/>
      <c r="C74" s="131"/>
      <c r="D74" s="93"/>
      <c r="E74" s="78"/>
      <c r="F74" s="78"/>
      <c r="G74" s="78"/>
      <c r="H74" s="78"/>
      <c r="I74" s="78"/>
      <c r="J74" s="78"/>
      <c r="K74" s="78"/>
      <c r="L74" s="78"/>
      <c r="M74" s="78"/>
      <c r="N74" s="78"/>
      <c r="O74" s="78"/>
      <c r="P74" s="78"/>
      <c r="Q74" s="78"/>
      <c r="R74" s="78"/>
    </row>
    <row r="75" spans="1:18" s="313" customFormat="1" ht="15" customHeight="1">
      <c r="A75" s="323"/>
      <c r="B75" s="130"/>
      <c r="C75" s="131"/>
      <c r="D75" s="93"/>
      <c r="E75" s="78"/>
      <c r="F75" s="78"/>
      <c r="G75" s="78"/>
      <c r="H75" s="78"/>
      <c r="I75" s="78"/>
      <c r="J75" s="78"/>
      <c r="K75" s="78"/>
      <c r="L75" s="78"/>
      <c r="M75" s="78"/>
      <c r="N75" s="78"/>
      <c r="O75" s="78"/>
      <c r="P75" s="78"/>
      <c r="Q75" s="78"/>
      <c r="R75" s="78"/>
    </row>
    <row r="76" spans="1:18" s="313" customFormat="1" ht="15" customHeight="1">
      <c r="A76" s="323"/>
      <c r="B76" s="130"/>
      <c r="C76" s="131"/>
      <c r="D76" s="93"/>
      <c r="E76" s="78"/>
      <c r="F76" s="78"/>
      <c r="G76" s="78"/>
      <c r="H76" s="78"/>
      <c r="I76" s="78"/>
      <c r="J76" s="78"/>
      <c r="K76" s="78"/>
      <c r="L76" s="78"/>
      <c r="M76" s="78"/>
      <c r="N76" s="78"/>
      <c r="O76" s="78"/>
      <c r="P76" s="78"/>
      <c r="Q76" s="78"/>
      <c r="R76" s="78"/>
    </row>
    <row r="77" spans="1:18" s="48" customFormat="1" ht="15" customHeight="1">
      <c r="A77" s="155"/>
      <c r="B77" s="334" t="s">
        <v>39</v>
      </c>
      <c r="C77" s="45"/>
      <c r="D77" s="93"/>
      <c r="E77" s="93"/>
      <c r="F77" s="93"/>
      <c r="G77" s="94"/>
      <c r="H77" s="94"/>
      <c r="I77" s="94"/>
      <c r="J77" s="94"/>
      <c r="K77" s="94"/>
      <c r="L77" s="94"/>
      <c r="M77" s="94"/>
      <c r="N77" s="94"/>
      <c r="O77" s="79"/>
      <c r="P77" s="79"/>
      <c r="Q77" s="79"/>
      <c r="R77" s="79"/>
    </row>
    <row r="78" spans="1:18" ht="15" customHeight="1">
      <c r="A78" s="154"/>
      <c r="B78" s="27" t="s">
        <v>289</v>
      </c>
      <c r="C78" s="33"/>
      <c r="D78" s="93"/>
      <c r="E78" s="93"/>
      <c r="F78" s="93"/>
      <c r="G78" s="94"/>
      <c r="H78" s="94"/>
      <c r="I78" s="94"/>
      <c r="J78" s="94"/>
      <c r="K78" s="94"/>
      <c r="L78" s="94"/>
      <c r="M78" s="94"/>
      <c r="N78" s="94"/>
      <c r="O78" s="79"/>
      <c r="P78" s="79"/>
      <c r="Q78" s="79"/>
      <c r="R78" s="79"/>
    </row>
    <row r="79" spans="1:18">
      <c r="A79" s="154"/>
      <c r="B79" s="21" t="s">
        <v>40</v>
      </c>
      <c r="C79" s="32"/>
      <c r="D79" s="75"/>
      <c r="E79" s="347"/>
      <c r="F79" s="347"/>
      <c r="G79" s="64" t="s">
        <v>1</v>
      </c>
      <c r="H79" s="64" t="s">
        <v>2</v>
      </c>
      <c r="I79" s="64" t="s">
        <v>17</v>
      </c>
      <c r="J79" s="64" t="s">
        <v>18</v>
      </c>
      <c r="K79" s="64" t="s">
        <v>20</v>
      </c>
      <c r="L79" s="64" t="s">
        <v>21</v>
      </c>
      <c r="M79" s="64" t="s">
        <v>24</v>
      </c>
      <c r="N79" s="64" t="s">
        <v>25</v>
      </c>
      <c r="O79" s="64" t="s">
        <v>27</v>
      </c>
      <c r="P79" s="64" t="s">
        <v>28</v>
      </c>
      <c r="Q79" s="64" t="s">
        <v>29</v>
      </c>
      <c r="R79" s="64" t="s">
        <v>30</v>
      </c>
    </row>
    <row r="80" spans="1:18" s="2" customFormat="1">
      <c r="A80" s="324" t="s">
        <v>156</v>
      </c>
      <c r="B80" s="132"/>
      <c r="C80" s="203"/>
      <c r="D80" s="133"/>
      <c r="E80" s="338"/>
      <c r="F80" s="338"/>
      <c r="G80" s="119"/>
      <c r="H80" s="119"/>
      <c r="I80" s="119"/>
      <c r="J80" s="119"/>
      <c r="K80" s="119"/>
      <c r="L80" s="119"/>
      <c r="M80" s="119"/>
      <c r="N80" s="129"/>
      <c r="O80" s="120"/>
      <c r="P80" s="120"/>
      <c r="Q80" s="120"/>
      <c r="R80" s="120"/>
    </row>
    <row r="81" spans="1:18" s="2" customFormat="1">
      <c r="A81" s="324" t="s">
        <v>157</v>
      </c>
      <c r="B81" s="53"/>
      <c r="C81" s="203"/>
      <c r="D81" s="133"/>
      <c r="E81" s="338"/>
      <c r="F81" s="338"/>
      <c r="G81" s="119"/>
      <c r="H81" s="119"/>
      <c r="I81" s="119"/>
      <c r="J81" s="119"/>
      <c r="K81" s="119"/>
      <c r="L81" s="119"/>
      <c r="M81" s="119"/>
      <c r="N81" s="129"/>
      <c r="O81" s="120"/>
      <c r="P81" s="120"/>
      <c r="Q81" s="120"/>
      <c r="R81" s="120"/>
    </row>
    <row r="82" spans="1:18" s="2" customFormat="1">
      <c r="A82" s="324" t="s">
        <v>158</v>
      </c>
      <c r="B82" s="53"/>
      <c r="C82" s="203"/>
      <c r="D82" s="133"/>
      <c r="E82" s="338"/>
      <c r="F82" s="338"/>
      <c r="G82" s="119"/>
      <c r="H82" s="119"/>
      <c r="I82" s="119"/>
      <c r="J82" s="119"/>
      <c r="K82" s="119"/>
      <c r="L82" s="119"/>
      <c r="M82" s="119"/>
      <c r="N82" s="119"/>
      <c r="O82" s="120"/>
      <c r="P82" s="120"/>
      <c r="Q82" s="120"/>
      <c r="R82" s="120"/>
    </row>
    <row r="83" spans="1:18" s="2" customFormat="1">
      <c r="A83" s="324" t="s">
        <v>159</v>
      </c>
      <c r="B83" s="53"/>
      <c r="C83" s="203"/>
      <c r="D83" s="133"/>
      <c r="E83" s="338"/>
      <c r="F83" s="338"/>
      <c r="G83" s="119"/>
      <c r="H83" s="119"/>
      <c r="I83" s="119"/>
      <c r="J83" s="119"/>
      <c r="K83" s="119"/>
      <c r="L83" s="119"/>
      <c r="M83" s="119"/>
      <c r="N83" s="119"/>
      <c r="O83" s="120"/>
      <c r="P83" s="120"/>
      <c r="Q83" s="120"/>
      <c r="R83" s="120"/>
    </row>
    <row r="84" spans="1:18" s="2" customFormat="1">
      <c r="A84" s="323" t="s">
        <v>160</v>
      </c>
      <c r="B84" s="53"/>
      <c r="C84" s="203"/>
      <c r="D84" s="133"/>
      <c r="E84" s="338"/>
      <c r="F84" s="338"/>
      <c r="G84" s="124"/>
      <c r="H84" s="124"/>
      <c r="I84" s="124"/>
      <c r="J84" s="124"/>
      <c r="K84" s="124"/>
      <c r="L84" s="124"/>
      <c r="M84" s="124"/>
      <c r="N84" s="124"/>
      <c r="O84" s="125"/>
      <c r="P84" s="125"/>
      <c r="Q84" s="125"/>
      <c r="R84" s="125"/>
    </row>
    <row r="85" spans="1:18" s="2" customFormat="1">
      <c r="A85" s="324" t="s">
        <v>219</v>
      </c>
      <c r="B85" s="53"/>
      <c r="C85" s="203"/>
      <c r="D85" s="133"/>
      <c r="E85" s="338"/>
      <c r="F85" s="338"/>
      <c r="G85" s="124"/>
      <c r="H85" s="124"/>
      <c r="I85" s="124"/>
      <c r="J85" s="124"/>
      <c r="K85" s="124"/>
      <c r="L85" s="124"/>
      <c r="M85" s="124"/>
      <c r="N85" s="124"/>
      <c r="O85" s="125"/>
      <c r="P85" s="125"/>
      <c r="Q85" s="125"/>
      <c r="R85" s="125"/>
    </row>
    <row r="86" spans="1:18" s="2" customFormat="1">
      <c r="A86" s="324" t="s">
        <v>220</v>
      </c>
      <c r="B86" s="53"/>
      <c r="C86" s="203"/>
      <c r="D86" s="133"/>
      <c r="E86" s="338"/>
      <c r="F86" s="338"/>
      <c r="G86" s="124"/>
      <c r="H86" s="124"/>
      <c r="I86" s="124"/>
      <c r="J86" s="124"/>
      <c r="K86" s="124"/>
      <c r="L86" s="124"/>
      <c r="M86" s="124"/>
      <c r="N86" s="124"/>
      <c r="O86" s="125"/>
      <c r="P86" s="125"/>
      <c r="Q86" s="125"/>
      <c r="R86" s="125"/>
    </row>
    <row r="87" spans="1:18" s="2" customFormat="1">
      <c r="A87" s="324" t="s">
        <v>221</v>
      </c>
      <c r="B87" s="53"/>
      <c r="C87" s="203"/>
      <c r="D87" s="133"/>
      <c r="E87" s="338"/>
      <c r="F87" s="338"/>
      <c r="G87" s="124"/>
      <c r="H87" s="124"/>
      <c r="I87" s="124"/>
      <c r="J87" s="124"/>
      <c r="K87" s="124"/>
      <c r="L87" s="124"/>
      <c r="M87" s="124"/>
      <c r="N87" s="124"/>
      <c r="O87" s="125"/>
      <c r="P87" s="125"/>
      <c r="Q87" s="125"/>
      <c r="R87" s="125"/>
    </row>
    <row r="88" spans="1:18" s="2" customFormat="1">
      <c r="A88" s="324" t="s">
        <v>222</v>
      </c>
      <c r="B88" s="53"/>
      <c r="C88" s="203"/>
      <c r="D88" s="133"/>
      <c r="E88" s="338"/>
      <c r="F88" s="338"/>
      <c r="G88" s="124"/>
      <c r="H88" s="124"/>
      <c r="I88" s="124"/>
      <c r="J88" s="124"/>
      <c r="K88" s="124"/>
      <c r="L88" s="124"/>
      <c r="M88" s="124"/>
      <c r="N88" s="124"/>
      <c r="O88" s="125"/>
      <c r="P88" s="125"/>
      <c r="Q88" s="125"/>
      <c r="R88" s="125"/>
    </row>
    <row r="89" spans="1:18" s="2" customFormat="1">
      <c r="A89" s="324" t="s">
        <v>223</v>
      </c>
      <c r="B89" s="53"/>
      <c r="C89" s="203"/>
      <c r="D89" s="133"/>
      <c r="E89" s="338"/>
      <c r="F89" s="338"/>
      <c r="G89" s="124"/>
      <c r="H89" s="124"/>
      <c r="I89" s="124"/>
      <c r="J89" s="124"/>
      <c r="K89" s="124"/>
      <c r="L89" s="124"/>
      <c r="M89" s="124"/>
      <c r="N89" s="124"/>
      <c r="O89" s="125"/>
      <c r="P89" s="125"/>
      <c r="Q89" s="125"/>
      <c r="R89" s="125"/>
    </row>
    <row r="90" spans="1:18" s="2" customFormat="1">
      <c r="A90" s="324" t="s">
        <v>224</v>
      </c>
      <c r="B90" s="53"/>
      <c r="C90" s="203"/>
      <c r="D90" s="133"/>
      <c r="E90" s="338"/>
      <c r="F90" s="338"/>
      <c r="G90" s="124"/>
      <c r="H90" s="124"/>
      <c r="I90" s="124"/>
      <c r="J90" s="124"/>
      <c r="K90" s="124"/>
      <c r="L90" s="124"/>
      <c r="M90" s="124"/>
      <c r="N90" s="124"/>
      <c r="O90" s="125"/>
      <c r="P90" s="125"/>
      <c r="Q90" s="125"/>
      <c r="R90" s="125"/>
    </row>
    <row r="91" spans="1:18" s="2" customFormat="1">
      <c r="A91" s="324" t="s">
        <v>225</v>
      </c>
      <c r="B91" s="53"/>
      <c r="C91" s="203"/>
      <c r="D91" s="133"/>
      <c r="E91" s="338"/>
      <c r="F91" s="338"/>
      <c r="G91" s="124"/>
      <c r="H91" s="124"/>
      <c r="I91" s="124"/>
      <c r="J91" s="124"/>
      <c r="K91" s="124"/>
      <c r="L91" s="124"/>
      <c r="M91" s="124"/>
      <c r="N91" s="124"/>
      <c r="O91" s="125"/>
      <c r="P91" s="125"/>
      <c r="Q91" s="125"/>
      <c r="R91" s="125"/>
    </row>
    <row r="92" spans="1:18" s="2" customFormat="1">
      <c r="A92" s="324" t="s">
        <v>226</v>
      </c>
      <c r="B92" s="53"/>
      <c r="C92" s="203"/>
      <c r="D92" s="133"/>
      <c r="E92" s="338"/>
      <c r="F92" s="338"/>
      <c r="G92" s="124"/>
      <c r="H92" s="124"/>
      <c r="I92" s="124"/>
      <c r="J92" s="124"/>
      <c r="K92" s="124"/>
      <c r="L92" s="124"/>
      <c r="M92" s="124"/>
      <c r="N92" s="124"/>
      <c r="O92" s="125"/>
      <c r="P92" s="125"/>
      <c r="Q92" s="125"/>
      <c r="R92" s="125"/>
    </row>
    <row r="93" spans="1:18" s="2" customFormat="1">
      <c r="A93" s="331" t="s">
        <v>227</v>
      </c>
      <c r="B93" s="53"/>
      <c r="C93" s="203"/>
      <c r="D93" s="133"/>
      <c r="E93" s="338"/>
      <c r="F93" s="338"/>
      <c r="G93" s="124"/>
      <c r="H93" s="124"/>
      <c r="I93" s="124"/>
      <c r="J93" s="124"/>
      <c r="K93" s="124"/>
      <c r="L93" s="124"/>
      <c r="M93" s="124"/>
      <c r="N93" s="124"/>
      <c r="O93" s="125"/>
      <c r="P93" s="125"/>
      <c r="Q93" s="125"/>
      <c r="R93" s="125"/>
    </row>
    <row r="94" spans="1:18">
      <c r="A94" s="154">
        <v>15</v>
      </c>
      <c r="B94" s="52" t="s">
        <v>105</v>
      </c>
      <c r="C94" s="47"/>
      <c r="D94" s="204"/>
      <c r="E94" s="348"/>
      <c r="F94" s="349"/>
      <c r="G94" s="69">
        <f t="shared" ref="G94:R94" si="5">SUM(G80:G93)</f>
        <v>0</v>
      </c>
      <c r="H94" s="69">
        <f t="shared" si="5"/>
        <v>0</v>
      </c>
      <c r="I94" s="69">
        <f t="shared" si="5"/>
        <v>0</v>
      </c>
      <c r="J94" s="69">
        <f t="shared" si="5"/>
        <v>0</v>
      </c>
      <c r="K94" s="69">
        <f t="shared" si="5"/>
        <v>0</v>
      </c>
      <c r="L94" s="69">
        <f t="shared" si="5"/>
        <v>0</v>
      </c>
      <c r="M94" s="69">
        <f t="shared" si="5"/>
        <v>0</v>
      </c>
      <c r="N94" s="69">
        <f t="shared" si="5"/>
        <v>0</v>
      </c>
      <c r="O94" s="69">
        <f t="shared" si="5"/>
        <v>0</v>
      </c>
      <c r="P94" s="69">
        <f t="shared" si="5"/>
        <v>0</v>
      </c>
      <c r="Q94" s="69">
        <f t="shared" si="5"/>
        <v>0</v>
      </c>
      <c r="R94" s="69">
        <f t="shared" si="5"/>
        <v>0</v>
      </c>
    </row>
    <row r="95" spans="1:18">
      <c r="A95" s="154"/>
      <c r="B95" s="12"/>
      <c r="C95" s="32"/>
      <c r="D95" s="172"/>
      <c r="E95" s="177"/>
      <c r="F95" s="267"/>
      <c r="G95" s="178"/>
      <c r="H95" s="178"/>
      <c r="I95" s="178"/>
      <c r="J95" s="178"/>
      <c r="K95" s="178"/>
      <c r="L95" s="178"/>
      <c r="M95" s="178"/>
      <c r="N95" s="178"/>
      <c r="O95" s="179"/>
      <c r="P95" s="179"/>
      <c r="Q95" s="179"/>
      <c r="R95" s="180"/>
    </row>
    <row r="96" spans="1:18">
      <c r="A96" s="154"/>
      <c r="B96" s="27" t="s">
        <v>290</v>
      </c>
      <c r="C96" s="12"/>
      <c r="D96" s="21"/>
      <c r="E96" s="112"/>
      <c r="F96" s="113"/>
      <c r="G96" s="113"/>
      <c r="H96" s="113"/>
      <c r="I96" s="113"/>
      <c r="J96" s="113"/>
      <c r="K96" s="113"/>
      <c r="L96" s="113"/>
      <c r="M96" s="113"/>
      <c r="N96" s="113"/>
      <c r="O96" s="105"/>
      <c r="P96" s="105"/>
      <c r="Q96" s="105"/>
      <c r="R96" s="106"/>
    </row>
    <row r="97" spans="1:18">
      <c r="A97" s="154"/>
      <c r="B97" s="21" t="s">
        <v>40</v>
      </c>
      <c r="C97" s="139"/>
      <c r="D97" s="75"/>
      <c r="E97" s="114"/>
      <c r="F97" s="115"/>
      <c r="G97" s="115"/>
      <c r="H97" s="115"/>
      <c r="I97" s="115"/>
      <c r="J97" s="115"/>
      <c r="K97" s="115"/>
      <c r="L97" s="115"/>
      <c r="M97" s="115"/>
      <c r="N97" s="115"/>
      <c r="O97" s="109"/>
      <c r="P97" s="109"/>
      <c r="Q97" s="109"/>
      <c r="R97" s="110"/>
    </row>
    <row r="98" spans="1:18">
      <c r="A98" s="324" t="s">
        <v>75</v>
      </c>
      <c r="B98" s="53"/>
      <c r="C98" s="40"/>
      <c r="D98" s="81"/>
      <c r="E98" s="350"/>
      <c r="F98" s="351"/>
      <c r="G98" s="175"/>
      <c r="H98" s="123"/>
      <c r="I98" s="123"/>
      <c r="J98" s="123"/>
      <c r="K98" s="123"/>
      <c r="L98" s="123"/>
      <c r="M98" s="123"/>
      <c r="N98" s="123"/>
      <c r="O98" s="120"/>
      <c r="P98" s="120"/>
      <c r="Q98" s="120"/>
      <c r="R98" s="120"/>
    </row>
    <row r="99" spans="1:18">
      <c r="A99" s="324" t="s">
        <v>76</v>
      </c>
      <c r="B99" s="53"/>
      <c r="C99" s="40"/>
      <c r="D99" s="95"/>
      <c r="E99" s="351"/>
      <c r="F99" s="351"/>
      <c r="G99" s="123"/>
      <c r="H99" s="123"/>
      <c r="I99" s="123"/>
      <c r="J99" s="123"/>
      <c r="K99" s="123"/>
      <c r="L99" s="123"/>
      <c r="M99" s="123"/>
      <c r="N99" s="123"/>
      <c r="O99" s="120"/>
      <c r="P99" s="120"/>
      <c r="Q99" s="120"/>
      <c r="R99" s="120"/>
    </row>
    <row r="100" spans="1:18">
      <c r="A100" s="324" t="s">
        <v>77</v>
      </c>
      <c r="B100" s="53"/>
      <c r="C100" s="40"/>
      <c r="D100" s="95"/>
      <c r="E100" s="350"/>
      <c r="F100" s="350"/>
      <c r="G100" s="123"/>
      <c r="H100" s="123"/>
      <c r="I100" s="123"/>
      <c r="J100" s="123"/>
      <c r="K100" s="123"/>
      <c r="L100" s="123"/>
      <c r="M100" s="123"/>
      <c r="N100" s="123"/>
      <c r="O100" s="120"/>
      <c r="P100" s="120"/>
      <c r="Q100" s="120"/>
      <c r="R100" s="120"/>
    </row>
    <row r="101" spans="1:18">
      <c r="A101" s="324" t="s">
        <v>78</v>
      </c>
      <c r="B101" s="53"/>
      <c r="C101" s="40"/>
      <c r="D101" s="95"/>
      <c r="E101" s="350"/>
      <c r="F101" s="350"/>
      <c r="G101" s="123"/>
      <c r="H101" s="123"/>
      <c r="I101" s="123"/>
      <c r="J101" s="123"/>
      <c r="K101" s="123"/>
      <c r="L101" s="123"/>
      <c r="M101" s="123"/>
      <c r="N101" s="123"/>
      <c r="O101" s="120"/>
      <c r="P101" s="120"/>
      <c r="Q101" s="120"/>
      <c r="R101" s="120"/>
    </row>
    <row r="102" spans="1:18">
      <c r="A102" s="323" t="s">
        <v>79</v>
      </c>
      <c r="B102" s="53"/>
      <c r="C102" s="40"/>
      <c r="D102" s="95"/>
      <c r="E102" s="350"/>
      <c r="F102" s="350"/>
      <c r="G102" s="123"/>
      <c r="H102" s="123"/>
      <c r="I102" s="123"/>
      <c r="J102" s="123"/>
      <c r="K102" s="123"/>
      <c r="L102" s="123"/>
      <c r="M102" s="123"/>
      <c r="N102" s="123"/>
      <c r="O102" s="120"/>
      <c r="P102" s="120"/>
      <c r="Q102" s="120"/>
      <c r="R102" s="120"/>
    </row>
    <row r="103" spans="1:18" s="313" customFormat="1">
      <c r="A103" s="324" t="s">
        <v>231</v>
      </c>
      <c r="B103" s="53"/>
      <c r="C103" s="318"/>
      <c r="D103" s="322"/>
      <c r="E103" s="352"/>
      <c r="F103" s="352"/>
      <c r="G103" s="175"/>
      <c r="H103" s="175"/>
      <c r="I103" s="175"/>
      <c r="J103" s="175"/>
      <c r="K103" s="175"/>
      <c r="L103" s="175"/>
      <c r="M103" s="175"/>
      <c r="N103" s="175"/>
      <c r="O103" s="282"/>
      <c r="P103" s="282"/>
      <c r="Q103" s="282"/>
      <c r="R103" s="282"/>
    </row>
    <row r="104" spans="1:18" s="313" customFormat="1">
      <c r="A104" s="324" t="s">
        <v>232</v>
      </c>
      <c r="B104" s="53"/>
      <c r="C104" s="318"/>
      <c r="D104" s="322"/>
      <c r="E104" s="352"/>
      <c r="F104" s="352"/>
      <c r="G104" s="175"/>
      <c r="H104" s="175"/>
      <c r="I104" s="175"/>
      <c r="J104" s="175"/>
      <c r="K104" s="175"/>
      <c r="L104" s="175"/>
      <c r="M104" s="175"/>
      <c r="N104" s="175"/>
      <c r="O104" s="282"/>
      <c r="P104" s="282"/>
      <c r="Q104" s="282"/>
      <c r="R104" s="282"/>
    </row>
    <row r="105" spans="1:18" s="313" customFormat="1">
      <c r="A105" s="324" t="s">
        <v>233</v>
      </c>
      <c r="B105" s="53"/>
      <c r="C105" s="318"/>
      <c r="D105" s="322"/>
      <c r="E105" s="352"/>
      <c r="F105" s="352"/>
      <c r="G105" s="175"/>
      <c r="H105" s="175"/>
      <c r="I105" s="175"/>
      <c r="J105" s="175"/>
      <c r="K105" s="175"/>
      <c r="L105" s="175"/>
      <c r="M105" s="175"/>
      <c r="N105" s="175"/>
      <c r="O105" s="282"/>
      <c r="P105" s="282"/>
      <c r="Q105" s="282"/>
      <c r="R105" s="282"/>
    </row>
    <row r="106" spans="1:18" s="313" customFormat="1">
      <c r="A106" s="324" t="s">
        <v>234</v>
      </c>
      <c r="B106" s="53"/>
      <c r="C106" s="318"/>
      <c r="D106" s="322"/>
      <c r="E106" s="352"/>
      <c r="F106" s="352"/>
      <c r="G106" s="175"/>
      <c r="H106" s="175"/>
      <c r="I106" s="175"/>
      <c r="J106" s="175"/>
      <c r="K106" s="175"/>
      <c r="L106" s="175"/>
      <c r="M106" s="175"/>
      <c r="N106" s="175"/>
      <c r="O106" s="282"/>
      <c r="P106" s="282"/>
      <c r="Q106" s="282"/>
      <c r="R106" s="282"/>
    </row>
    <row r="107" spans="1:18" s="313" customFormat="1">
      <c r="A107" s="324" t="s">
        <v>235</v>
      </c>
      <c r="B107" s="53"/>
      <c r="C107" s="318"/>
      <c r="D107" s="322"/>
      <c r="E107" s="352"/>
      <c r="F107" s="352"/>
      <c r="G107" s="175"/>
      <c r="H107" s="175"/>
      <c r="I107" s="175"/>
      <c r="J107" s="175"/>
      <c r="K107" s="175"/>
      <c r="L107" s="175"/>
      <c r="M107" s="175"/>
      <c r="N107" s="175"/>
      <c r="O107" s="282"/>
      <c r="P107" s="282"/>
      <c r="Q107" s="282"/>
      <c r="R107" s="282"/>
    </row>
    <row r="108" spans="1:18" s="313" customFormat="1">
      <c r="A108" s="324" t="s">
        <v>236</v>
      </c>
      <c r="B108" s="53"/>
      <c r="C108" s="318"/>
      <c r="D108" s="322"/>
      <c r="E108" s="352"/>
      <c r="F108" s="352"/>
      <c r="G108" s="175"/>
      <c r="H108" s="175"/>
      <c r="I108" s="175"/>
      <c r="J108" s="175"/>
      <c r="K108" s="175"/>
      <c r="L108" s="175"/>
      <c r="M108" s="175"/>
      <c r="N108" s="175"/>
      <c r="O108" s="282"/>
      <c r="P108" s="282"/>
      <c r="Q108" s="282"/>
      <c r="R108" s="282"/>
    </row>
    <row r="109" spans="1:18" s="313" customFormat="1">
      <c r="A109" s="324" t="s">
        <v>237</v>
      </c>
      <c r="B109" s="53"/>
      <c r="C109" s="318"/>
      <c r="D109" s="322"/>
      <c r="E109" s="352"/>
      <c r="F109" s="352"/>
      <c r="G109" s="175"/>
      <c r="H109" s="175"/>
      <c r="I109" s="175"/>
      <c r="J109" s="175"/>
      <c r="K109" s="175"/>
      <c r="L109" s="175"/>
      <c r="M109" s="175"/>
      <c r="N109" s="175"/>
      <c r="O109" s="282"/>
      <c r="P109" s="282"/>
      <c r="Q109" s="282"/>
      <c r="R109" s="282"/>
    </row>
    <row r="110" spans="1:18" s="313" customFormat="1">
      <c r="A110" s="324" t="s">
        <v>238</v>
      </c>
      <c r="B110" s="53"/>
      <c r="C110" s="318"/>
      <c r="D110" s="322"/>
      <c r="E110" s="352"/>
      <c r="F110" s="352"/>
      <c r="G110" s="175"/>
      <c r="H110" s="175"/>
      <c r="I110" s="175"/>
      <c r="J110" s="175"/>
      <c r="K110" s="175"/>
      <c r="L110" s="175"/>
      <c r="M110" s="175"/>
      <c r="N110" s="175"/>
      <c r="O110" s="282"/>
      <c r="P110" s="282"/>
      <c r="Q110" s="282"/>
      <c r="R110" s="282"/>
    </row>
    <row r="111" spans="1:18" s="313" customFormat="1">
      <c r="A111" s="331" t="s">
        <v>239</v>
      </c>
      <c r="B111" s="53"/>
      <c r="C111" s="318"/>
      <c r="D111" s="322"/>
      <c r="E111" s="352"/>
      <c r="F111" s="352"/>
      <c r="G111" s="175"/>
      <c r="H111" s="175"/>
      <c r="I111" s="175"/>
      <c r="J111" s="175"/>
      <c r="K111" s="175"/>
      <c r="L111" s="175"/>
      <c r="M111" s="175"/>
      <c r="N111" s="175"/>
      <c r="O111" s="282"/>
      <c r="P111" s="282"/>
      <c r="Q111" s="282"/>
      <c r="R111" s="282"/>
    </row>
    <row r="112" spans="1:18">
      <c r="A112" s="154">
        <v>16</v>
      </c>
      <c r="B112" s="49" t="s">
        <v>106</v>
      </c>
      <c r="C112" s="47"/>
      <c r="D112" s="92"/>
      <c r="E112" s="348"/>
      <c r="F112" s="348"/>
      <c r="G112" s="69">
        <f t="shared" ref="G112:R112" si="6">SUM(G98:G102)</f>
        <v>0</v>
      </c>
      <c r="H112" s="69">
        <f t="shared" si="6"/>
        <v>0</v>
      </c>
      <c r="I112" s="69">
        <f t="shared" si="6"/>
        <v>0</v>
      </c>
      <c r="J112" s="69">
        <f t="shared" si="6"/>
        <v>0</v>
      </c>
      <c r="K112" s="69">
        <f t="shared" si="6"/>
        <v>0</v>
      </c>
      <c r="L112" s="69">
        <f t="shared" si="6"/>
        <v>0</v>
      </c>
      <c r="M112" s="69">
        <f t="shared" si="6"/>
        <v>0</v>
      </c>
      <c r="N112" s="69">
        <f t="shared" si="6"/>
        <v>0</v>
      </c>
      <c r="O112" s="69">
        <f t="shared" si="6"/>
        <v>0</v>
      </c>
      <c r="P112" s="69">
        <f t="shared" si="6"/>
        <v>0</v>
      </c>
      <c r="Q112" s="69">
        <f t="shared" si="6"/>
        <v>0</v>
      </c>
      <c r="R112" s="69">
        <f t="shared" si="6"/>
        <v>0</v>
      </c>
    </row>
    <row r="113" spans="1:18">
      <c r="A113" s="154"/>
      <c r="B113" s="185"/>
      <c r="C113" s="183"/>
      <c r="D113" s="184"/>
      <c r="E113" s="113"/>
      <c r="F113" s="113"/>
      <c r="G113" s="113"/>
      <c r="H113" s="113"/>
      <c r="I113" s="113"/>
      <c r="J113" s="113"/>
      <c r="K113" s="113"/>
      <c r="L113" s="113"/>
      <c r="M113" s="113"/>
      <c r="N113" s="113"/>
      <c r="O113" s="113"/>
      <c r="P113" s="113"/>
      <c r="Q113" s="113"/>
      <c r="R113" s="186"/>
    </row>
    <row r="114" spans="1:18" ht="15" customHeight="1">
      <c r="A114" s="154">
        <v>17</v>
      </c>
      <c r="B114" s="50" t="s">
        <v>178</v>
      </c>
      <c r="C114" s="51"/>
      <c r="D114" s="88"/>
      <c r="E114" s="353"/>
      <c r="F114" s="353"/>
      <c r="G114" s="82">
        <f t="shared" ref="G114:R114" si="7">G112+G94</f>
        <v>0</v>
      </c>
      <c r="H114" s="82">
        <f t="shared" si="7"/>
        <v>0</v>
      </c>
      <c r="I114" s="82">
        <f t="shared" si="7"/>
        <v>0</v>
      </c>
      <c r="J114" s="82">
        <f t="shared" si="7"/>
        <v>0</v>
      </c>
      <c r="K114" s="82">
        <f t="shared" si="7"/>
        <v>0</v>
      </c>
      <c r="L114" s="82">
        <f t="shared" si="7"/>
        <v>0</v>
      </c>
      <c r="M114" s="82">
        <f t="shared" si="7"/>
        <v>0</v>
      </c>
      <c r="N114" s="82">
        <f t="shared" si="7"/>
        <v>0</v>
      </c>
      <c r="O114" s="82">
        <f t="shared" si="7"/>
        <v>0</v>
      </c>
      <c r="P114" s="82">
        <f t="shared" si="7"/>
        <v>0</v>
      </c>
      <c r="Q114" s="82">
        <f t="shared" si="7"/>
        <v>0</v>
      </c>
      <c r="R114" s="82">
        <f t="shared" si="7"/>
        <v>0</v>
      </c>
    </row>
    <row r="115" spans="1:18" s="313" customFormat="1" ht="15" customHeight="1">
      <c r="A115" s="323"/>
      <c r="B115" s="130"/>
      <c r="C115" s="131"/>
      <c r="D115" s="93"/>
      <c r="E115" s="366"/>
      <c r="F115" s="366"/>
      <c r="G115" s="78"/>
      <c r="H115" s="78"/>
      <c r="I115" s="78"/>
      <c r="J115" s="78"/>
      <c r="K115" s="78"/>
      <c r="L115" s="78"/>
      <c r="M115" s="78"/>
      <c r="N115" s="78"/>
      <c r="O115" s="78"/>
      <c r="P115" s="78"/>
      <c r="Q115" s="78"/>
      <c r="R115" s="78"/>
    </row>
    <row r="116" spans="1:18" s="313" customFormat="1" ht="15" customHeight="1">
      <c r="A116" s="323" t="s">
        <v>326</v>
      </c>
      <c r="B116" s="49" t="s">
        <v>332</v>
      </c>
      <c r="C116" s="367"/>
      <c r="D116" s="368"/>
      <c r="E116" s="366"/>
      <c r="F116" s="366"/>
      <c r="G116" s="369"/>
      <c r="H116" s="369"/>
      <c r="I116" s="369"/>
      <c r="J116" s="369"/>
      <c r="K116" s="369"/>
      <c r="L116" s="369"/>
      <c r="M116" s="369"/>
      <c r="N116" s="369"/>
      <c r="O116" s="369"/>
      <c r="P116" s="369"/>
      <c r="Q116" s="369"/>
      <c r="R116" s="369"/>
    </row>
    <row r="117" spans="1:18" ht="15" customHeight="1">
      <c r="A117" s="154"/>
      <c r="B117" s="195"/>
      <c r="C117" s="131"/>
      <c r="D117" s="93"/>
      <c r="E117" s="78"/>
      <c r="F117" s="78"/>
      <c r="G117" s="78"/>
      <c r="H117" s="78"/>
      <c r="I117" s="78"/>
      <c r="J117" s="78"/>
      <c r="K117" s="78"/>
      <c r="L117" s="78"/>
      <c r="M117" s="78"/>
      <c r="N117" s="78"/>
      <c r="O117" s="78"/>
      <c r="P117" s="78"/>
      <c r="Q117" s="78"/>
      <c r="R117" s="78"/>
    </row>
    <row r="118" spans="1:18" ht="18.75">
      <c r="A118" s="154"/>
      <c r="B118" s="334" t="s">
        <v>291</v>
      </c>
      <c r="C118" s="45"/>
      <c r="D118" s="93"/>
      <c r="E118" s="94"/>
      <c r="F118" s="94"/>
      <c r="G118" s="94"/>
      <c r="H118" s="94"/>
      <c r="I118" s="94"/>
      <c r="J118" s="94"/>
      <c r="K118" s="94"/>
      <c r="L118" s="94"/>
      <c r="M118" s="94"/>
      <c r="N118" s="94"/>
      <c r="O118" s="79"/>
      <c r="P118" s="79"/>
      <c r="Q118" s="79"/>
      <c r="R118" s="79"/>
    </row>
    <row r="119" spans="1:18">
      <c r="A119" s="154"/>
      <c r="B119" s="27"/>
      <c r="C119" s="33"/>
      <c r="D119" s="27"/>
    </row>
    <row r="120" spans="1:18">
      <c r="A120" s="154"/>
      <c r="B120" s="21"/>
      <c r="C120" s="75"/>
      <c r="D120" s="207"/>
      <c r="E120" s="205" t="s">
        <v>140</v>
      </c>
      <c r="F120" s="205" t="s">
        <v>81</v>
      </c>
      <c r="G120" s="64" t="s">
        <v>1</v>
      </c>
      <c r="H120" s="64" t="s">
        <v>2</v>
      </c>
      <c r="I120" s="64" t="s">
        <v>17</v>
      </c>
      <c r="J120" s="64" t="s">
        <v>18</v>
      </c>
      <c r="K120" s="64" t="s">
        <v>20</v>
      </c>
      <c r="L120" s="64" t="s">
        <v>21</v>
      </c>
      <c r="M120" s="64" t="s">
        <v>24</v>
      </c>
      <c r="N120" s="64" t="s">
        <v>25</v>
      </c>
      <c r="O120" s="64" t="s">
        <v>27</v>
      </c>
      <c r="P120" s="64" t="s">
        <v>28</v>
      </c>
      <c r="Q120" s="64" t="s">
        <v>29</v>
      </c>
      <c r="R120" s="64" t="s">
        <v>30</v>
      </c>
    </row>
    <row r="121" spans="1:18">
      <c r="A121" s="154">
        <v>18</v>
      </c>
      <c r="B121" s="50" t="s">
        <v>292</v>
      </c>
      <c r="C121" s="95"/>
      <c r="D121" s="206"/>
      <c r="E121" s="189"/>
      <c r="F121" s="189"/>
      <c r="G121" s="119"/>
      <c r="H121" s="119"/>
      <c r="I121" s="119"/>
      <c r="J121" s="119"/>
      <c r="K121" s="119"/>
      <c r="L121" s="119"/>
      <c r="M121" s="119"/>
      <c r="N121" s="129"/>
      <c r="O121" s="120"/>
      <c r="P121" s="120"/>
      <c r="Q121" s="120"/>
      <c r="R121" s="120"/>
    </row>
    <row r="122" spans="1:18" ht="15" customHeight="1">
      <c r="A122" s="154"/>
      <c r="B122" s="195"/>
      <c r="C122" s="131"/>
      <c r="D122" s="93"/>
      <c r="E122" s="78"/>
      <c r="F122" s="78"/>
      <c r="G122" s="78"/>
      <c r="H122" s="78"/>
      <c r="I122" s="78"/>
      <c r="J122" s="78"/>
      <c r="K122" s="78"/>
      <c r="L122" s="78"/>
      <c r="M122" s="78"/>
      <c r="N122" s="78"/>
      <c r="O122" s="78"/>
      <c r="P122" s="78"/>
      <c r="Q122" s="78"/>
      <c r="R122" s="78"/>
    </row>
    <row r="123" spans="1:18" ht="15" customHeight="1">
      <c r="A123" s="154"/>
      <c r="C123" s="131"/>
      <c r="D123" s="93"/>
      <c r="E123" s="78"/>
      <c r="F123" s="78"/>
      <c r="G123" s="78"/>
      <c r="H123" s="78"/>
      <c r="I123" s="78"/>
      <c r="J123" s="78"/>
      <c r="K123" s="78"/>
      <c r="L123" s="78"/>
      <c r="M123" s="78"/>
      <c r="N123" s="78"/>
      <c r="O123" s="78"/>
      <c r="P123" s="78"/>
      <c r="Q123" s="78"/>
      <c r="R123" s="78"/>
    </row>
    <row r="124" spans="1:18" ht="18.75">
      <c r="A124" s="154"/>
      <c r="B124" s="336" t="s">
        <v>15</v>
      </c>
      <c r="C124" s="12"/>
      <c r="D124" s="21"/>
      <c r="E124" s="78"/>
      <c r="F124" s="78"/>
      <c r="G124" s="78"/>
      <c r="H124" s="78"/>
      <c r="I124" s="78"/>
      <c r="J124" s="78"/>
      <c r="K124" s="78"/>
      <c r="L124" s="78"/>
      <c r="M124" s="78"/>
      <c r="N124" s="78"/>
      <c r="O124" s="78"/>
      <c r="P124" s="78"/>
      <c r="Q124" s="78"/>
      <c r="R124" s="78"/>
    </row>
    <row r="125" spans="1:18">
      <c r="A125" s="154"/>
      <c r="B125" s="21"/>
      <c r="C125" s="12"/>
      <c r="D125" s="21"/>
      <c r="E125" s="64" t="s">
        <v>140</v>
      </c>
      <c r="F125" s="64" t="s">
        <v>81</v>
      </c>
      <c r="G125" s="64" t="s">
        <v>1</v>
      </c>
      <c r="H125" s="64" t="s">
        <v>2</v>
      </c>
      <c r="I125" s="64" t="s">
        <v>17</v>
      </c>
      <c r="J125" s="64" t="s">
        <v>18</v>
      </c>
      <c r="K125" s="64" t="s">
        <v>20</v>
      </c>
      <c r="L125" s="64" t="s">
        <v>21</v>
      </c>
      <c r="M125" s="64" t="s">
        <v>24</v>
      </c>
      <c r="N125" s="64" t="s">
        <v>25</v>
      </c>
      <c r="O125" s="64" t="s">
        <v>27</v>
      </c>
      <c r="P125" s="64" t="s">
        <v>28</v>
      </c>
      <c r="Q125" s="64" t="s">
        <v>29</v>
      </c>
      <c r="R125" s="64" t="s">
        <v>30</v>
      </c>
    </row>
    <row r="126" spans="1:18">
      <c r="A126" s="154">
        <v>19</v>
      </c>
      <c r="B126" s="52" t="s">
        <v>327</v>
      </c>
      <c r="C126" s="40"/>
      <c r="D126" s="95"/>
      <c r="E126" s="169">
        <f>E70+E114+E116</f>
        <v>0</v>
      </c>
      <c r="F126" s="325">
        <f t="shared" ref="F126:R126" si="8">F70+F114+F116</f>
        <v>0</v>
      </c>
      <c r="G126" s="365">
        <f t="shared" si="8"/>
        <v>0</v>
      </c>
      <c r="H126" s="365">
        <f t="shared" si="8"/>
        <v>0</v>
      </c>
      <c r="I126" s="365">
        <f t="shared" si="8"/>
        <v>0</v>
      </c>
      <c r="J126" s="365">
        <f t="shared" si="8"/>
        <v>0</v>
      </c>
      <c r="K126" s="365">
        <f t="shared" si="8"/>
        <v>0</v>
      </c>
      <c r="L126" s="365">
        <f t="shared" si="8"/>
        <v>0</v>
      </c>
      <c r="M126" s="365">
        <f t="shared" si="8"/>
        <v>0</v>
      </c>
      <c r="N126" s="365">
        <f t="shared" si="8"/>
        <v>0</v>
      </c>
      <c r="O126" s="365">
        <f t="shared" si="8"/>
        <v>0</v>
      </c>
      <c r="P126" s="365">
        <f t="shared" si="8"/>
        <v>0</v>
      </c>
      <c r="Q126" s="365">
        <f t="shared" si="8"/>
        <v>0</v>
      </c>
      <c r="R126" s="365">
        <f t="shared" si="8"/>
        <v>0</v>
      </c>
    </row>
    <row r="127" spans="1:18" s="313" customFormat="1">
      <c r="A127" s="323" t="s">
        <v>311</v>
      </c>
      <c r="B127" s="226" t="s">
        <v>331</v>
      </c>
      <c r="C127" s="318"/>
      <c r="D127" s="322"/>
      <c r="E127" s="325">
        <f>E67</f>
        <v>0</v>
      </c>
      <c r="F127" s="325">
        <f t="shared" ref="F127:R127" si="9">F67</f>
        <v>0</v>
      </c>
      <c r="G127" s="365">
        <f t="shared" si="9"/>
        <v>0</v>
      </c>
      <c r="H127" s="365">
        <f t="shared" si="9"/>
        <v>0</v>
      </c>
      <c r="I127" s="365">
        <f t="shared" si="9"/>
        <v>0</v>
      </c>
      <c r="J127" s="365">
        <f t="shared" si="9"/>
        <v>0</v>
      </c>
      <c r="K127" s="365">
        <f t="shared" si="9"/>
        <v>0</v>
      </c>
      <c r="L127" s="365">
        <f t="shared" si="9"/>
        <v>0</v>
      </c>
      <c r="M127" s="365">
        <f t="shared" si="9"/>
        <v>0</v>
      </c>
      <c r="N127" s="365">
        <f t="shared" si="9"/>
        <v>0</v>
      </c>
      <c r="O127" s="365">
        <f t="shared" si="9"/>
        <v>0</v>
      </c>
      <c r="P127" s="365">
        <f t="shared" si="9"/>
        <v>0</v>
      </c>
      <c r="Q127" s="365">
        <f t="shared" si="9"/>
        <v>0</v>
      </c>
      <c r="R127" s="365">
        <f t="shared" si="9"/>
        <v>0</v>
      </c>
    </row>
    <row r="128" spans="1:18" s="313" customFormat="1">
      <c r="A128" s="154">
        <v>20</v>
      </c>
      <c r="B128" s="319" t="s">
        <v>179</v>
      </c>
      <c r="C128" s="318"/>
      <c r="D128" s="322"/>
      <c r="E128" s="325">
        <f>E121</f>
        <v>0</v>
      </c>
      <c r="F128" s="325">
        <f>F121</f>
        <v>0</v>
      </c>
      <c r="G128" s="365">
        <f>G121</f>
        <v>0</v>
      </c>
      <c r="H128" s="365">
        <f t="shared" ref="H128:R128" si="10">H121</f>
        <v>0</v>
      </c>
      <c r="I128" s="365">
        <f t="shared" si="10"/>
        <v>0</v>
      </c>
      <c r="J128" s="365">
        <f t="shared" si="10"/>
        <v>0</v>
      </c>
      <c r="K128" s="365">
        <f t="shared" si="10"/>
        <v>0</v>
      </c>
      <c r="L128" s="365">
        <f t="shared" si="10"/>
        <v>0</v>
      </c>
      <c r="M128" s="365">
        <f t="shared" si="10"/>
        <v>0</v>
      </c>
      <c r="N128" s="365">
        <f t="shared" si="10"/>
        <v>0</v>
      </c>
      <c r="O128" s="365">
        <f t="shared" si="10"/>
        <v>0</v>
      </c>
      <c r="P128" s="365">
        <f t="shared" si="10"/>
        <v>0</v>
      </c>
      <c r="Q128" s="365">
        <f t="shared" si="10"/>
        <v>0</v>
      </c>
      <c r="R128" s="365">
        <f t="shared" si="10"/>
        <v>0</v>
      </c>
    </row>
    <row r="129" spans="1:18">
      <c r="A129" s="357">
        <v>21</v>
      </c>
      <c r="B129" s="319" t="s">
        <v>312</v>
      </c>
      <c r="C129" s="40"/>
      <c r="D129" s="81"/>
      <c r="E129" s="169">
        <f t="shared" ref="E129:R129" si="11">E126-E127+E128</f>
        <v>0</v>
      </c>
      <c r="F129" s="325">
        <f t="shared" si="11"/>
        <v>0</v>
      </c>
      <c r="G129" s="365">
        <f t="shared" si="11"/>
        <v>0</v>
      </c>
      <c r="H129" s="365">
        <f t="shared" si="11"/>
        <v>0</v>
      </c>
      <c r="I129" s="365">
        <f t="shared" si="11"/>
        <v>0</v>
      </c>
      <c r="J129" s="365">
        <f t="shared" si="11"/>
        <v>0</v>
      </c>
      <c r="K129" s="365">
        <f t="shared" si="11"/>
        <v>0</v>
      </c>
      <c r="L129" s="365">
        <f t="shared" si="11"/>
        <v>0</v>
      </c>
      <c r="M129" s="365">
        <f t="shared" si="11"/>
        <v>0</v>
      </c>
      <c r="N129" s="365">
        <f t="shared" si="11"/>
        <v>0</v>
      </c>
      <c r="O129" s="365">
        <f t="shared" si="11"/>
        <v>0</v>
      </c>
      <c r="P129" s="365">
        <f t="shared" si="11"/>
        <v>0</v>
      </c>
      <c r="Q129" s="365">
        <f t="shared" si="11"/>
        <v>0</v>
      </c>
      <c r="R129" s="365">
        <f t="shared" si="11"/>
        <v>0</v>
      </c>
    </row>
    <row r="130" spans="1:18">
      <c r="A130" s="154">
        <v>22</v>
      </c>
      <c r="B130" s="52" t="s">
        <v>98</v>
      </c>
      <c r="C130" s="40"/>
      <c r="D130" s="81"/>
      <c r="E130" s="169">
        <f t="shared" ref="E130:R130" si="12">E17</f>
        <v>0</v>
      </c>
      <c r="F130" s="325">
        <f t="shared" si="12"/>
        <v>0</v>
      </c>
      <c r="G130" s="82">
        <f t="shared" si="12"/>
        <v>0</v>
      </c>
      <c r="H130" s="321">
        <f t="shared" si="12"/>
        <v>0</v>
      </c>
      <c r="I130" s="321">
        <f t="shared" si="12"/>
        <v>0</v>
      </c>
      <c r="J130" s="321">
        <f t="shared" si="12"/>
        <v>0</v>
      </c>
      <c r="K130" s="321">
        <f t="shared" si="12"/>
        <v>0</v>
      </c>
      <c r="L130" s="321">
        <f t="shared" si="12"/>
        <v>0</v>
      </c>
      <c r="M130" s="321">
        <f t="shared" si="12"/>
        <v>0</v>
      </c>
      <c r="N130" s="321">
        <f t="shared" si="12"/>
        <v>0</v>
      </c>
      <c r="O130" s="321">
        <f t="shared" si="12"/>
        <v>0</v>
      </c>
      <c r="P130" s="321">
        <f t="shared" si="12"/>
        <v>0</v>
      </c>
      <c r="Q130" s="321">
        <f t="shared" si="12"/>
        <v>0</v>
      </c>
      <c r="R130" s="321">
        <f t="shared" si="12"/>
        <v>0</v>
      </c>
    </row>
    <row r="131" spans="1:18">
      <c r="A131" s="154">
        <v>23</v>
      </c>
      <c r="B131" s="52" t="s">
        <v>313</v>
      </c>
      <c r="C131" s="40"/>
      <c r="D131" s="95"/>
      <c r="E131" s="169">
        <f>E129-E130</f>
        <v>0</v>
      </c>
      <c r="F131" s="325">
        <f>F129-F130</f>
        <v>0</v>
      </c>
      <c r="G131" s="321">
        <f t="shared" ref="G131:R131" si="13">G129-G130</f>
        <v>0</v>
      </c>
      <c r="H131" s="321">
        <f t="shared" si="13"/>
        <v>0</v>
      </c>
      <c r="I131" s="321">
        <f t="shared" si="13"/>
        <v>0</v>
      </c>
      <c r="J131" s="321">
        <f t="shared" si="13"/>
        <v>0</v>
      </c>
      <c r="K131" s="321">
        <f t="shared" si="13"/>
        <v>0</v>
      </c>
      <c r="L131" s="321">
        <f t="shared" si="13"/>
        <v>0</v>
      </c>
      <c r="M131" s="321">
        <f t="shared" si="13"/>
        <v>0</v>
      </c>
      <c r="N131" s="321">
        <f t="shared" si="13"/>
        <v>0</v>
      </c>
      <c r="O131" s="321">
        <f t="shared" si="13"/>
        <v>0</v>
      </c>
      <c r="P131" s="321">
        <f t="shared" si="13"/>
        <v>0</v>
      </c>
      <c r="Q131" s="321">
        <f t="shared" si="13"/>
        <v>0</v>
      </c>
      <c r="R131" s="321">
        <f t="shared" si="13"/>
        <v>0</v>
      </c>
    </row>
    <row r="132" spans="1:18" s="2" customFormat="1">
      <c r="A132" s="156"/>
      <c r="B132" s="35"/>
      <c r="C132" s="35"/>
      <c r="D132" s="35"/>
      <c r="E132" s="5"/>
      <c r="F132" s="5"/>
      <c r="G132" s="5"/>
      <c r="H132" s="5"/>
      <c r="I132" s="5"/>
      <c r="J132" s="5"/>
      <c r="K132" s="5"/>
      <c r="L132" s="5"/>
      <c r="M132" s="5"/>
      <c r="N132" s="5"/>
      <c r="O132" s="5"/>
      <c r="P132" s="1"/>
      <c r="Q132" s="1"/>
      <c r="R132" s="1"/>
    </row>
    <row r="133" spans="1:18">
      <c r="A133" s="154"/>
    </row>
    <row r="134" spans="1:18">
      <c r="A134" s="154"/>
    </row>
    <row r="135" spans="1:18">
      <c r="A135" s="154"/>
    </row>
    <row r="136" spans="1:18">
      <c r="A136" s="154"/>
    </row>
    <row r="137" spans="1:18">
      <c r="A137" s="154"/>
    </row>
    <row r="138" spans="1:18">
      <c r="A138" s="154"/>
    </row>
    <row r="139" spans="1:18">
      <c r="A139" s="154"/>
    </row>
    <row r="140" spans="1:18">
      <c r="A140" s="154"/>
    </row>
    <row r="141" spans="1:18">
      <c r="A141" s="154"/>
    </row>
    <row r="142" spans="1:18">
      <c r="A142" s="154"/>
    </row>
  </sheetData>
  <dataConsolidate/>
  <mergeCells count="1">
    <mergeCell ref="E9:F9"/>
  </mergeCells>
  <dataValidations count="1">
    <dataValidation type="list" allowBlank="1" showInputMessage="1" showErrorMessage="1" sqref="D37 D43 D27:D33">
      <formula1>#REF!</formula1>
    </dataValidation>
  </dataValidations>
  <printOptions horizontalCentered="1"/>
  <pageMargins left="0.44" right="0.5" top="0.52" bottom="0.42" header="0.52" footer="0.4"/>
  <pageSetup scale="35"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162"/>
  <sheetViews>
    <sheetView showGridLines="0" view="pageBreakPreview" topLeftCell="A12" zoomScale="130" zoomScaleNormal="55" zoomScaleSheetLayoutView="130" workbookViewId="0">
      <selection activeCell="B26" sqref="B26"/>
    </sheetView>
  </sheetViews>
  <sheetFormatPr defaultColWidth="9" defaultRowHeight="15.75"/>
  <cols>
    <col min="1" max="1" width="9" style="163"/>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60"/>
      <c r="B1" s="21" t="s">
        <v>22</v>
      </c>
      <c r="C1" s="21"/>
      <c r="D1" s="12"/>
      <c r="E1" s="4"/>
      <c r="F1" s="4"/>
      <c r="G1" s="4"/>
      <c r="H1" s="4"/>
      <c r="I1" s="4"/>
      <c r="J1" s="4"/>
      <c r="K1" s="4"/>
      <c r="L1" s="4"/>
      <c r="M1" s="4"/>
      <c r="N1" s="4"/>
    </row>
    <row r="2" spans="1:18" s="2" customFormat="1">
      <c r="A2" s="160"/>
      <c r="B2" s="21" t="s">
        <v>23</v>
      </c>
      <c r="C2" s="21"/>
      <c r="D2" s="12"/>
      <c r="E2" s="4"/>
      <c r="F2" s="4"/>
      <c r="G2" s="4"/>
      <c r="H2" s="4"/>
      <c r="I2" s="4"/>
      <c r="J2" s="4"/>
      <c r="K2" s="4"/>
      <c r="L2" s="4"/>
      <c r="M2" s="4"/>
      <c r="N2" s="4"/>
    </row>
    <row r="3" spans="1:18" s="3" customFormat="1">
      <c r="A3" s="160"/>
      <c r="B3" s="143" t="s">
        <v>271</v>
      </c>
      <c r="C3" s="22"/>
      <c r="D3" s="17"/>
    </row>
    <row r="4" spans="1:18" s="3" customFormat="1">
      <c r="A4" s="160"/>
      <c r="B4" s="26" t="s">
        <v>190</v>
      </c>
      <c r="C4" s="22"/>
      <c r="D4" s="16"/>
    </row>
    <row r="5" spans="1:18" s="3" customFormat="1">
      <c r="A5" s="160"/>
      <c r="B5" s="326" t="s">
        <v>196</v>
      </c>
      <c r="C5" s="22"/>
      <c r="D5" s="16"/>
    </row>
    <row r="6" spans="1:18" s="3" customFormat="1">
      <c r="A6" s="160"/>
      <c r="B6" s="16"/>
      <c r="D6" s="16"/>
    </row>
    <row r="7" spans="1:18" s="3" customFormat="1" ht="15.75" customHeight="1">
      <c r="A7" s="160"/>
      <c r="B7" s="159" t="s">
        <v>102</v>
      </c>
      <c r="C7" s="12"/>
      <c r="D7" s="12"/>
      <c r="E7" s="11"/>
      <c r="F7" s="11"/>
      <c r="G7" s="11"/>
      <c r="I7" s="8"/>
      <c r="J7" s="6"/>
      <c r="K7" s="6"/>
      <c r="L7" s="6"/>
      <c r="M7" s="6"/>
      <c r="N7" s="6"/>
      <c r="O7" s="6"/>
    </row>
    <row r="8" spans="1:18" s="3" customFormat="1">
      <c r="A8" s="160"/>
      <c r="B8" s="21"/>
      <c r="C8" s="13"/>
      <c r="D8" s="21"/>
      <c r="E8" s="55"/>
      <c r="F8" s="55"/>
      <c r="G8" s="55"/>
      <c r="H8" s="55"/>
      <c r="I8" s="55"/>
      <c r="J8" s="56" t="s">
        <v>3</v>
      </c>
      <c r="K8" s="57"/>
      <c r="L8" s="57"/>
      <c r="M8" s="57"/>
      <c r="N8" s="57"/>
      <c r="O8" s="58"/>
      <c r="P8" s="59"/>
      <c r="Q8" s="59"/>
      <c r="R8" s="59"/>
    </row>
    <row r="9" spans="1:18" s="3" customFormat="1">
      <c r="A9" s="160"/>
      <c r="B9" s="13"/>
      <c r="C9" s="13"/>
      <c r="D9" s="21"/>
      <c r="E9" s="78" t="s">
        <v>82</v>
      </c>
      <c r="F9" s="78"/>
      <c r="G9" s="60"/>
      <c r="H9" s="61"/>
      <c r="I9" s="61"/>
      <c r="J9" s="62"/>
      <c r="K9" s="63"/>
      <c r="L9" s="63"/>
      <c r="M9" s="63"/>
      <c r="N9" s="63"/>
      <c r="O9" s="58"/>
      <c r="P9" s="59"/>
      <c r="Q9" s="59"/>
      <c r="R9" s="59"/>
    </row>
    <row r="10" spans="1:18" ht="15.75" customHeight="1">
      <c r="B10" s="334" t="s">
        <v>293</v>
      </c>
      <c r="C10" s="30"/>
      <c r="D10" s="75"/>
      <c r="E10" s="78" t="s">
        <v>294</v>
      </c>
      <c r="F10" s="78"/>
      <c r="G10" s="76"/>
      <c r="H10" s="76"/>
      <c r="I10" s="76"/>
      <c r="J10" s="76"/>
      <c r="K10" s="76"/>
      <c r="L10" s="76"/>
      <c r="M10" s="76"/>
      <c r="N10" s="76"/>
      <c r="O10" s="76"/>
      <c r="P10" s="76"/>
      <c r="Q10" s="76"/>
      <c r="R10" s="76"/>
    </row>
    <row r="11" spans="1:18" ht="15.75" customHeight="1">
      <c r="B11" s="27" t="s">
        <v>283</v>
      </c>
      <c r="C11" s="32"/>
      <c r="D11" s="77"/>
      <c r="G11" s="78"/>
      <c r="H11" s="78"/>
      <c r="I11" s="78"/>
      <c r="J11" s="78"/>
      <c r="K11" s="78"/>
      <c r="L11" s="78"/>
      <c r="M11" s="78"/>
      <c r="N11" s="78"/>
      <c r="O11" s="79"/>
      <c r="P11" s="79"/>
      <c r="Q11" s="79"/>
      <c r="R11" s="79"/>
    </row>
    <row r="12" spans="1:18">
      <c r="A12" s="154"/>
      <c r="B12" s="34" t="s">
        <v>43</v>
      </c>
      <c r="C12" s="75"/>
      <c r="D12" s="80" t="s">
        <v>99</v>
      </c>
      <c r="E12" s="64" t="s">
        <v>140</v>
      </c>
      <c r="F12" s="64" t="s">
        <v>81</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54" t="s">
        <v>84</v>
      </c>
      <c r="B13" s="14"/>
      <c r="C13" s="208"/>
      <c r="D13" s="66"/>
      <c r="E13" s="168"/>
      <c r="F13" s="168"/>
      <c r="G13" s="66"/>
      <c r="H13" s="66"/>
      <c r="I13" s="66"/>
      <c r="J13" s="66"/>
      <c r="K13" s="66"/>
      <c r="L13" s="66"/>
      <c r="M13" s="66"/>
      <c r="N13" s="66"/>
      <c r="O13" s="67"/>
      <c r="P13" s="67"/>
      <c r="Q13" s="67"/>
      <c r="R13" s="67"/>
    </row>
    <row r="14" spans="1:18">
      <c r="A14" s="154" t="s">
        <v>85</v>
      </c>
      <c r="B14" s="36"/>
      <c r="C14" s="208"/>
      <c r="D14" s="66"/>
      <c r="E14" s="169"/>
      <c r="F14" s="169"/>
      <c r="G14" s="82"/>
      <c r="H14" s="82"/>
      <c r="I14" s="82"/>
      <c r="J14" s="82"/>
      <c r="K14" s="82"/>
      <c r="L14" s="82"/>
      <c r="M14" s="82"/>
      <c r="N14" s="82"/>
      <c r="O14" s="67"/>
      <c r="P14" s="67"/>
      <c r="Q14" s="67"/>
      <c r="R14" s="67"/>
    </row>
    <row r="15" spans="1:18">
      <c r="A15" s="154" t="s">
        <v>86</v>
      </c>
      <c r="B15" s="36"/>
      <c r="C15" s="208"/>
      <c r="D15" s="66"/>
      <c r="E15" s="169"/>
      <c r="F15" s="169"/>
      <c r="G15" s="82"/>
      <c r="H15" s="82"/>
      <c r="I15" s="82"/>
      <c r="J15" s="82"/>
      <c r="K15" s="82"/>
      <c r="L15" s="82"/>
      <c r="M15" s="82"/>
      <c r="N15" s="82"/>
      <c r="O15" s="67"/>
      <c r="P15" s="67"/>
      <c r="Q15" s="67"/>
      <c r="R15" s="67"/>
    </row>
    <row r="16" spans="1:18">
      <c r="A16" s="154" t="s">
        <v>87</v>
      </c>
      <c r="B16" s="14"/>
      <c r="C16" s="208"/>
      <c r="D16" s="66"/>
      <c r="E16" s="168"/>
      <c r="F16" s="168"/>
      <c r="G16" s="66"/>
      <c r="H16" s="66"/>
      <c r="I16" s="66"/>
      <c r="J16" s="66"/>
      <c r="K16" s="66"/>
      <c r="L16" s="66"/>
      <c r="M16" s="66"/>
      <c r="N16" s="66"/>
      <c r="O16" s="67"/>
      <c r="P16" s="67"/>
      <c r="Q16" s="67"/>
      <c r="R16" s="67"/>
    </row>
    <row r="17" spans="1:18" s="313" customFormat="1">
      <c r="A17" s="323" t="s">
        <v>88</v>
      </c>
      <c r="B17" s="39"/>
      <c r="C17" s="208"/>
      <c r="D17" s="66"/>
      <c r="E17" s="170"/>
      <c r="F17" s="170"/>
      <c r="G17" s="85"/>
      <c r="H17" s="85"/>
      <c r="I17" s="85"/>
      <c r="J17" s="85"/>
      <c r="K17" s="85"/>
      <c r="L17" s="85"/>
      <c r="M17" s="85"/>
      <c r="N17" s="85"/>
      <c r="O17" s="86"/>
      <c r="P17" s="86"/>
      <c r="Q17" s="86"/>
      <c r="R17" s="86"/>
    </row>
    <row r="18" spans="1:18" s="313" customFormat="1">
      <c r="A18" s="323" t="s">
        <v>89</v>
      </c>
      <c r="B18" s="39"/>
      <c r="C18" s="208"/>
      <c r="D18" s="66"/>
      <c r="E18" s="170"/>
      <c r="F18" s="170"/>
      <c r="G18" s="85"/>
      <c r="H18" s="85"/>
      <c r="I18" s="85"/>
      <c r="J18" s="85"/>
      <c r="K18" s="85"/>
      <c r="L18" s="85"/>
      <c r="M18" s="85"/>
      <c r="N18" s="85"/>
      <c r="O18" s="86"/>
      <c r="P18" s="86"/>
      <c r="Q18" s="86"/>
      <c r="R18" s="86"/>
    </row>
    <row r="19" spans="1:18" s="313" customFormat="1">
      <c r="A19" s="323" t="s">
        <v>90</v>
      </c>
      <c r="B19" s="39"/>
      <c r="C19" s="208"/>
      <c r="D19" s="66"/>
      <c r="E19" s="170"/>
      <c r="F19" s="170"/>
      <c r="G19" s="85"/>
      <c r="H19" s="85"/>
      <c r="I19" s="85"/>
      <c r="J19" s="85"/>
      <c r="K19" s="85"/>
      <c r="L19" s="85"/>
      <c r="M19" s="85"/>
      <c r="N19" s="85"/>
      <c r="O19" s="86"/>
      <c r="P19" s="86"/>
      <c r="Q19" s="86"/>
      <c r="R19" s="86"/>
    </row>
    <row r="20" spans="1:18">
      <c r="A20" s="154"/>
      <c r="B20" s="43"/>
      <c r="C20" s="12"/>
      <c r="D20" s="21"/>
      <c r="E20" s="99"/>
      <c r="F20" s="100"/>
      <c r="G20" s="100"/>
      <c r="H20" s="100"/>
      <c r="I20" s="100"/>
      <c r="J20" s="100"/>
      <c r="K20" s="100"/>
      <c r="L20" s="100"/>
      <c r="M20" s="100"/>
      <c r="N20" s="100"/>
      <c r="O20" s="101"/>
      <c r="P20" s="101"/>
      <c r="Q20" s="101"/>
      <c r="R20" s="102"/>
    </row>
    <row r="21" spans="1:18">
      <c r="A21" s="154"/>
      <c r="B21" s="27" t="s">
        <v>282</v>
      </c>
      <c r="C21" s="33"/>
      <c r="D21" s="27"/>
      <c r="E21" s="112"/>
      <c r="F21" s="113"/>
      <c r="G21" s="113"/>
      <c r="H21" s="113"/>
      <c r="I21" s="113"/>
      <c r="J21" s="113"/>
      <c r="K21" s="113"/>
      <c r="L21" s="113"/>
      <c r="M21" s="113"/>
      <c r="N21" s="113"/>
      <c r="O21" s="105"/>
      <c r="P21" s="105"/>
      <c r="Q21" s="105"/>
      <c r="R21" s="106"/>
    </row>
    <row r="22" spans="1:18">
      <c r="A22" s="154"/>
      <c r="B22" s="34" t="s">
        <v>36</v>
      </c>
      <c r="C22" s="75"/>
      <c r="D22" s="80" t="s">
        <v>100</v>
      </c>
      <c r="E22" s="107"/>
      <c r="F22" s="108"/>
      <c r="G22" s="108"/>
      <c r="H22" s="108"/>
      <c r="I22" s="108"/>
      <c r="J22" s="108"/>
      <c r="K22" s="108"/>
      <c r="L22" s="108"/>
      <c r="M22" s="108"/>
      <c r="N22" s="108"/>
      <c r="O22" s="109"/>
      <c r="P22" s="109"/>
      <c r="Q22" s="109"/>
      <c r="R22" s="110"/>
    </row>
    <row r="23" spans="1:18">
      <c r="A23" s="323" t="s">
        <v>91</v>
      </c>
      <c r="B23" s="14"/>
      <c r="C23" s="208"/>
      <c r="D23" s="66"/>
      <c r="E23" s="171"/>
      <c r="F23" s="171"/>
      <c r="G23" s="89"/>
      <c r="H23" s="89"/>
      <c r="I23" s="89"/>
      <c r="J23" s="89"/>
      <c r="K23" s="89"/>
      <c r="L23" s="89"/>
      <c r="M23" s="89"/>
      <c r="N23" s="89"/>
      <c r="O23" s="90"/>
      <c r="P23" s="90"/>
      <c r="Q23" s="90"/>
      <c r="R23" s="90"/>
    </row>
    <row r="24" spans="1:18" s="313" customFormat="1">
      <c r="A24" s="323" t="s">
        <v>80</v>
      </c>
      <c r="B24" s="14"/>
      <c r="C24" s="208"/>
      <c r="D24" s="66"/>
      <c r="E24" s="171"/>
      <c r="F24" s="171"/>
      <c r="G24" s="89"/>
      <c r="H24" s="89"/>
      <c r="I24" s="89"/>
      <c r="J24" s="89"/>
      <c r="K24" s="89"/>
      <c r="L24" s="89"/>
      <c r="M24" s="89"/>
      <c r="N24" s="89"/>
      <c r="O24" s="90"/>
      <c r="P24" s="90"/>
      <c r="Q24" s="90"/>
      <c r="R24" s="90"/>
    </row>
    <row r="25" spans="1:18">
      <c r="A25" s="154" t="s">
        <v>92</v>
      </c>
      <c r="B25" s="36"/>
      <c r="C25" s="208"/>
      <c r="D25" s="66"/>
      <c r="E25" s="169"/>
      <c r="F25" s="169"/>
      <c r="G25" s="82"/>
      <c r="H25" s="82"/>
      <c r="I25" s="82"/>
      <c r="J25" s="82"/>
      <c r="K25" s="82"/>
      <c r="L25" s="82"/>
      <c r="M25" s="82"/>
      <c r="N25" s="82"/>
      <c r="O25" s="67"/>
      <c r="P25" s="67"/>
      <c r="Q25" s="67"/>
      <c r="R25" s="67"/>
    </row>
    <row r="26" spans="1:18">
      <c r="A26" s="154" t="s">
        <v>240</v>
      </c>
      <c r="B26" s="14"/>
      <c r="C26" s="208"/>
      <c r="D26" s="66"/>
      <c r="E26" s="168"/>
      <c r="F26" s="168"/>
      <c r="G26" s="66"/>
      <c r="H26" s="66"/>
      <c r="I26" s="66"/>
      <c r="J26" s="66"/>
      <c r="K26" s="66"/>
      <c r="L26" s="66"/>
      <c r="M26" s="66"/>
      <c r="N26" s="66"/>
      <c r="O26" s="67"/>
      <c r="P26" s="67"/>
      <c r="Q26" s="67"/>
      <c r="R26" s="67"/>
    </row>
    <row r="27" spans="1:18">
      <c r="A27" s="323" t="s">
        <v>241</v>
      </c>
      <c r="B27" s="14"/>
      <c r="C27" s="208"/>
      <c r="D27" s="66"/>
      <c r="E27" s="168"/>
      <c r="F27" s="168"/>
      <c r="G27" s="66"/>
      <c r="H27" s="66"/>
      <c r="I27" s="66"/>
      <c r="J27" s="66"/>
      <c r="K27" s="66"/>
      <c r="L27" s="66"/>
      <c r="M27" s="66"/>
      <c r="N27" s="66"/>
      <c r="O27" s="67"/>
      <c r="P27" s="67"/>
      <c r="Q27" s="67"/>
      <c r="R27" s="67"/>
    </row>
    <row r="28" spans="1:18" s="313" customFormat="1">
      <c r="A28" s="323" t="s">
        <v>242</v>
      </c>
      <c r="B28" s="39"/>
      <c r="C28" s="239"/>
      <c r="D28" s="85"/>
      <c r="E28" s="170"/>
      <c r="F28" s="170"/>
      <c r="G28" s="85"/>
      <c r="H28" s="85"/>
      <c r="I28" s="85"/>
      <c r="J28" s="85"/>
      <c r="K28" s="85"/>
      <c r="L28" s="85"/>
      <c r="M28" s="85"/>
      <c r="N28" s="85"/>
      <c r="O28" s="86"/>
      <c r="P28" s="86"/>
      <c r="Q28" s="86"/>
      <c r="R28" s="86"/>
    </row>
    <row r="29" spans="1:18" s="313" customFormat="1">
      <c r="A29" s="323" t="s">
        <v>243</v>
      </c>
      <c r="B29" s="39"/>
      <c r="C29" s="239"/>
      <c r="D29" s="85"/>
      <c r="E29" s="170"/>
      <c r="F29" s="170"/>
      <c r="G29" s="85"/>
      <c r="H29" s="85"/>
      <c r="I29" s="85"/>
      <c r="J29" s="85"/>
      <c r="K29" s="85"/>
      <c r="L29" s="85"/>
      <c r="M29" s="85"/>
      <c r="N29" s="85"/>
      <c r="O29" s="86"/>
      <c r="P29" s="86"/>
      <c r="Q29" s="86"/>
      <c r="R29" s="86"/>
    </row>
    <row r="30" spans="1:18" s="313" customFormat="1">
      <c r="B30" s="215"/>
      <c r="C30" s="405"/>
      <c r="D30" s="405"/>
      <c r="E30" s="406"/>
      <c r="F30" s="406"/>
      <c r="G30" s="406"/>
      <c r="H30" s="406"/>
      <c r="I30" s="406"/>
      <c r="J30" s="406"/>
      <c r="K30" s="406"/>
      <c r="L30" s="406"/>
      <c r="M30" s="406"/>
      <c r="N30" s="406"/>
      <c r="O30" s="407"/>
      <c r="P30" s="407"/>
      <c r="Q30" s="407"/>
      <c r="R30" s="407"/>
    </row>
    <row r="31" spans="1:18" ht="31.5">
      <c r="A31" s="154">
        <v>1</v>
      </c>
      <c r="B31" s="240" t="s">
        <v>117</v>
      </c>
      <c r="C31" s="372"/>
      <c r="D31" s="374"/>
      <c r="E31" s="369">
        <f t="shared" ref="E31:R31" si="0">SUM(E13:E19,E23:E30)</f>
        <v>0</v>
      </c>
      <c r="F31" s="373">
        <f t="shared" si="0"/>
        <v>0</v>
      </c>
      <c r="G31" s="373">
        <f t="shared" si="0"/>
        <v>0</v>
      </c>
      <c r="H31" s="369">
        <f t="shared" si="0"/>
        <v>0</v>
      </c>
      <c r="I31" s="369">
        <f t="shared" si="0"/>
        <v>0</v>
      </c>
      <c r="J31" s="369">
        <f t="shared" si="0"/>
        <v>0</v>
      </c>
      <c r="K31" s="369">
        <f t="shared" si="0"/>
        <v>0</v>
      </c>
      <c r="L31" s="369">
        <f t="shared" si="0"/>
        <v>0</v>
      </c>
      <c r="M31" s="369">
        <f t="shared" si="0"/>
        <v>0</v>
      </c>
      <c r="N31" s="369">
        <f t="shared" si="0"/>
        <v>0</v>
      </c>
      <c r="O31" s="369">
        <f t="shared" si="0"/>
        <v>0</v>
      </c>
      <c r="P31" s="369">
        <f t="shared" si="0"/>
        <v>0</v>
      </c>
      <c r="Q31" s="369">
        <f t="shared" si="0"/>
        <v>0</v>
      </c>
      <c r="R31" s="369">
        <f t="shared" si="0"/>
        <v>0</v>
      </c>
    </row>
    <row r="32" spans="1:18">
      <c r="A32" s="154"/>
      <c r="B32" s="33"/>
      <c r="C32" s="33"/>
      <c r="D32" s="27"/>
      <c r="E32" s="116"/>
      <c r="F32" s="117"/>
      <c r="G32" s="117"/>
      <c r="H32" s="117"/>
      <c r="I32" s="117"/>
      <c r="J32" s="117"/>
      <c r="K32" s="117"/>
      <c r="L32" s="117"/>
      <c r="M32" s="117"/>
      <c r="N32" s="117"/>
      <c r="O32" s="117"/>
      <c r="P32" s="117"/>
      <c r="Q32" s="117"/>
      <c r="R32" s="134"/>
    </row>
    <row r="33" spans="1:18">
      <c r="A33" s="154"/>
      <c r="B33" s="27" t="s">
        <v>286</v>
      </c>
      <c r="C33" s="33"/>
      <c r="D33" s="21"/>
      <c r="E33" s="103"/>
      <c r="F33" s="104"/>
      <c r="G33" s="104"/>
      <c r="H33" s="104"/>
      <c r="I33" s="104"/>
      <c r="J33" s="104"/>
      <c r="K33" s="104"/>
      <c r="L33" s="104"/>
      <c r="M33" s="104"/>
      <c r="N33" s="104"/>
      <c r="O33" s="105"/>
      <c r="P33" s="105"/>
      <c r="Q33" s="105"/>
      <c r="R33" s="106"/>
    </row>
    <row r="34" spans="1:18">
      <c r="A34" s="154"/>
      <c r="B34" s="21" t="s">
        <v>35</v>
      </c>
      <c r="C34" s="12"/>
      <c r="D34" s="80" t="s">
        <v>100</v>
      </c>
      <c r="E34" s="107"/>
      <c r="F34" s="108"/>
      <c r="G34" s="108"/>
      <c r="H34" s="108"/>
      <c r="I34" s="108"/>
      <c r="J34" s="108"/>
      <c r="K34" s="108"/>
      <c r="L34" s="108"/>
      <c r="M34" s="108"/>
      <c r="N34" s="108"/>
      <c r="O34" s="109"/>
      <c r="P34" s="109"/>
      <c r="Q34" s="109"/>
      <c r="R34" s="110"/>
    </row>
    <row r="35" spans="1:18">
      <c r="A35" s="323" t="s">
        <v>107</v>
      </c>
      <c r="B35" s="14"/>
      <c r="C35" s="40"/>
      <c r="D35" s="98"/>
      <c r="E35" s="190"/>
      <c r="F35" s="190"/>
      <c r="G35" s="126"/>
      <c r="H35" s="126"/>
      <c r="I35" s="126"/>
      <c r="J35" s="126"/>
      <c r="K35" s="126"/>
      <c r="L35" s="126"/>
      <c r="M35" s="126"/>
      <c r="N35" s="128"/>
      <c r="O35" s="127"/>
      <c r="P35" s="127"/>
      <c r="Q35" s="127"/>
      <c r="R35" s="127"/>
    </row>
    <row r="36" spans="1:18">
      <c r="A36" s="323" t="s">
        <v>108</v>
      </c>
      <c r="B36" s="14"/>
      <c r="C36" s="40"/>
      <c r="D36" s="98"/>
      <c r="E36" s="189"/>
      <c r="F36" s="189"/>
      <c r="G36" s="119"/>
      <c r="H36" s="119"/>
      <c r="I36" s="119"/>
      <c r="J36" s="119"/>
      <c r="K36" s="119"/>
      <c r="L36" s="119"/>
      <c r="M36" s="119"/>
      <c r="N36" s="129"/>
      <c r="O36" s="120"/>
      <c r="P36" s="120"/>
      <c r="Q36" s="120"/>
      <c r="R36" s="120"/>
    </row>
    <row r="37" spans="1:18">
      <c r="A37" s="323" t="s">
        <v>109</v>
      </c>
      <c r="B37" s="14"/>
      <c r="C37" s="40"/>
      <c r="D37" s="98"/>
      <c r="E37" s="189"/>
      <c r="F37" s="189"/>
      <c r="G37" s="119"/>
      <c r="H37" s="119"/>
      <c r="I37" s="119"/>
      <c r="J37" s="119"/>
      <c r="K37" s="119"/>
      <c r="L37" s="119"/>
      <c r="M37" s="119"/>
      <c r="N37" s="129"/>
      <c r="O37" s="120"/>
      <c r="P37" s="120"/>
      <c r="Q37" s="120"/>
      <c r="R37" s="120"/>
    </row>
    <row r="38" spans="1:18" s="313" customFormat="1">
      <c r="A38" s="323" t="s">
        <v>110</v>
      </c>
      <c r="B38" s="14"/>
      <c r="C38" s="318"/>
      <c r="D38" s="98"/>
      <c r="E38" s="189"/>
      <c r="F38" s="199"/>
      <c r="G38" s="119"/>
      <c r="H38" s="119"/>
      <c r="I38" s="119"/>
      <c r="J38" s="119"/>
      <c r="K38" s="119"/>
      <c r="L38" s="119"/>
      <c r="M38" s="119"/>
      <c r="N38" s="129"/>
      <c r="O38" s="120"/>
      <c r="P38" s="120"/>
      <c r="Q38" s="120"/>
      <c r="R38" s="120"/>
    </row>
    <row r="39" spans="1:18" s="313" customFormat="1">
      <c r="A39" s="323" t="s">
        <v>244</v>
      </c>
      <c r="B39" s="14"/>
      <c r="C39" s="318"/>
      <c r="D39" s="98"/>
      <c r="E39" s="189"/>
      <c r="F39" s="199"/>
      <c r="G39" s="119"/>
      <c r="H39" s="119"/>
      <c r="I39" s="119"/>
      <c r="J39" s="119"/>
      <c r="K39" s="119"/>
      <c r="L39" s="119"/>
      <c r="M39" s="119"/>
      <c r="N39" s="129"/>
      <c r="O39" s="120"/>
      <c r="P39" s="120"/>
      <c r="Q39" s="120"/>
      <c r="R39" s="120"/>
    </row>
    <row r="40" spans="1:18" s="313" customFormat="1">
      <c r="A40" s="323" t="s">
        <v>245</v>
      </c>
      <c r="B40" s="14"/>
      <c r="C40" s="318"/>
      <c r="D40" s="98"/>
      <c r="E40" s="189"/>
      <c r="F40" s="199"/>
      <c r="G40" s="119"/>
      <c r="H40" s="119"/>
      <c r="I40" s="119"/>
      <c r="J40" s="119"/>
      <c r="K40" s="119"/>
      <c r="L40" s="119"/>
      <c r="M40" s="119"/>
      <c r="N40" s="129"/>
      <c r="O40" s="120"/>
      <c r="P40" s="120"/>
      <c r="Q40" s="120"/>
      <c r="R40" s="120"/>
    </row>
    <row r="41" spans="1:18" s="313" customFormat="1">
      <c r="A41" s="323" t="s">
        <v>246</v>
      </c>
      <c r="B41" s="14"/>
      <c r="C41" s="318"/>
      <c r="D41" s="98"/>
      <c r="E41" s="189"/>
      <c r="F41" s="199"/>
      <c r="G41" s="119"/>
      <c r="H41" s="119"/>
      <c r="I41" s="119"/>
      <c r="J41" s="119"/>
      <c r="K41" s="119"/>
      <c r="L41" s="119"/>
      <c r="M41" s="119"/>
      <c r="N41" s="129"/>
      <c r="O41" s="120"/>
      <c r="P41" s="120"/>
      <c r="Q41" s="120"/>
      <c r="R41" s="120"/>
    </row>
    <row r="42" spans="1:18">
      <c r="A42" s="1"/>
      <c r="B42" s="43"/>
      <c r="C42" s="43"/>
      <c r="D42" s="87"/>
      <c r="E42" s="99"/>
      <c r="F42" s="100"/>
      <c r="G42" s="100"/>
      <c r="H42" s="100"/>
      <c r="I42" s="100"/>
      <c r="J42" s="100"/>
      <c r="K42" s="100"/>
      <c r="L42" s="100"/>
      <c r="M42" s="100"/>
      <c r="N42" s="100"/>
      <c r="O42" s="101"/>
      <c r="P42" s="101"/>
      <c r="Q42" s="101"/>
      <c r="R42" s="102"/>
    </row>
    <row r="43" spans="1:18">
      <c r="A43" s="154"/>
      <c r="B43" s="27" t="s">
        <v>288</v>
      </c>
      <c r="C43" s="12"/>
      <c r="D43" s="27"/>
      <c r="E43" s="112"/>
      <c r="F43" s="113"/>
      <c r="G43" s="113"/>
      <c r="H43" s="113"/>
      <c r="I43" s="113"/>
      <c r="J43" s="113"/>
      <c r="K43" s="113"/>
      <c r="L43" s="113"/>
      <c r="M43" s="113"/>
      <c r="N43" s="113"/>
      <c r="O43" s="105"/>
      <c r="P43" s="105"/>
      <c r="Q43" s="105"/>
      <c r="R43" s="106"/>
    </row>
    <row r="44" spans="1:18">
      <c r="A44" s="154"/>
      <c r="B44" s="21" t="s">
        <v>36</v>
      </c>
      <c r="C44" s="12"/>
      <c r="D44" s="80" t="s">
        <v>100</v>
      </c>
      <c r="E44" s="114"/>
      <c r="F44" s="115"/>
      <c r="G44" s="115"/>
      <c r="H44" s="115"/>
      <c r="I44" s="115"/>
      <c r="J44" s="115"/>
      <c r="K44" s="115"/>
      <c r="L44" s="115"/>
      <c r="M44" s="115"/>
      <c r="N44" s="115"/>
      <c r="O44" s="109"/>
      <c r="P44" s="109"/>
      <c r="Q44" s="109"/>
      <c r="R44" s="110"/>
    </row>
    <row r="45" spans="1:18">
      <c r="A45" s="323" t="s">
        <v>247</v>
      </c>
      <c r="B45" s="44"/>
      <c r="C45" s="40"/>
      <c r="D45" s="244"/>
      <c r="E45" s="190"/>
      <c r="F45" s="190"/>
      <c r="G45" s="126"/>
      <c r="H45" s="126"/>
      <c r="I45" s="126"/>
      <c r="J45" s="126"/>
      <c r="K45" s="126"/>
      <c r="L45" s="126"/>
      <c r="M45" s="126"/>
      <c r="N45" s="128"/>
      <c r="O45" s="127"/>
      <c r="P45" s="127"/>
      <c r="Q45" s="127"/>
      <c r="R45" s="127"/>
    </row>
    <row r="46" spans="1:18" s="313" customFormat="1">
      <c r="A46" s="323" t="s">
        <v>111</v>
      </c>
      <c r="B46" s="44"/>
      <c r="C46" s="318"/>
      <c r="D46" s="244"/>
      <c r="E46" s="190"/>
      <c r="F46" s="190"/>
      <c r="G46" s="126"/>
      <c r="H46" s="126"/>
      <c r="I46" s="126"/>
      <c r="J46" s="126"/>
      <c r="K46" s="126"/>
      <c r="L46" s="126"/>
      <c r="M46" s="126"/>
      <c r="N46" s="128"/>
      <c r="O46" s="127"/>
      <c r="P46" s="127"/>
      <c r="Q46" s="127"/>
      <c r="R46" s="127"/>
    </row>
    <row r="47" spans="1:18" s="313" customFormat="1">
      <c r="A47" s="323" t="s">
        <v>112</v>
      </c>
      <c r="B47" s="44"/>
      <c r="C47" s="318"/>
      <c r="D47" s="244"/>
      <c r="E47" s="190"/>
      <c r="F47" s="190"/>
      <c r="G47" s="126"/>
      <c r="H47" s="126"/>
      <c r="I47" s="126"/>
      <c r="J47" s="126"/>
      <c r="K47" s="126"/>
      <c r="L47" s="126"/>
      <c r="M47" s="126"/>
      <c r="N47" s="128"/>
      <c r="O47" s="127"/>
      <c r="P47" s="127"/>
      <c r="Q47" s="127"/>
      <c r="R47" s="127"/>
    </row>
    <row r="48" spans="1:18" s="313" customFormat="1">
      <c r="A48" s="323" t="s">
        <v>113</v>
      </c>
      <c r="B48" s="44"/>
      <c r="C48" s="318"/>
      <c r="D48" s="244"/>
      <c r="E48" s="190"/>
      <c r="F48" s="190"/>
      <c r="G48" s="126"/>
      <c r="H48" s="126"/>
      <c r="I48" s="126"/>
      <c r="J48" s="126"/>
      <c r="K48" s="126"/>
      <c r="L48" s="126"/>
      <c r="M48" s="126"/>
      <c r="N48" s="128"/>
      <c r="O48" s="127"/>
      <c r="P48" s="127"/>
      <c r="Q48" s="127"/>
      <c r="R48" s="127"/>
    </row>
    <row r="49" spans="1:18" s="313" customFormat="1">
      <c r="A49" s="323" t="s">
        <v>114</v>
      </c>
      <c r="B49" s="44"/>
      <c r="C49" s="318"/>
      <c r="D49" s="244"/>
      <c r="E49" s="190"/>
      <c r="F49" s="190"/>
      <c r="G49" s="126"/>
      <c r="H49" s="126"/>
      <c r="I49" s="126"/>
      <c r="J49" s="126"/>
      <c r="K49" s="126"/>
      <c r="L49" s="126"/>
      <c r="M49" s="126"/>
      <c r="N49" s="128"/>
      <c r="O49" s="127"/>
      <c r="P49" s="127"/>
      <c r="Q49" s="127"/>
      <c r="R49" s="127"/>
    </row>
    <row r="50" spans="1:18">
      <c r="A50" s="323" t="s">
        <v>248</v>
      </c>
      <c r="B50" s="44"/>
      <c r="C50" s="40"/>
      <c r="D50" s="244"/>
      <c r="E50" s="189"/>
      <c r="F50" s="189"/>
      <c r="G50" s="119"/>
      <c r="H50" s="119"/>
      <c r="I50" s="119"/>
      <c r="J50" s="119"/>
      <c r="K50" s="119"/>
      <c r="L50" s="119"/>
      <c r="M50" s="119"/>
      <c r="N50" s="129"/>
      <c r="O50" s="120"/>
      <c r="P50" s="120"/>
      <c r="Q50" s="120"/>
      <c r="R50" s="120"/>
    </row>
    <row r="51" spans="1:18">
      <c r="A51" s="323" t="s">
        <v>249</v>
      </c>
      <c r="B51" s="44"/>
      <c r="C51" s="40"/>
      <c r="D51" s="244"/>
      <c r="E51" s="189"/>
      <c r="F51" s="189"/>
      <c r="G51" s="119"/>
      <c r="H51" s="119"/>
      <c r="I51" s="119"/>
      <c r="J51" s="119"/>
      <c r="K51" s="119"/>
      <c r="L51" s="119"/>
      <c r="M51" s="119"/>
      <c r="N51" s="129"/>
      <c r="O51" s="120"/>
      <c r="P51" s="120"/>
      <c r="Q51" s="120"/>
      <c r="R51" s="120"/>
    </row>
    <row r="52" spans="1:18">
      <c r="A52" s="154"/>
      <c r="B52" s="215"/>
      <c r="C52" s="216"/>
      <c r="D52" s="217"/>
      <c r="E52" s="218"/>
      <c r="F52" s="218"/>
      <c r="G52" s="218"/>
      <c r="H52" s="218"/>
      <c r="I52" s="218"/>
      <c r="J52" s="218"/>
      <c r="K52" s="218"/>
      <c r="L52" s="218"/>
      <c r="M52" s="218"/>
      <c r="N52" s="212"/>
      <c r="O52" s="214"/>
      <c r="P52" s="214"/>
      <c r="Q52" s="214"/>
      <c r="R52" s="214"/>
    </row>
    <row r="53" spans="1:18">
      <c r="A53" s="154">
        <v>2</v>
      </c>
      <c r="B53" s="241" t="s">
        <v>118</v>
      </c>
      <c r="C53" s="242"/>
      <c r="D53" s="243"/>
      <c r="E53" s="70">
        <f t="shared" ref="E53:R53" si="1">SUM(E35:E41,E45:E51)</f>
        <v>0</v>
      </c>
      <c r="F53" s="70">
        <f t="shared" si="1"/>
        <v>0</v>
      </c>
      <c r="G53" s="70">
        <f t="shared" si="1"/>
        <v>0</v>
      </c>
      <c r="H53" s="70">
        <f t="shared" si="1"/>
        <v>0</v>
      </c>
      <c r="I53" s="70">
        <f t="shared" si="1"/>
        <v>0</v>
      </c>
      <c r="J53" s="70">
        <f t="shared" si="1"/>
        <v>0</v>
      </c>
      <c r="K53" s="70">
        <f t="shared" si="1"/>
        <v>0</v>
      </c>
      <c r="L53" s="70">
        <f t="shared" si="1"/>
        <v>0</v>
      </c>
      <c r="M53" s="70">
        <f t="shared" si="1"/>
        <v>0</v>
      </c>
      <c r="N53" s="70">
        <f t="shared" si="1"/>
        <v>0</v>
      </c>
      <c r="O53" s="70">
        <f t="shared" si="1"/>
        <v>0</v>
      </c>
      <c r="P53" s="70">
        <f t="shared" si="1"/>
        <v>0</v>
      </c>
      <c r="Q53" s="70">
        <f t="shared" si="1"/>
        <v>0</v>
      </c>
      <c r="R53" s="70">
        <f t="shared" si="1"/>
        <v>0</v>
      </c>
    </row>
    <row r="54" spans="1:18">
      <c r="A54" s="154"/>
      <c r="B54" s="223"/>
      <c r="C54" s="224"/>
      <c r="D54" s="232"/>
      <c r="E54" s="233"/>
      <c r="F54" s="233"/>
      <c r="G54" s="233"/>
      <c r="H54" s="233"/>
      <c r="I54" s="233"/>
      <c r="J54" s="233"/>
      <c r="K54" s="233"/>
      <c r="L54" s="233"/>
      <c r="M54" s="233"/>
      <c r="N54" s="233"/>
      <c r="O54" s="233"/>
      <c r="P54" s="233"/>
      <c r="Q54" s="233"/>
      <c r="R54" s="225"/>
    </row>
    <row r="55" spans="1:18" ht="15" customHeight="1">
      <c r="A55" s="154">
        <v>3</v>
      </c>
      <c r="B55" s="228" t="s">
        <v>119</v>
      </c>
      <c r="C55" s="229"/>
      <c r="D55" s="230"/>
      <c r="E55" s="231">
        <f t="shared" ref="E55:R55" si="2">E31+E53</f>
        <v>0</v>
      </c>
      <c r="F55" s="231">
        <f t="shared" si="2"/>
        <v>0</v>
      </c>
      <c r="G55" s="231">
        <f t="shared" si="2"/>
        <v>0</v>
      </c>
      <c r="H55" s="231">
        <f t="shared" si="2"/>
        <v>0</v>
      </c>
      <c r="I55" s="231">
        <f t="shared" si="2"/>
        <v>0</v>
      </c>
      <c r="J55" s="231">
        <f t="shared" si="2"/>
        <v>0</v>
      </c>
      <c r="K55" s="231">
        <f t="shared" si="2"/>
        <v>0</v>
      </c>
      <c r="L55" s="231">
        <f t="shared" si="2"/>
        <v>0</v>
      </c>
      <c r="M55" s="231">
        <f t="shared" si="2"/>
        <v>0</v>
      </c>
      <c r="N55" s="231">
        <f t="shared" si="2"/>
        <v>0</v>
      </c>
      <c r="O55" s="231">
        <f t="shared" si="2"/>
        <v>0</v>
      </c>
      <c r="P55" s="231">
        <f t="shared" si="2"/>
        <v>0</v>
      </c>
      <c r="Q55" s="231">
        <f t="shared" si="2"/>
        <v>0</v>
      </c>
      <c r="R55" s="231">
        <f t="shared" si="2"/>
        <v>0</v>
      </c>
    </row>
    <row r="56" spans="1:18">
      <c r="A56" s="154"/>
      <c r="B56" s="27"/>
      <c r="C56" s="33"/>
      <c r="D56" s="27"/>
      <c r="E56" s="78"/>
      <c r="F56" s="78"/>
      <c r="G56" s="78"/>
      <c r="H56" s="78"/>
      <c r="I56" s="78"/>
      <c r="J56" s="78"/>
      <c r="K56" s="78"/>
      <c r="L56" s="78"/>
      <c r="M56" s="78"/>
      <c r="N56" s="78"/>
      <c r="O56" s="78"/>
      <c r="P56" s="78"/>
      <c r="Q56" s="78"/>
      <c r="R56" s="78"/>
    </row>
    <row r="57" spans="1:18" ht="15" customHeight="1">
      <c r="A57" s="154"/>
      <c r="B57" s="130"/>
      <c r="C57" s="131"/>
      <c r="D57" s="93"/>
      <c r="E57" s="78"/>
      <c r="F57" s="78"/>
      <c r="G57" s="78"/>
      <c r="H57" s="78"/>
      <c r="I57" s="78"/>
      <c r="J57" s="78"/>
      <c r="K57" s="78"/>
      <c r="L57" s="78"/>
      <c r="M57" s="78"/>
      <c r="N57" s="78"/>
      <c r="O57" s="78"/>
      <c r="P57" s="78"/>
      <c r="Q57" s="78"/>
      <c r="R57" s="78"/>
    </row>
    <row r="58" spans="1:18" s="48" customFormat="1" ht="15" customHeight="1">
      <c r="A58" s="155"/>
      <c r="B58" s="334" t="s">
        <v>135</v>
      </c>
      <c r="C58" s="45"/>
      <c r="D58" s="93"/>
      <c r="E58" s="93"/>
      <c r="F58" s="93"/>
      <c r="G58" s="94"/>
      <c r="H58" s="94"/>
      <c r="I58" s="94"/>
      <c r="J58" s="94"/>
      <c r="K58" s="94"/>
      <c r="L58" s="94"/>
      <c r="M58" s="94"/>
      <c r="N58" s="94"/>
      <c r="O58" s="79"/>
      <c r="P58" s="79"/>
      <c r="Q58" s="79"/>
      <c r="R58" s="79"/>
    </row>
    <row r="59" spans="1:18" ht="15" customHeight="1">
      <c r="A59" s="154"/>
      <c r="B59" s="27" t="s">
        <v>289</v>
      </c>
      <c r="C59" s="33"/>
      <c r="D59" s="93"/>
      <c r="E59" s="93"/>
      <c r="F59" s="93"/>
      <c r="G59" s="94"/>
      <c r="H59" s="94"/>
      <c r="I59" s="94"/>
      <c r="J59" s="94"/>
      <c r="K59" s="94"/>
      <c r="L59" s="94"/>
      <c r="M59" s="94"/>
      <c r="N59" s="94"/>
      <c r="O59" s="79"/>
      <c r="P59" s="79"/>
      <c r="Q59" s="79"/>
      <c r="R59" s="79"/>
    </row>
    <row r="60" spans="1:18">
      <c r="A60" s="154"/>
      <c r="B60" s="21" t="s">
        <v>40</v>
      </c>
      <c r="C60" s="32"/>
      <c r="D60" s="80" t="s">
        <v>100</v>
      </c>
      <c r="E60" s="308"/>
      <c r="F60" s="308"/>
      <c r="G60" s="64" t="s">
        <v>1</v>
      </c>
      <c r="H60" s="64" t="s">
        <v>2</v>
      </c>
      <c r="I60" s="64" t="s">
        <v>17</v>
      </c>
      <c r="J60" s="64" t="s">
        <v>18</v>
      </c>
      <c r="K60" s="64" t="s">
        <v>20</v>
      </c>
      <c r="L60" s="64" t="s">
        <v>21</v>
      </c>
      <c r="M60" s="64" t="s">
        <v>24</v>
      </c>
      <c r="N60" s="64" t="s">
        <v>25</v>
      </c>
      <c r="O60" s="64" t="s">
        <v>27</v>
      </c>
      <c r="P60" s="64" t="s">
        <v>28</v>
      </c>
      <c r="Q60" s="64" t="s">
        <v>29</v>
      </c>
      <c r="R60" s="64" t="s">
        <v>30</v>
      </c>
    </row>
    <row r="61" spans="1:18" s="2" customFormat="1">
      <c r="A61" s="324" t="s">
        <v>120</v>
      </c>
      <c r="B61" s="132"/>
      <c r="C61" s="203"/>
      <c r="D61" s="245"/>
      <c r="E61" s="309"/>
      <c r="F61" s="309"/>
      <c r="G61" s="119"/>
      <c r="H61" s="119"/>
      <c r="I61" s="119"/>
      <c r="J61" s="119"/>
      <c r="K61" s="119"/>
      <c r="L61" s="119"/>
      <c r="M61" s="119"/>
      <c r="N61" s="129"/>
      <c r="O61" s="120"/>
      <c r="P61" s="120"/>
      <c r="Q61" s="120"/>
      <c r="R61" s="120"/>
    </row>
    <row r="62" spans="1:18" s="2" customFormat="1">
      <c r="A62" s="324" t="s">
        <v>121</v>
      </c>
      <c r="B62" s="53"/>
      <c r="C62" s="203"/>
      <c r="D62" s="245"/>
      <c r="E62" s="309"/>
      <c r="F62" s="309"/>
      <c r="G62" s="119"/>
      <c r="H62" s="119"/>
      <c r="I62" s="119"/>
      <c r="J62" s="119"/>
      <c r="K62" s="119"/>
      <c r="L62" s="119"/>
      <c r="M62" s="119"/>
      <c r="N62" s="129"/>
      <c r="O62" s="120"/>
      <c r="P62" s="120"/>
      <c r="Q62" s="120"/>
      <c r="R62" s="120"/>
    </row>
    <row r="63" spans="1:18" s="2" customFormat="1">
      <c r="A63" s="324" t="s">
        <v>122</v>
      </c>
      <c r="B63" s="53"/>
      <c r="C63" s="203"/>
      <c r="D63" s="245"/>
      <c r="E63" s="309"/>
      <c r="F63" s="309"/>
      <c r="G63" s="119"/>
      <c r="H63" s="119"/>
      <c r="I63" s="119"/>
      <c r="J63" s="119"/>
      <c r="K63" s="119"/>
      <c r="L63" s="119"/>
      <c r="M63" s="119"/>
      <c r="N63" s="129"/>
      <c r="O63" s="120"/>
      <c r="P63" s="120"/>
      <c r="Q63" s="120"/>
      <c r="R63" s="120"/>
    </row>
    <row r="64" spans="1:18" s="2" customFormat="1">
      <c r="A64" s="324" t="s">
        <v>123</v>
      </c>
      <c r="B64" s="53"/>
      <c r="C64" s="203"/>
      <c r="D64" s="245"/>
      <c r="E64" s="309"/>
      <c r="F64" s="309"/>
      <c r="G64" s="119"/>
      <c r="H64" s="119"/>
      <c r="I64" s="119"/>
      <c r="J64" s="119"/>
      <c r="K64" s="119"/>
      <c r="L64" s="119"/>
      <c r="M64" s="119"/>
      <c r="N64" s="129"/>
      <c r="O64" s="120"/>
      <c r="P64" s="120"/>
      <c r="Q64" s="120"/>
      <c r="R64" s="120"/>
    </row>
    <row r="65" spans="1:18" s="2" customFormat="1">
      <c r="A65" s="323" t="s">
        <v>124</v>
      </c>
      <c r="B65" s="53"/>
      <c r="C65" s="203"/>
      <c r="D65" s="245"/>
      <c r="E65" s="309"/>
      <c r="F65" s="309"/>
      <c r="G65" s="119"/>
      <c r="H65" s="119"/>
      <c r="I65" s="119"/>
      <c r="J65" s="119"/>
      <c r="K65" s="119"/>
      <c r="L65" s="119"/>
      <c r="M65" s="119"/>
      <c r="N65" s="129"/>
      <c r="O65" s="120"/>
      <c r="P65" s="120"/>
      <c r="Q65" s="120"/>
      <c r="R65" s="120"/>
    </row>
    <row r="66" spans="1:18" s="2" customFormat="1">
      <c r="A66" s="324" t="s">
        <v>250</v>
      </c>
      <c r="B66" s="53"/>
      <c r="C66" s="203"/>
      <c r="D66" s="245"/>
      <c r="E66" s="309"/>
      <c r="F66" s="309"/>
      <c r="G66" s="119"/>
      <c r="H66" s="119"/>
      <c r="I66" s="119"/>
      <c r="J66" s="119"/>
      <c r="K66" s="119"/>
      <c r="L66" s="119"/>
      <c r="M66" s="119"/>
      <c r="N66" s="129"/>
      <c r="O66" s="120"/>
      <c r="P66" s="120"/>
      <c r="Q66" s="120"/>
      <c r="R66" s="120"/>
    </row>
    <row r="67" spans="1:18" s="2" customFormat="1">
      <c r="A67" s="324" t="s">
        <v>251</v>
      </c>
      <c r="B67" s="53"/>
      <c r="C67" s="203"/>
      <c r="D67" s="245"/>
      <c r="E67" s="309"/>
      <c r="F67" s="309"/>
      <c r="G67" s="119"/>
      <c r="H67" s="119"/>
      <c r="I67" s="119"/>
      <c r="J67" s="119"/>
      <c r="K67" s="119"/>
      <c r="L67" s="119"/>
      <c r="M67" s="119"/>
      <c r="N67" s="129"/>
      <c r="O67" s="120"/>
      <c r="P67" s="120"/>
      <c r="Q67" s="120"/>
      <c r="R67" s="120"/>
    </row>
    <row r="68" spans="1:18" s="2" customFormat="1">
      <c r="A68" s="324" t="s">
        <v>252</v>
      </c>
      <c r="B68" s="53"/>
      <c r="C68" s="203"/>
      <c r="D68" s="245"/>
      <c r="E68" s="309"/>
      <c r="F68" s="309"/>
      <c r="G68" s="119"/>
      <c r="H68" s="119"/>
      <c r="I68" s="119"/>
      <c r="J68" s="119"/>
      <c r="K68" s="119"/>
      <c r="L68" s="119"/>
      <c r="M68" s="119"/>
      <c r="N68" s="129"/>
      <c r="O68" s="120"/>
      <c r="P68" s="120"/>
      <c r="Q68" s="120"/>
      <c r="R68" s="120"/>
    </row>
    <row r="69" spans="1:18" s="2" customFormat="1">
      <c r="A69" s="324" t="s">
        <v>253</v>
      </c>
      <c r="B69" s="53"/>
      <c r="C69" s="203"/>
      <c r="D69" s="245"/>
      <c r="E69" s="309"/>
      <c r="F69" s="309"/>
      <c r="G69" s="119"/>
      <c r="H69" s="119"/>
      <c r="I69" s="119"/>
      <c r="J69" s="119"/>
      <c r="K69" s="119"/>
      <c r="L69" s="119"/>
      <c r="M69" s="119"/>
      <c r="N69" s="129"/>
      <c r="O69" s="120"/>
      <c r="P69" s="120"/>
      <c r="Q69" s="120"/>
      <c r="R69" s="120"/>
    </row>
    <row r="70" spans="1:18" s="2" customFormat="1">
      <c r="A70" s="324" t="s">
        <v>254</v>
      </c>
      <c r="B70" s="53"/>
      <c r="C70" s="203"/>
      <c r="D70" s="245"/>
      <c r="E70" s="309"/>
      <c r="F70" s="309"/>
      <c r="G70" s="119"/>
      <c r="H70" s="119"/>
      <c r="I70" s="119"/>
      <c r="J70" s="119"/>
      <c r="K70" s="119"/>
      <c r="L70" s="119"/>
      <c r="M70" s="119"/>
      <c r="N70" s="129"/>
      <c r="O70" s="120"/>
      <c r="P70" s="120"/>
      <c r="Q70" s="120"/>
      <c r="R70" s="120"/>
    </row>
    <row r="71" spans="1:18" s="2" customFormat="1">
      <c r="A71" s="324" t="s">
        <v>255</v>
      </c>
      <c r="B71" s="53"/>
      <c r="C71" s="203"/>
      <c r="D71" s="245"/>
      <c r="E71" s="309"/>
      <c r="F71" s="309"/>
      <c r="G71" s="119"/>
      <c r="H71" s="119"/>
      <c r="I71" s="119"/>
      <c r="J71" s="119"/>
      <c r="K71" s="119"/>
      <c r="L71" s="119"/>
      <c r="M71" s="119"/>
      <c r="N71" s="129"/>
      <c r="O71" s="120"/>
      <c r="P71" s="120"/>
      <c r="Q71" s="120"/>
      <c r="R71" s="120"/>
    </row>
    <row r="72" spans="1:18" s="2" customFormat="1">
      <c r="A72" s="324" t="s">
        <v>256</v>
      </c>
      <c r="B72" s="53"/>
      <c r="C72" s="203"/>
      <c r="D72" s="245"/>
      <c r="E72" s="309"/>
      <c r="F72" s="309"/>
      <c r="G72" s="119"/>
      <c r="H72" s="119"/>
      <c r="I72" s="119"/>
      <c r="J72" s="119"/>
      <c r="K72" s="119"/>
      <c r="L72" s="119"/>
      <c r="M72" s="119"/>
      <c r="N72" s="129"/>
      <c r="O72" s="120"/>
      <c r="P72" s="120"/>
      <c r="Q72" s="120"/>
      <c r="R72" s="120"/>
    </row>
    <row r="73" spans="1:18" s="2" customFormat="1">
      <c r="A73" s="324" t="s">
        <v>257</v>
      </c>
      <c r="B73" s="53"/>
      <c r="C73" s="203"/>
      <c r="D73" s="245"/>
      <c r="E73" s="309"/>
      <c r="F73" s="309"/>
      <c r="G73" s="119"/>
      <c r="H73" s="119"/>
      <c r="I73" s="119"/>
      <c r="J73" s="119"/>
      <c r="K73" s="119"/>
      <c r="L73" s="119"/>
      <c r="M73" s="119"/>
      <c r="N73" s="129"/>
      <c r="O73" s="120"/>
      <c r="P73" s="120"/>
      <c r="Q73" s="120"/>
      <c r="R73" s="120"/>
    </row>
    <row r="74" spans="1:18" s="2" customFormat="1">
      <c r="A74" s="331" t="s">
        <v>258</v>
      </c>
      <c r="B74" s="53"/>
      <c r="C74" s="203"/>
      <c r="D74" s="245"/>
      <c r="E74" s="309"/>
      <c r="F74" s="309"/>
      <c r="G74" s="119"/>
      <c r="H74" s="119"/>
      <c r="I74" s="119"/>
      <c r="J74" s="119"/>
      <c r="K74" s="119"/>
      <c r="L74" s="119"/>
      <c r="M74" s="119"/>
      <c r="N74" s="119"/>
      <c r="O74" s="120"/>
      <c r="P74" s="120"/>
      <c r="Q74" s="120"/>
      <c r="R74" s="120"/>
    </row>
    <row r="75" spans="1:18">
      <c r="A75" s="154">
        <v>4</v>
      </c>
      <c r="B75" s="52" t="s">
        <v>115</v>
      </c>
      <c r="C75" s="47"/>
      <c r="D75" s="204"/>
      <c r="E75" s="306"/>
      <c r="F75" s="310"/>
      <c r="G75" s="69">
        <f t="shared" ref="G75:R75" si="3">SUM(G61:G74)</f>
        <v>0</v>
      </c>
      <c r="H75" s="69">
        <f t="shared" si="3"/>
        <v>0</v>
      </c>
      <c r="I75" s="69">
        <f t="shared" si="3"/>
        <v>0</v>
      </c>
      <c r="J75" s="69">
        <f t="shared" si="3"/>
        <v>0</v>
      </c>
      <c r="K75" s="69">
        <f t="shared" si="3"/>
        <v>0</v>
      </c>
      <c r="L75" s="69">
        <f t="shared" si="3"/>
        <v>0</v>
      </c>
      <c r="M75" s="69">
        <f t="shared" si="3"/>
        <v>0</v>
      </c>
      <c r="N75" s="69">
        <f t="shared" si="3"/>
        <v>0</v>
      </c>
      <c r="O75" s="69">
        <f t="shared" si="3"/>
        <v>0</v>
      </c>
      <c r="P75" s="69">
        <f t="shared" si="3"/>
        <v>0</v>
      </c>
      <c r="Q75" s="69">
        <f t="shared" si="3"/>
        <v>0</v>
      </c>
      <c r="R75" s="69">
        <f t="shared" si="3"/>
        <v>0</v>
      </c>
    </row>
    <row r="76" spans="1:18">
      <c r="A76" s="154"/>
      <c r="B76" s="12"/>
      <c r="C76" s="32"/>
      <c r="D76" s="172"/>
      <c r="E76" s="177"/>
      <c r="F76" s="267"/>
      <c r="G76" s="178"/>
      <c r="H76" s="178"/>
      <c r="I76" s="178"/>
      <c r="J76" s="178"/>
      <c r="K76" s="178"/>
      <c r="L76" s="178"/>
      <c r="M76" s="178"/>
      <c r="N76" s="178"/>
      <c r="O76" s="179"/>
      <c r="P76" s="179"/>
      <c r="Q76" s="179"/>
      <c r="R76" s="180"/>
    </row>
    <row r="77" spans="1:18">
      <c r="A77" s="154"/>
      <c r="B77" s="27" t="s">
        <v>290</v>
      </c>
      <c r="C77" s="12"/>
      <c r="D77" s="21"/>
      <c r="E77" s="112"/>
      <c r="F77" s="113"/>
      <c r="G77" s="113"/>
      <c r="H77" s="113"/>
      <c r="I77" s="113"/>
      <c r="J77" s="113"/>
      <c r="K77" s="113"/>
      <c r="L77" s="113"/>
      <c r="M77" s="113"/>
      <c r="N77" s="113"/>
      <c r="O77" s="105"/>
      <c r="P77" s="105"/>
      <c r="Q77" s="105"/>
      <c r="R77" s="106"/>
    </row>
    <row r="78" spans="1:18">
      <c r="A78" s="154"/>
      <c r="B78" s="21" t="s">
        <v>40</v>
      </c>
      <c r="C78" s="139"/>
      <c r="D78" s="80" t="s">
        <v>100</v>
      </c>
      <c r="E78" s="114"/>
      <c r="F78" s="115"/>
      <c r="G78" s="115"/>
      <c r="H78" s="115"/>
      <c r="I78" s="115"/>
      <c r="J78" s="115"/>
      <c r="K78" s="115"/>
      <c r="L78" s="115"/>
      <c r="M78" s="115"/>
      <c r="N78" s="115"/>
      <c r="O78" s="109"/>
      <c r="P78" s="109"/>
      <c r="Q78" s="109"/>
      <c r="R78" s="110"/>
    </row>
    <row r="79" spans="1:18">
      <c r="A79" s="324" t="s">
        <v>125</v>
      </c>
      <c r="B79" s="53"/>
      <c r="C79" s="40"/>
      <c r="D79" s="98"/>
      <c r="E79" s="305"/>
      <c r="F79" s="304"/>
      <c r="G79" s="118"/>
      <c r="H79" s="119"/>
      <c r="I79" s="119"/>
      <c r="J79" s="119"/>
      <c r="K79" s="119"/>
      <c r="L79" s="119"/>
      <c r="M79" s="119"/>
      <c r="N79" s="119"/>
      <c r="O79" s="120"/>
      <c r="P79" s="120"/>
      <c r="Q79" s="120"/>
      <c r="R79" s="120"/>
    </row>
    <row r="80" spans="1:18" s="313" customFormat="1">
      <c r="A80" s="324" t="s">
        <v>126</v>
      </c>
      <c r="B80" s="53"/>
      <c r="C80" s="318"/>
      <c r="D80" s="98"/>
      <c r="E80" s="304"/>
      <c r="F80" s="304"/>
      <c r="G80" s="118"/>
      <c r="H80" s="119"/>
      <c r="I80" s="119"/>
      <c r="J80" s="119"/>
      <c r="K80" s="119"/>
      <c r="L80" s="119"/>
      <c r="M80" s="119"/>
      <c r="N80" s="119"/>
      <c r="O80" s="120"/>
      <c r="P80" s="120"/>
      <c r="Q80" s="120"/>
      <c r="R80" s="120"/>
    </row>
    <row r="81" spans="1:18" s="313" customFormat="1">
      <c r="A81" s="324" t="s">
        <v>127</v>
      </c>
      <c r="B81" s="53"/>
      <c r="C81" s="318"/>
      <c r="D81" s="98"/>
      <c r="E81" s="304"/>
      <c r="F81" s="304"/>
      <c r="G81" s="118"/>
      <c r="H81" s="119"/>
      <c r="I81" s="119"/>
      <c r="J81" s="119"/>
      <c r="K81" s="119"/>
      <c r="L81" s="119"/>
      <c r="M81" s="119"/>
      <c r="N81" s="119"/>
      <c r="O81" s="120"/>
      <c r="P81" s="120"/>
      <c r="Q81" s="120"/>
      <c r="R81" s="120"/>
    </row>
    <row r="82" spans="1:18" s="313" customFormat="1">
      <c r="A82" s="324" t="s">
        <v>128</v>
      </c>
      <c r="B82" s="53"/>
      <c r="C82" s="318"/>
      <c r="D82" s="98"/>
      <c r="E82" s="304"/>
      <c r="F82" s="304"/>
      <c r="G82" s="118"/>
      <c r="H82" s="119"/>
      <c r="I82" s="119"/>
      <c r="J82" s="119"/>
      <c r="K82" s="119"/>
      <c r="L82" s="119"/>
      <c r="M82" s="119"/>
      <c r="N82" s="119"/>
      <c r="O82" s="120"/>
      <c r="P82" s="120"/>
      <c r="Q82" s="120"/>
      <c r="R82" s="120"/>
    </row>
    <row r="83" spans="1:18" s="313" customFormat="1">
      <c r="A83" s="323" t="s">
        <v>129</v>
      </c>
      <c r="B83" s="53"/>
      <c r="C83" s="318"/>
      <c r="D83" s="98"/>
      <c r="E83" s="304"/>
      <c r="F83" s="304"/>
      <c r="G83" s="118"/>
      <c r="H83" s="119"/>
      <c r="I83" s="119"/>
      <c r="J83" s="119"/>
      <c r="K83" s="119"/>
      <c r="L83" s="119"/>
      <c r="M83" s="119"/>
      <c r="N83" s="119"/>
      <c r="O83" s="120"/>
      <c r="P83" s="120"/>
      <c r="Q83" s="120"/>
      <c r="R83" s="120"/>
    </row>
    <row r="84" spans="1:18" s="313" customFormat="1">
      <c r="A84" s="324" t="s">
        <v>259</v>
      </c>
      <c r="B84" s="53"/>
      <c r="C84" s="318"/>
      <c r="D84" s="98"/>
      <c r="E84" s="304"/>
      <c r="F84" s="304"/>
      <c r="G84" s="118"/>
      <c r="H84" s="119"/>
      <c r="I84" s="119"/>
      <c r="J84" s="119"/>
      <c r="K84" s="119"/>
      <c r="L84" s="119"/>
      <c r="M84" s="119"/>
      <c r="N84" s="119"/>
      <c r="O84" s="120"/>
      <c r="P84" s="120"/>
      <c r="Q84" s="120"/>
      <c r="R84" s="120"/>
    </row>
    <row r="85" spans="1:18" s="313" customFormat="1">
      <c r="A85" s="324" t="s">
        <v>260</v>
      </c>
      <c r="B85" s="53"/>
      <c r="C85" s="318"/>
      <c r="D85" s="98"/>
      <c r="E85" s="304"/>
      <c r="F85" s="304"/>
      <c r="G85" s="118"/>
      <c r="H85" s="119"/>
      <c r="I85" s="119"/>
      <c r="J85" s="119"/>
      <c r="K85" s="119"/>
      <c r="L85" s="119"/>
      <c r="M85" s="119"/>
      <c r="N85" s="119"/>
      <c r="O85" s="120"/>
      <c r="P85" s="120"/>
      <c r="Q85" s="120"/>
      <c r="R85" s="120"/>
    </row>
    <row r="86" spans="1:18" s="313" customFormat="1">
      <c r="A86" s="324" t="s">
        <v>261</v>
      </c>
      <c r="B86" s="53"/>
      <c r="C86" s="318"/>
      <c r="D86" s="98"/>
      <c r="E86" s="304"/>
      <c r="F86" s="304"/>
      <c r="G86" s="118"/>
      <c r="H86" s="119"/>
      <c r="I86" s="119"/>
      <c r="J86" s="119"/>
      <c r="K86" s="119"/>
      <c r="L86" s="119"/>
      <c r="M86" s="119"/>
      <c r="N86" s="119"/>
      <c r="O86" s="120"/>
      <c r="P86" s="120"/>
      <c r="Q86" s="120"/>
      <c r="R86" s="120"/>
    </row>
    <row r="87" spans="1:18" s="313" customFormat="1">
      <c r="A87" s="324" t="s">
        <v>262</v>
      </c>
      <c r="B87" s="53"/>
      <c r="C87" s="318"/>
      <c r="D87" s="98"/>
      <c r="E87" s="304"/>
      <c r="F87" s="304"/>
      <c r="G87" s="118"/>
      <c r="H87" s="119"/>
      <c r="I87" s="119"/>
      <c r="J87" s="119"/>
      <c r="K87" s="119"/>
      <c r="L87" s="119"/>
      <c r="M87" s="119"/>
      <c r="N87" s="119"/>
      <c r="O87" s="120"/>
      <c r="P87" s="120"/>
      <c r="Q87" s="120"/>
      <c r="R87" s="120"/>
    </row>
    <row r="88" spans="1:18" s="313" customFormat="1">
      <c r="A88" s="324" t="s">
        <v>263</v>
      </c>
      <c r="B88" s="53"/>
      <c r="C88" s="318"/>
      <c r="D88" s="98"/>
      <c r="E88" s="304"/>
      <c r="F88" s="304"/>
      <c r="G88" s="118"/>
      <c r="H88" s="119"/>
      <c r="I88" s="119"/>
      <c r="J88" s="119"/>
      <c r="K88" s="119"/>
      <c r="L88" s="119"/>
      <c r="M88" s="119"/>
      <c r="N88" s="119"/>
      <c r="O88" s="120"/>
      <c r="P88" s="120"/>
      <c r="Q88" s="120"/>
      <c r="R88" s="120"/>
    </row>
    <row r="89" spans="1:18">
      <c r="A89" s="324" t="s">
        <v>264</v>
      </c>
      <c r="B89" s="53"/>
      <c r="C89" s="40"/>
      <c r="D89" s="98"/>
      <c r="E89" s="304"/>
      <c r="F89" s="304"/>
      <c r="G89" s="119"/>
      <c r="H89" s="119"/>
      <c r="I89" s="119"/>
      <c r="J89" s="119"/>
      <c r="K89" s="119"/>
      <c r="L89" s="119"/>
      <c r="M89" s="119"/>
      <c r="N89" s="119"/>
      <c r="O89" s="120"/>
      <c r="P89" s="120"/>
      <c r="Q89" s="120"/>
      <c r="R89" s="120"/>
    </row>
    <row r="90" spans="1:18">
      <c r="A90" s="324" t="s">
        <v>265</v>
      </c>
      <c r="B90" s="53"/>
      <c r="C90" s="40"/>
      <c r="D90" s="98"/>
      <c r="E90" s="305"/>
      <c r="F90" s="305"/>
      <c r="G90" s="119"/>
      <c r="H90" s="119"/>
      <c r="I90" s="119"/>
      <c r="J90" s="119"/>
      <c r="K90" s="119"/>
      <c r="L90" s="119"/>
      <c r="M90" s="119"/>
      <c r="N90" s="119"/>
      <c r="O90" s="120"/>
      <c r="P90" s="120"/>
      <c r="Q90" s="120"/>
      <c r="R90" s="120"/>
    </row>
    <row r="91" spans="1:18">
      <c r="A91" s="324" t="s">
        <v>266</v>
      </c>
      <c r="B91" s="53"/>
      <c r="C91" s="40"/>
      <c r="D91" s="98"/>
      <c r="E91" s="305"/>
      <c r="F91" s="305"/>
      <c r="G91" s="119"/>
      <c r="H91" s="119"/>
      <c r="I91" s="119"/>
      <c r="J91" s="119"/>
      <c r="K91" s="119"/>
      <c r="L91" s="119"/>
      <c r="M91" s="119"/>
      <c r="N91" s="119"/>
      <c r="O91" s="120"/>
      <c r="P91" s="120"/>
      <c r="Q91" s="120"/>
      <c r="R91" s="120"/>
    </row>
    <row r="92" spans="1:18">
      <c r="A92" s="331" t="s">
        <v>267</v>
      </c>
      <c r="B92" s="53"/>
      <c r="C92" s="40"/>
      <c r="D92" s="98"/>
      <c r="E92" s="305"/>
      <c r="F92" s="305"/>
      <c r="G92" s="119"/>
      <c r="H92" s="119"/>
      <c r="I92" s="119"/>
      <c r="J92" s="119"/>
      <c r="K92" s="119"/>
      <c r="L92" s="119"/>
      <c r="M92" s="119"/>
      <c r="N92" s="119"/>
      <c r="O92" s="120"/>
      <c r="P92" s="120"/>
      <c r="Q92" s="120"/>
      <c r="R92" s="120"/>
    </row>
    <row r="93" spans="1:18">
      <c r="A93" s="154">
        <v>5</v>
      </c>
      <c r="B93" s="49" t="s">
        <v>116</v>
      </c>
      <c r="C93" s="47"/>
      <c r="D93" s="246"/>
      <c r="E93" s="306"/>
      <c r="F93" s="306"/>
      <c r="G93" s="69">
        <f t="shared" ref="G93:R93" si="4">SUM(G79:G92)</f>
        <v>0</v>
      </c>
      <c r="H93" s="69">
        <f t="shared" si="4"/>
        <v>0</v>
      </c>
      <c r="I93" s="69">
        <f t="shared" si="4"/>
        <v>0</v>
      </c>
      <c r="J93" s="69">
        <f t="shared" si="4"/>
        <v>0</v>
      </c>
      <c r="K93" s="69">
        <f t="shared" si="4"/>
        <v>0</v>
      </c>
      <c r="L93" s="69">
        <f t="shared" si="4"/>
        <v>0</v>
      </c>
      <c r="M93" s="69">
        <f t="shared" si="4"/>
        <v>0</v>
      </c>
      <c r="N93" s="69">
        <f t="shared" si="4"/>
        <v>0</v>
      </c>
      <c r="O93" s="69">
        <f t="shared" si="4"/>
        <v>0</v>
      </c>
      <c r="P93" s="69">
        <f t="shared" si="4"/>
        <v>0</v>
      </c>
      <c r="Q93" s="69">
        <f t="shared" si="4"/>
        <v>0</v>
      </c>
      <c r="R93" s="69">
        <f t="shared" si="4"/>
        <v>0</v>
      </c>
    </row>
    <row r="94" spans="1:18">
      <c r="A94" s="154"/>
      <c r="B94" s="185"/>
      <c r="C94" s="183"/>
      <c r="D94" s="184"/>
      <c r="E94" s="113"/>
      <c r="F94" s="113"/>
      <c r="G94" s="113"/>
      <c r="H94" s="113"/>
      <c r="I94" s="113"/>
      <c r="J94" s="113"/>
      <c r="K94" s="113"/>
      <c r="L94" s="113"/>
      <c r="M94" s="113"/>
      <c r="N94" s="113"/>
      <c r="O94" s="113"/>
      <c r="P94" s="113"/>
      <c r="Q94" s="113"/>
      <c r="R94" s="186"/>
    </row>
    <row r="95" spans="1:18" ht="15" customHeight="1">
      <c r="A95" s="154">
        <v>6</v>
      </c>
      <c r="B95" s="50" t="s">
        <v>180</v>
      </c>
      <c r="C95" s="51"/>
      <c r="D95" s="88"/>
      <c r="E95" s="307"/>
      <c r="F95" s="307"/>
      <c r="G95" s="82">
        <f t="shared" ref="G95:R95" si="5">G93+G75</f>
        <v>0</v>
      </c>
      <c r="H95" s="82">
        <f t="shared" si="5"/>
        <v>0</v>
      </c>
      <c r="I95" s="82">
        <f t="shared" si="5"/>
        <v>0</v>
      </c>
      <c r="J95" s="82">
        <f t="shared" si="5"/>
        <v>0</v>
      </c>
      <c r="K95" s="82">
        <f t="shared" si="5"/>
        <v>0</v>
      </c>
      <c r="L95" s="82">
        <f t="shared" si="5"/>
        <v>0</v>
      </c>
      <c r="M95" s="82">
        <f t="shared" si="5"/>
        <v>0</v>
      </c>
      <c r="N95" s="82">
        <f t="shared" si="5"/>
        <v>0</v>
      </c>
      <c r="O95" s="82">
        <f t="shared" si="5"/>
        <v>0</v>
      </c>
      <c r="P95" s="82">
        <f t="shared" si="5"/>
        <v>0</v>
      </c>
      <c r="Q95" s="82">
        <f t="shared" si="5"/>
        <v>0</v>
      </c>
      <c r="R95" s="82">
        <f t="shared" si="5"/>
        <v>0</v>
      </c>
    </row>
    <row r="96" spans="1:18">
      <c r="A96" s="154"/>
      <c r="B96" s="33"/>
      <c r="C96" s="33"/>
      <c r="D96" s="27"/>
      <c r="E96" s="78"/>
      <c r="F96" s="78"/>
      <c r="G96" s="78"/>
      <c r="H96" s="78"/>
      <c r="I96" s="78"/>
      <c r="J96" s="78"/>
      <c r="K96" s="78"/>
      <c r="L96" s="78"/>
      <c r="M96" s="78"/>
      <c r="N96" s="78"/>
      <c r="O96" s="78"/>
      <c r="P96" s="78"/>
      <c r="Q96" s="78"/>
      <c r="R96" s="78"/>
    </row>
    <row r="97" spans="1:18" ht="18.75">
      <c r="A97" s="154"/>
      <c r="B97" s="334" t="s">
        <v>45</v>
      </c>
      <c r="C97" s="45"/>
      <c r="D97" s="93"/>
      <c r="E97" s="94"/>
      <c r="F97" s="94"/>
      <c r="G97" s="94"/>
      <c r="H97" s="94"/>
      <c r="I97" s="94"/>
      <c r="J97" s="94"/>
      <c r="K97" s="94"/>
      <c r="L97" s="94"/>
      <c r="M97" s="94"/>
      <c r="N97" s="94"/>
      <c r="O97" s="79"/>
      <c r="P97" s="79"/>
      <c r="Q97" s="79"/>
      <c r="R97" s="79"/>
    </row>
    <row r="98" spans="1:18">
      <c r="A98" s="154"/>
      <c r="B98" s="27"/>
      <c r="C98" s="33"/>
      <c r="D98" s="27"/>
    </row>
    <row r="99" spans="1:18">
      <c r="A99" s="154"/>
      <c r="B99" s="34"/>
      <c r="C99" s="75"/>
      <c r="D99" s="80" t="s">
        <v>99</v>
      </c>
      <c r="E99" s="64" t="s">
        <v>140</v>
      </c>
      <c r="F99" s="64" t="s">
        <v>81</v>
      </c>
      <c r="G99" s="64" t="s">
        <v>1</v>
      </c>
      <c r="H99" s="64" t="s">
        <v>2</v>
      </c>
      <c r="I99" s="64" t="s">
        <v>17</v>
      </c>
      <c r="J99" s="64" t="s">
        <v>18</v>
      </c>
      <c r="K99" s="64" t="s">
        <v>20</v>
      </c>
      <c r="L99" s="64" t="s">
        <v>21</v>
      </c>
      <c r="M99" s="64" t="s">
        <v>24</v>
      </c>
      <c r="N99" s="64" t="s">
        <v>25</v>
      </c>
      <c r="O99" s="64" t="s">
        <v>27</v>
      </c>
      <c r="P99" s="64" t="s">
        <v>28</v>
      </c>
      <c r="Q99" s="64" t="s">
        <v>29</v>
      </c>
      <c r="R99" s="64" t="s">
        <v>30</v>
      </c>
    </row>
    <row r="100" spans="1:18">
      <c r="A100" s="154">
        <v>7</v>
      </c>
      <c r="B100" s="52" t="s">
        <v>292</v>
      </c>
      <c r="C100" s="311"/>
      <c r="D100" s="196">
        <v>0.42799999999999999</v>
      </c>
      <c r="E100" s="191">
        <f>EBT!E121*$D$100</f>
        <v>0</v>
      </c>
      <c r="F100" s="191">
        <f>EBT!F121*$D$100</f>
        <v>0</v>
      </c>
      <c r="G100" s="191">
        <f>EBT!G121*$D$100</f>
        <v>0</v>
      </c>
      <c r="H100" s="191">
        <f>EBT!H121*$D$100</f>
        <v>0</v>
      </c>
      <c r="I100" s="191">
        <f>EBT!I121*$D$100</f>
        <v>0</v>
      </c>
      <c r="J100" s="191">
        <f>EBT!J121*$D$100</f>
        <v>0</v>
      </c>
      <c r="K100" s="191">
        <f>EBT!K121*$D$100</f>
        <v>0</v>
      </c>
      <c r="L100" s="191">
        <f>EBT!L121*$D$100</f>
        <v>0</v>
      </c>
      <c r="M100" s="191">
        <f>EBT!M121*$D$100</f>
        <v>0</v>
      </c>
      <c r="N100" s="191">
        <f>EBT!N121*$D$100</f>
        <v>0</v>
      </c>
      <c r="O100" s="191">
        <f>EBT!O121*$D$100</f>
        <v>0</v>
      </c>
      <c r="P100" s="191">
        <f>EBT!P121*$D$100</f>
        <v>0</v>
      </c>
      <c r="Q100" s="191">
        <f>EBT!Q121*$D$100</f>
        <v>0</v>
      </c>
      <c r="R100" s="191">
        <f>EBT!R121*$D$100</f>
        <v>0</v>
      </c>
    </row>
    <row r="101" spans="1:18" ht="18.75">
      <c r="A101" s="154"/>
      <c r="B101" s="334" t="s">
        <v>101</v>
      </c>
      <c r="C101" s="12"/>
      <c r="D101" s="21"/>
      <c r="E101" s="78"/>
      <c r="F101" s="78"/>
      <c r="G101" s="78"/>
      <c r="H101" s="78"/>
      <c r="I101" s="78"/>
      <c r="J101" s="78"/>
      <c r="K101" s="78"/>
      <c r="L101" s="78"/>
      <c r="M101" s="78"/>
      <c r="N101" s="78"/>
      <c r="O101" s="83"/>
      <c r="P101" s="83"/>
      <c r="Q101" s="83"/>
      <c r="R101" s="83"/>
    </row>
    <row r="102" spans="1:18" s="2" customFormat="1">
      <c r="A102" s="156"/>
      <c r="B102" s="21"/>
      <c r="C102" s="12"/>
      <c r="D102" s="21"/>
      <c r="E102" s="64" t="s">
        <v>140</v>
      </c>
      <c r="F102" s="64" t="s">
        <v>81</v>
      </c>
      <c r="G102" s="64" t="s">
        <v>1</v>
      </c>
      <c r="H102" s="64" t="s">
        <v>2</v>
      </c>
      <c r="I102" s="64" t="s">
        <v>17</v>
      </c>
      <c r="J102" s="64" t="s">
        <v>18</v>
      </c>
      <c r="K102" s="64" t="s">
        <v>20</v>
      </c>
      <c r="L102" s="64" t="s">
        <v>21</v>
      </c>
      <c r="M102" s="64" t="s">
        <v>24</v>
      </c>
      <c r="N102" s="64" t="s">
        <v>25</v>
      </c>
      <c r="O102" s="64" t="s">
        <v>27</v>
      </c>
      <c r="P102" s="64" t="s">
        <v>28</v>
      </c>
      <c r="Q102" s="64" t="s">
        <v>29</v>
      </c>
      <c r="R102" s="64" t="s">
        <v>30</v>
      </c>
    </row>
    <row r="103" spans="1:18">
      <c r="A103" s="154">
        <v>8</v>
      </c>
      <c r="B103" s="52" t="s">
        <v>333</v>
      </c>
      <c r="C103" s="40"/>
      <c r="D103" s="95"/>
      <c r="E103" s="82">
        <f>E55+E100+E95</f>
        <v>0</v>
      </c>
      <c r="F103" s="321">
        <f t="shared" ref="F103:R103" si="6">F55+F100+F95</f>
        <v>0</v>
      </c>
      <c r="G103" s="321">
        <f t="shared" si="6"/>
        <v>0</v>
      </c>
      <c r="H103" s="321">
        <f t="shared" si="6"/>
        <v>0</v>
      </c>
      <c r="I103" s="321">
        <f t="shared" si="6"/>
        <v>0</v>
      </c>
      <c r="J103" s="321">
        <f t="shared" si="6"/>
        <v>0</v>
      </c>
      <c r="K103" s="321">
        <f t="shared" si="6"/>
        <v>0</v>
      </c>
      <c r="L103" s="321">
        <f t="shared" si="6"/>
        <v>0</v>
      </c>
      <c r="M103" s="321">
        <f t="shared" si="6"/>
        <v>0</v>
      </c>
      <c r="N103" s="321">
        <f t="shared" si="6"/>
        <v>0</v>
      </c>
      <c r="O103" s="321">
        <f t="shared" si="6"/>
        <v>0</v>
      </c>
      <c r="P103" s="321">
        <f t="shared" si="6"/>
        <v>0</v>
      </c>
      <c r="Q103" s="321">
        <f t="shared" si="6"/>
        <v>0</v>
      </c>
      <c r="R103" s="321">
        <f t="shared" si="6"/>
        <v>0</v>
      </c>
    </row>
    <row r="104" spans="1:18" ht="15" customHeight="1">
      <c r="A104" s="154"/>
      <c r="B104" s="12"/>
      <c r="C104" s="12"/>
      <c r="D104" s="12"/>
      <c r="E104" s="9"/>
      <c r="F104" s="9"/>
      <c r="G104" s="9"/>
      <c r="H104" s="9"/>
      <c r="I104" s="9"/>
      <c r="J104" s="9"/>
      <c r="K104" s="9"/>
      <c r="L104" s="9"/>
      <c r="M104" s="9"/>
      <c r="N104" s="2"/>
      <c r="O104" s="2"/>
      <c r="P104" s="2"/>
      <c r="Q104" s="2"/>
      <c r="R104" s="2"/>
    </row>
    <row r="105" spans="1:18" ht="18.75">
      <c r="A105" s="154"/>
      <c r="B105" s="334" t="s">
        <v>328</v>
      </c>
    </row>
    <row r="106" spans="1:18" s="313" customFormat="1">
      <c r="A106" s="323"/>
      <c r="B106" s="315"/>
      <c r="C106" s="315"/>
      <c r="D106" s="315"/>
      <c r="E106" s="314"/>
      <c r="F106" s="314"/>
      <c r="G106" s="314"/>
      <c r="H106" s="314"/>
      <c r="I106" s="314"/>
      <c r="J106" s="314"/>
      <c r="K106" s="314"/>
      <c r="L106" s="314"/>
      <c r="M106" s="314"/>
      <c r="N106" s="314"/>
      <c r="O106" s="314"/>
    </row>
    <row r="107" spans="1:18" s="313" customFormat="1">
      <c r="A107" s="323" t="s">
        <v>315</v>
      </c>
      <c r="B107" s="358" t="s">
        <v>339</v>
      </c>
      <c r="C107" s="315"/>
      <c r="D107" s="315"/>
      <c r="E107" s="359">
        <f>EBT!E67</f>
        <v>0</v>
      </c>
      <c r="F107" s="359">
        <f>EBT!F67</f>
        <v>0</v>
      </c>
      <c r="G107" s="359">
        <f>EBT!G67</f>
        <v>0</v>
      </c>
      <c r="H107" s="359">
        <f>EBT!H67</f>
        <v>0</v>
      </c>
      <c r="I107" s="359">
        <f>EBT!I67</f>
        <v>0</v>
      </c>
      <c r="J107" s="359">
        <f>EBT!J67</f>
        <v>0</v>
      </c>
      <c r="K107" s="359">
        <f>EBT!K67</f>
        <v>0</v>
      </c>
      <c r="L107" s="359">
        <f>EBT!L67</f>
        <v>0</v>
      </c>
      <c r="M107" s="359">
        <f>EBT!M67</f>
        <v>0</v>
      </c>
      <c r="N107" s="359">
        <f>EBT!N67</f>
        <v>0</v>
      </c>
      <c r="O107" s="359">
        <f>EBT!O67</f>
        <v>0</v>
      </c>
      <c r="P107" s="359">
        <f>EBT!P67</f>
        <v>0</v>
      </c>
      <c r="Q107" s="359">
        <f>EBT!Q67</f>
        <v>0</v>
      </c>
      <c r="R107" s="359">
        <f>EBT!R67</f>
        <v>0</v>
      </c>
    </row>
    <row r="108" spans="1:18" s="313" customFormat="1">
      <c r="A108" s="323" t="s">
        <v>316</v>
      </c>
      <c r="B108" s="358" t="s">
        <v>320</v>
      </c>
      <c r="C108" s="315"/>
      <c r="D108" s="315"/>
      <c r="E108" s="359">
        <f>EBT!E16</f>
        <v>0</v>
      </c>
      <c r="F108" s="359">
        <f>EBT!F16</f>
        <v>0</v>
      </c>
      <c r="G108" s="359">
        <f>EBT!G16</f>
        <v>0</v>
      </c>
      <c r="H108" s="359">
        <f>EBT!H16</f>
        <v>0</v>
      </c>
      <c r="I108" s="359">
        <f>EBT!I16</f>
        <v>0</v>
      </c>
      <c r="J108" s="359">
        <f>EBT!J16</f>
        <v>0</v>
      </c>
      <c r="K108" s="359">
        <f>EBT!K16</f>
        <v>0</v>
      </c>
      <c r="L108" s="359">
        <f>EBT!L16</f>
        <v>0</v>
      </c>
      <c r="M108" s="359">
        <f>EBT!M16</f>
        <v>0</v>
      </c>
      <c r="N108" s="359">
        <f>EBT!N16</f>
        <v>0</v>
      </c>
      <c r="O108" s="359">
        <f>EBT!O16</f>
        <v>0</v>
      </c>
      <c r="P108" s="359">
        <f>EBT!P16</f>
        <v>0</v>
      </c>
      <c r="Q108" s="359">
        <f>EBT!Q16</f>
        <v>0</v>
      </c>
      <c r="R108" s="359">
        <f>EBT!R16</f>
        <v>0</v>
      </c>
    </row>
    <row r="109" spans="1:18" s="313" customFormat="1">
      <c r="A109" s="323" t="s">
        <v>317</v>
      </c>
      <c r="B109" s="358" t="s">
        <v>329</v>
      </c>
      <c r="C109" s="315"/>
      <c r="D109" s="315"/>
      <c r="E109" s="359">
        <f>E107+E108</f>
        <v>0</v>
      </c>
      <c r="F109" s="359">
        <f t="shared" ref="F109:R109" si="7">F107+F108</f>
        <v>0</v>
      </c>
      <c r="G109" s="359">
        <f t="shared" si="7"/>
        <v>0</v>
      </c>
      <c r="H109" s="359">
        <f t="shared" si="7"/>
        <v>0</v>
      </c>
      <c r="I109" s="359">
        <f t="shared" si="7"/>
        <v>0</v>
      </c>
      <c r="J109" s="359">
        <f t="shared" si="7"/>
        <v>0</v>
      </c>
      <c r="K109" s="359">
        <f t="shared" si="7"/>
        <v>0</v>
      </c>
      <c r="L109" s="359">
        <f t="shared" si="7"/>
        <v>0</v>
      </c>
      <c r="M109" s="359">
        <f t="shared" si="7"/>
        <v>0</v>
      </c>
      <c r="N109" s="359">
        <f t="shared" si="7"/>
        <v>0</v>
      </c>
      <c r="O109" s="359">
        <f t="shared" si="7"/>
        <v>0</v>
      </c>
      <c r="P109" s="359">
        <f t="shared" si="7"/>
        <v>0</v>
      </c>
      <c r="Q109" s="359">
        <f t="shared" si="7"/>
        <v>0</v>
      </c>
      <c r="R109" s="359">
        <f t="shared" si="7"/>
        <v>0</v>
      </c>
    </row>
    <row r="110" spans="1:18" s="313" customFormat="1">
      <c r="A110" s="331" t="s">
        <v>318</v>
      </c>
      <c r="B110" s="358" t="s">
        <v>314</v>
      </c>
      <c r="C110" s="315"/>
      <c r="D110" s="315"/>
      <c r="E110" s="359"/>
      <c r="F110" s="359"/>
      <c r="G110" s="359"/>
      <c r="H110" s="359"/>
      <c r="I110" s="359"/>
      <c r="J110" s="359"/>
      <c r="K110" s="359"/>
      <c r="L110" s="359"/>
      <c r="M110" s="359"/>
      <c r="N110" s="359"/>
      <c r="O110" s="359"/>
      <c r="P110" s="360"/>
      <c r="Q110" s="360"/>
      <c r="R110" s="360"/>
    </row>
    <row r="111" spans="1:18" s="313" customFormat="1">
      <c r="A111" s="323" t="s">
        <v>321</v>
      </c>
      <c r="B111" s="358" t="s">
        <v>322</v>
      </c>
      <c r="C111" s="315"/>
      <c r="D111" s="315"/>
      <c r="E111" s="359">
        <f>E109*E110</f>
        <v>0</v>
      </c>
      <c r="F111" s="359">
        <f t="shared" ref="F111:R111" si="8">F109*F110</f>
        <v>0</v>
      </c>
      <c r="G111" s="359">
        <f t="shared" si="8"/>
        <v>0</v>
      </c>
      <c r="H111" s="359">
        <f t="shared" si="8"/>
        <v>0</v>
      </c>
      <c r="I111" s="359">
        <f t="shared" si="8"/>
        <v>0</v>
      </c>
      <c r="J111" s="359">
        <f t="shared" si="8"/>
        <v>0</v>
      </c>
      <c r="K111" s="359">
        <f t="shared" si="8"/>
        <v>0</v>
      </c>
      <c r="L111" s="359">
        <f t="shared" si="8"/>
        <v>0</v>
      </c>
      <c r="M111" s="359">
        <f t="shared" si="8"/>
        <v>0</v>
      </c>
      <c r="N111" s="359">
        <f t="shared" si="8"/>
        <v>0</v>
      </c>
      <c r="O111" s="359">
        <f t="shared" si="8"/>
        <v>0</v>
      </c>
      <c r="P111" s="359">
        <f t="shared" si="8"/>
        <v>0</v>
      </c>
      <c r="Q111" s="359">
        <f t="shared" si="8"/>
        <v>0</v>
      </c>
      <c r="R111" s="359">
        <f t="shared" si="8"/>
        <v>0</v>
      </c>
    </row>
    <row r="112" spans="1:18" s="313" customFormat="1">
      <c r="A112" s="323"/>
      <c r="B112" s="315"/>
      <c r="C112" s="315"/>
      <c r="D112" s="315"/>
      <c r="E112" s="314"/>
      <c r="F112" s="314"/>
      <c r="G112" s="314"/>
      <c r="H112" s="314"/>
      <c r="I112" s="314"/>
      <c r="J112" s="314"/>
      <c r="K112" s="314"/>
      <c r="L112" s="314"/>
      <c r="M112" s="314"/>
      <c r="N112" s="314"/>
      <c r="O112" s="314"/>
    </row>
    <row r="113" spans="1:18" s="313" customFormat="1" ht="18.75">
      <c r="A113" s="323"/>
      <c r="B113" s="334" t="s">
        <v>319</v>
      </c>
      <c r="C113" s="315"/>
      <c r="D113" s="315"/>
      <c r="E113" s="314"/>
      <c r="F113" s="314"/>
      <c r="G113" s="314"/>
      <c r="H113" s="314"/>
      <c r="I113" s="314"/>
      <c r="J113" s="314"/>
      <c r="K113" s="314"/>
      <c r="L113" s="314"/>
      <c r="M113" s="314"/>
      <c r="N113" s="314"/>
      <c r="O113" s="314"/>
    </row>
    <row r="114" spans="1:18" s="313" customFormat="1">
      <c r="A114" s="323"/>
      <c r="B114" s="315"/>
      <c r="C114" s="315"/>
      <c r="D114" s="315"/>
      <c r="E114" s="314"/>
      <c r="F114" s="314"/>
      <c r="G114" s="314"/>
      <c r="H114" s="314"/>
      <c r="I114" s="314"/>
      <c r="J114" s="314"/>
      <c r="K114" s="314"/>
      <c r="L114" s="314"/>
      <c r="M114" s="314"/>
      <c r="N114" s="314"/>
      <c r="O114" s="314"/>
    </row>
    <row r="115" spans="1:18" s="313" customFormat="1">
      <c r="A115" s="323" t="s">
        <v>323</v>
      </c>
      <c r="B115" s="358" t="s">
        <v>324</v>
      </c>
      <c r="C115" s="315"/>
      <c r="D115" s="315"/>
      <c r="E115" s="359">
        <f>E103-E111</f>
        <v>0</v>
      </c>
      <c r="F115" s="359">
        <f t="shared" ref="F115:R115" si="9">F103-F111</f>
        <v>0</v>
      </c>
      <c r="G115" s="359">
        <f t="shared" si="9"/>
        <v>0</v>
      </c>
      <c r="H115" s="359">
        <f t="shared" si="9"/>
        <v>0</v>
      </c>
      <c r="I115" s="359">
        <f t="shared" si="9"/>
        <v>0</v>
      </c>
      <c r="J115" s="359">
        <f t="shared" si="9"/>
        <v>0</v>
      </c>
      <c r="K115" s="359">
        <f t="shared" si="9"/>
        <v>0</v>
      </c>
      <c r="L115" s="359">
        <f t="shared" si="9"/>
        <v>0</v>
      </c>
      <c r="M115" s="359">
        <f t="shared" si="9"/>
        <v>0</v>
      </c>
      <c r="N115" s="359">
        <f t="shared" si="9"/>
        <v>0</v>
      </c>
      <c r="O115" s="359">
        <f t="shared" si="9"/>
        <v>0</v>
      </c>
      <c r="P115" s="359">
        <f t="shared" si="9"/>
        <v>0</v>
      </c>
      <c r="Q115" s="359">
        <f t="shared" si="9"/>
        <v>0</v>
      </c>
      <c r="R115" s="359">
        <f t="shared" si="9"/>
        <v>0</v>
      </c>
    </row>
    <row r="116" spans="1:18" s="313" customFormat="1">
      <c r="A116" s="323"/>
      <c r="B116" s="315"/>
      <c r="C116" s="315"/>
      <c r="D116" s="315"/>
      <c r="E116" s="314"/>
      <c r="F116" s="314"/>
      <c r="G116" s="314"/>
      <c r="H116" s="314"/>
      <c r="I116" s="314"/>
      <c r="J116" s="314"/>
      <c r="K116" s="314"/>
      <c r="L116" s="314"/>
      <c r="M116" s="314"/>
      <c r="N116" s="314"/>
      <c r="O116" s="314"/>
    </row>
    <row r="117" spans="1:18" s="2" customFormat="1" ht="37.5">
      <c r="A117" s="324"/>
      <c r="B117" s="334" t="s">
        <v>188</v>
      </c>
      <c r="C117" s="315"/>
      <c r="D117" s="315"/>
      <c r="E117" s="314"/>
      <c r="F117" s="314"/>
      <c r="G117" s="314"/>
      <c r="H117" s="314"/>
      <c r="I117" s="314"/>
      <c r="J117" s="314"/>
      <c r="K117" s="314"/>
      <c r="L117" s="314"/>
      <c r="M117" s="314"/>
      <c r="N117" s="314"/>
      <c r="O117" s="314"/>
      <c r="P117" s="313"/>
      <c r="Q117" s="313"/>
      <c r="R117" s="313"/>
    </row>
    <row r="118" spans="1:18" s="2" customFormat="1">
      <c r="A118" s="324"/>
      <c r="B118" s="315"/>
      <c r="C118" s="315"/>
      <c r="D118" s="315"/>
      <c r="E118" s="314"/>
      <c r="F118" s="314"/>
      <c r="G118" s="314"/>
      <c r="H118" s="314"/>
      <c r="I118" s="314"/>
      <c r="J118" s="314"/>
      <c r="K118" s="314"/>
      <c r="L118" s="314"/>
      <c r="M118" s="314"/>
      <c r="N118" s="314"/>
      <c r="O118" s="314"/>
      <c r="P118" s="313"/>
      <c r="Q118" s="313"/>
      <c r="R118" s="313"/>
    </row>
    <row r="119" spans="1:18" s="2" customFormat="1">
      <c r="A119" s="324"/>
      <c r="B119" s="317"/>
      <c r="C119" s="316"/>
      <c r="D119" s="317"/>
      <c r="E119" s="320" t="s">
        <v>140</v>
      </c>
      <c r="F119" s="320" t="s">
        <v>81</v>
      </c>
      <c r="G119" s="320" t="s">
        <v>1</v>
      </c>
      <c r="H119" s="320" t="s">
        <v>2</v>
      </c>
      <c r="I119" s="320" t="s">
        <v>17</v>
      </c>
      <c r="J119" s="320" t="s">
        <v>18</v>
      </c>
      <c r="K119" s="320" t="s">
        <v>20</v>
      </c>
      <c r="L119" s="320" t="s">
        <v>21</v>
      </c>
      <c r="M119" s="320" t="s">
        <v>24</v>
      </c>
      <c r="N119" s="320" t="s">
        <v>25</v>
      </c>
      <c r="O119" s="320" t="s">
        <v>27</v>
      </c>
      <c r="P119" s="320" t="s">
        <v>28</v>
      </c>
      <c r="Q119" s="320" t="s">
        <v>29</v>
      </c>
      <c r="R119" s="320" t="s">
        <v>30</v>
      </c>
    </row>
    <row r="120" spans="1:18" s="2" customFormat="1">
      <c r="A120" s="324">
        <v>9</v>
      </c>
      <c r="B120" s="319" t="s">
        <v>278</v>
      </c>
      <c r="C120" s="318"/>
      <c r="D120" s="322"/>
      <c r="E120" s="325"/>
      <c r="F120" s="325"/>
      <c r="G120" s="321"/>
      <c r="H120" s="321"/>
      <c r="I120" s="321"/>
      <c r="J120" s="321"/>
      <c r="K120" s="321"/>
      <c r="L120" s="321"/>
      <c r="M120" s="321"/>
      <c r="N120" s="321"/>
      <c r="O120" s="321"/>
      <c r="P120" s="321"/>
      <c r="Q120" s="321"/>
      <c r="R120" s="321"/>
    </row>
    <row r="121" spans="1:18" ht="31.5" customHeight="1">
      <c r="A121" s="323">
        <v>10</v>
      </c>
      <c r="B121" s="319" t="s">
        <v>279</v>
      </c>
      <c r="C121" s="318"/>
      <c r="D121" s="322"/>
      <c r="E121" s="325"/>
      <c r="F121" s="325"/>
      <c r="G121" s="321"/>
      <c r="H121" s="321"/>
      <c r="I121" s="321"/>
      <c r="J121" s="321"/>
      <c r="K121" s="321"/>
      <c r="L121" s="321"/>
      <c r="M121" s="321"/>
      <c r="N121" s="321"/>
      <c r="O121" s="321"/>
      <c r="P121" s="321"/>
      <c r="Q121" s="321"/>
      <c r="R121" s="321"/>
    </row>
    <row r="122" spans="1:18">
      <c r="A122" s="323"/>
      <c r="B122" s="312"/>
      <c r="C122" s="312"/>
      <c r="D122" s="312"/>
      <c r="E122" s="312"/>
      <c r="F122" s="312"/>
      <c r="G122" s="312"/>
      <c r="H122" s="312"/>
      <c r="I122" s="312"/>
      <c r="J122" s="312"/>
      <c r="K122" s="312"/>
      <c r="L122" s="312"/>
      <c r="M122" s="312"/>
      <c r="N122" s="312"/>
      <c r="O122" s="312"/>
      <c r="P122" s="312"/>
      <c r="Q122" s="312"/>
      <c r="R122" s="312"/>
    </row>
    <row r="123" spans="1:18" ht="31.5">
      <c r="A123" s="323">
        <v>11</v>
      </c>
      <c r="B123" s="371" t="s">
        <v>337</v>
      </c>
      <c r="C123" s="318"/>
      <c r="D123" s="322"/>
      <c r="E123" s="325"/>
      <c r="F123" s="325"/>
      <c r="G123" s="321"/>
      <c r="H123" s="321"/>
      <c r="I123" s="321"/>
      <c r="J123" s="321"/>
      <c r="K123" s="321"/>
      <c r="L123" s="321"/>
      <c r="M123" s="321"/>
      <c r="N123" s="321"/>
      <c r="O123" s="321"/>
      <c r="P123" s="321"/>
      <c r="Q123" s="321"/>
      <c r="R123" s="321"/>
    </row>
    <row r="124" spans="1:18" ht="31.5">
      <c r="A124" s="323">
        <v>12</v>
      </c>
      <c r="B124" s="371" t="s">
        <v>338</v>
      </c>
      <c r="C124" s="318"/>
      <c r="D124" s="322"/>
      <c r="E124" s="325"/>
      <c r="F124" s="325"/>
      <c r="G124" s="321"/>
      <c r="H124" s="321"/>
      <c r="I124" s="321"/>
      <c r="J124" s="321"/>
      <c r="K124" s="321"/>
      <c r="L124" s="321"/>
      <c r="M124" s="321"/>
      <c r="N124" s="321"/>
      <c r="O124" s="321"/>
      <c r="P124" s="321"/>
      <c r="Q124" s="321"/>
      <c r="R124" s="321"/>
    </row>
    <row r="125" spans="1:18">
      <c r="A125" s="154"/>
    </row>
    <row r="126" spans="1:18">
      <c r="A126" s="154"/>
    </row>
    <row r="127" spans="1:18">
      <c r="A127" s="154"/>
    </row>
    <row r="128" spans="1:18">
      <c r="A128" s="154"/>
    </row>
    <row r="129" spans="1:18">
      <c r="A129" s="154"/>
    </row>
    <row r="130" spans="1:18">
      <c r="A130" s="154"/>
    </row>
    <row r="131" spans="1:18">
      <c r="A131" s="154"/>
    </row>
    <row r="132" spans="1:18">
      <c r="A132" s="154"/>
    </row>
    <row r="133" spans="1:18">
      <c r="A133" s="154"/>
    </row>
    <row r="134" spans="1:18">
      <c r="A134" s="154"/>
    </row>
    <row r="135" spans="1:18" s="2" customFormat="1">
      <c r="A135" s="156"/>
      <c r="B135" s="35"/>
      <c r="C135" s="35"/>
      <c r="D135" s="35"/>
      <c r="E135" s="5"/>
      <c r="F135" s="5"/>
      <c r="G135" s="5"/>
      <c r="H135" s="5"/>
      <c r="I135" s="5"/>
      <c r="J135" s="5"/>
      <c r="K135" s="5"/>
      <c r="L135" s="5"/>
      <c r="M135" s="5"/>
      <c r="N135" s="5"/>
      <c r="O135" s="5"/>
      <c r="P135" s="1"/>
      <c r="Q135" s="1"/>
      <c r="R135" s="1"/>
    </row>
    <row r="136" spans="1:18">
      <c r="A136" s="154"/>
    </row>
    <row r="137" spans="1:18">
      <c r="A137" s="154"/>
    </row>
    <row r="138" spans="1:18">
      <c r="A138" s="154"/>
    </row>
    <row r="139" spans="1:18">
      <c r="A139" s="154"/>
    </row>
    <row r="140" spans="1:18">
      <c r="A140" s="154"/>
    </row>
    <row r="141" spans="1:18">
      <c r="A141" s="154"/>
    </row>
    <row r="142" spans="1:18">
      <c r="A142" s="154"/>
    </row>
    <row r="143" spans="1:18">
      <c r="A143" s="154"/>
    </row>
    <row r="144" spans="1:18">
      <c r="A144" s="154"/>
    </row>
    <row r="145" spans="1:1">
      <c r="A145" s="154"/>
    </row>
    <row r="146" spans="1:1">
      <c r="A146" s="154"/>
    </row>
    <row r="147" spans="1:1">
      <c r="A147" s="154"/>
    </row>
    <row r="148" spans="1:1">
      <c r="A148" s="154"/>
    </row>
    <row r="149" spans="1:1">
      <c r="A149" s="154"/>
    </row>
    <row r="150" spans="1:1">
      <c r="A150" s="154"/>
    </row>
    <row r="151" spans="1:1">
      <c r="A151" s="154"/>
    </row>
    <row r="152" spans="1:1">
      <c r="A152" s="154"/>
    </row>
    <row r="153" spans="1:1">
      <c r="A153" s="154"/>
    </row>
    <row r="154" spans="1:1">
      <c r="A154" s="154"/>
    </row>
    <row r="155" spans="1:1">
      <c r="A155" s="154"/>
    </row>
    <row r="156" spans="1:1">
      <c r="A156" s="154"/>
    </row>
    <row r="157" spans="1:1">
      <c r="A157" s="154"/>
    </row>
    <row r="158" spans="1:1">
      <c r="A158" s="154"/>
    </row>
    <row r="159" spans="1:1">
      <c r="A159" s="154"/>
    </row>
    <row r="160" spans="1:1">
      <c r="A160" s="154"/>
    </row>
    <row r="161" spans="1:1">
      <c r="A161" s="154"/>
    </row>
    <row r="162" spans="1:1">
      <c r="A162" s="154"/>
    </row>
  </sheetData>
  <dataConsolidate/>
  <printOptions horizontalCentered="1"/>
  <pageMargins left="0.25" right="0.25" top="0.75" bottom="0.75" header="0.3" footer="0.3"/>
  <pageSetup scale="34"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36"/>
  <sheetViews>
    <sheetView showGridLines="0" view="pageBreakPreview" zoomScale="130" zoomScaleNormal="55" zoomScaleSheetLayoutView="130" workbookViewId="0">
      <selection activeCell="A16" sqref="A16"/>
    </sheetView>
  </sheetViews>
  <sheetFormatPr defaultColWidth="9" defaultRowHeight="15.75"/>
  <cols>
    <col min="1" max="1" width="9" style="163"/>
    <col min="2" max="2" width="59.75" style="139" customWidth="1"/>
    <col min="3" max="3" width="19.125" style="139" customWidth="1"/>
    <col min="4" max="5" width="9.75" style="139" customWidth="1"/>
    <col min="6" max="15" width="9.75" style="5" customWidth="1"/>
    <col min="16" max="17" width="9.25" style="5" customWidth="1"/>
    <col min="18" max="20" width="9.25" style="1" customWidth="1"/>
    <col min="21" max="133" width="7.125" style="1" customWidth="1"/>
    <col min="134" max="16384" width="9" style="1"/>
  </cols>
  <sheetData>
    <row r="1" spans="1:20" s="2" customFormat="1">
      <c r="A1" s="160"/>
      <c r="B1" s="21" t="s">
        <v>22</v>
      </c>
      <c r="C1" s="12"/>
      <c r="D1" s="12"/>
      <c r="E1" s="12"/>
      <c r="F1" s="4"/>
      <c r="G1" s="4"/>
      <c r="H1" s="4"/>
      <c r="I1" s="4"/>
      <c r="J1" s="4"/>
      <c r="K1" s="4"/>
      <c r="L1" s="4"/>
      <c r="M1" s="4"/>
      <c r="N1" s="4"/>
      <c r="O1" s="4"/>
    </row>
    <row r="2" spans="1:20" s="2" customFormat="1">
      <c r="A2" s="160"/>
      <c r="B2" s="21" t="s">
        <v>23</v>
      </c>
      <c r="C2" s="12"/>
      <c r="D2" s="12"/>
      <c r="E2" s="12"/>
      <c r="F2" s="4"/>
      <c r="G2" s="4"/>
      <c r="H2" s="4"/>
      <c r="I2" s="4"/>
      <c r="J2" s="4"/>
      <c r="K2" s="4"/>
      <c r="L2" s="4"/>
      <c r="M2" s="4"/>
      <c r="N2" s="4"/>
      <c r="O2" s="4"/>
    </row>
    <row r="3" spans="1:20" s="3" customFormat="1">
      <c r="A3" s="160"/>
      <c r="B3" s="143" t="s">
        <v>271</v>
      </c>
      <c r="C3" s="17"/>
      <c r="D3" s="17"/>
      <c r="E3" s="17"/>
    </row>
    <row r="4" spans="1:20" s="3" customFormat="1">
      <c r="A4" s="160"/>
      <c r="B4" s="26" t="s">
        <v>198</v>
      </c>
      <c r="C4" s="16"/>
      <c r="D4" s="16"/>
      <c r="E4" s="16"/>
    </row>
    <row r="5" spans="1:20" s="3" customFormat="1">
      <c r="A5" s="160"/>
      <c r="B5" s="326" t="s">
        <v>197</v>
      </c>
      <c r="C5" s="16"/>
      <c r="D5" s="16"/>
      <c r="E5" s="16"/>
    </row>
    <row r="6" spans="1:20" s="3" customFormat="1">
      <c r="A6" s="160"/>
      <c r="B6" s="16"/>
      <c r="C6" s="16"/>
      <c r="D6" s="16"/>
      <c r="E6" s="16"/>
    </row>
    <row r="7" spans="1:20" s="3" customFormat="1" ht="15.75" customHeight="1">
      <c r="A7" s="160"/>
      <c r="B7" s="159" t="s">
        <v>102</v>
      </c>
      <c r="C7" s="12"/>
      <c r="D7" s="12"/>
      <c r="E7" s="12"/>
      <c r="F7" s="11"/>
      <c r="I7" s="8"/>
      <c r="J7" s="6"/>
      <c r="K7" s="6"/>
      <c r="L7" s="6"/>
      <c r="M7" s="6"/>
      <c r="N7" s="6"/>
      <c r="O7" s="6"/>
      <c r="P7" s="6"/>
      <c r="Q7" s="6"/>
    </row>
    <row r="8" spans="1:20" s="3" customFormat="1">
      <c r="A8" s="160"/>
      <c r="B8" s="21"/>
      <c r="C8" s="27" t="s">
        <v>138</v>
      </c>
      <c r="D8" s="143" t="s">
        <v>83</v>
      </c>
      <c r="E8" s="21"/>
      <c r="F8" s="55"/>
      <c r="G8" s="55"/>
      <c r="H8" s="55"/>
      <c r="I8" s="55"/>
      <c r="J8" s="247"/>
      <c r="K8" s="63"/>
      <c r="L8" s="63"/>
      <c r="M8" s="63"/>
      <c r="N8" s="63"/>
      <c r="O8" s="63"/>
      <c r="P8" s="58"/>
      <c r="Q8" s="58"/>
      <c r="R8" s="59"/>
      <c r="S8" s="59"/>
      <c r="T8" s="59"/>
    </row>
    <row r="9" spans="1:20" s="3" customFormat="1">
      <c r="A9" s="160"/>
      <c r="B9" s="13"/>
      <c r="C9" s="27" t="s">
        <v>139</v>
      </c>
      <c r="D9" s="389" t="s">
        <v>130</v>
      </c>
      <c r="E9" s="389"/>
      <c r="F9" s="390"/>
      <c r="G9" s="390"/>
      <c r="H9" s="22"/>
      <c r="I9" s="391" t="s">
        <v>131</v>
      </c>
      <c r="J9" s="391"/>
      <c r="K9" s="391"/>
      <c r="L9" s="391"/>
      <c r="M9" s="248"/>
      <c r="N9" s="392" t="s">
        <v>132</v>
      </c>
      <c r="O9" s="393"/>
      <c r="P9" s="393"/>
      <c r="Q9" s="58"/>
      <c r="R9" s="383" t="s">
        <v>133</v>
      </c>
      <c r="S9" s="394"/>
      <c r="T9" s="394"/>
    </row>
    <row r="10" spans="1:20" s="7" customFormat="1" ht="18.75">
      <c r="A10" s="161"/>
      <c r="B10" s="334" t="s">
        <v>93</v>
      </c>
      <c r="C10" s="23"/>
      <c r="D10" s="64" t="s">
        <v>140</v>
      </c>
      <c r="E10" s="64" t="s">
        <v>81</v>
      </c>
      <c r="F10" s="64">
        <v>2019</v>
      </c>
      <c r="G10" s="249" t="s">
        <v>2</v>
      </c>
      <c r="H10" s="250"/>
      <c r="I10" s="205" t="s">
        <v>17</v>
      </c>
      <c r="J10" s="64" t="s">
        <v>18</v>
      </c>
      <c r="K10" s="64" t="s">
        <v>20</v>
      </c>
      <c r="L10" s="249" t="s">
        <v>21</v>
      </c>
      <c r="M10" s="250"/>
      <c r="N10" s="205" t="s">
        <v>24</v>
      </c>
      <c r="O10" s="64" t="s">
        <v>25</v>
      </c>
      <c r="P10" s="249" t="s">
        <v>27</v>
      </c>
      <c r="Q10" s="250"/>
      <c r="R10" s="205" t="s">
        <v>28</v>
      </c>
      <c r="S10" s="64" t="s">
        <v>29</v>
      </c>
      <c r="T10" s="64" t="s">
        <v>30</v>
      </c>
    </row>
    <row r="11" spans="1:20">
      <c r="A11" s="22">
        <v>1</v>
      </c>
      <c r="B11" s="21" t="s">
        <v>302</v>
      </c>
      <c r="C11" s="27"/>
      <c r="D11" s="265">
        <f>EBT!E14</f>
        <v>0</v>
      </c>
      <c r="E11" s="265">
        <f>EBT!F14</f>
        <v>0</v>
      </c>
      <c r="F11" s="265">
        <f>EBT!G14</f>
        <v>0</v>
      </c>
      <c r="G11" s="265">
        <f>EBT!H14</f>
        <v>0</v>
      </c>
      <c r="H11" s="252"/>
      <c r="I11" s="265">
        <f>EBT!I14</f>
        <v>0</v>
      </c>
      <c r="J11" s="265">
        <f>EBT!J14</f>
        <v>0</v>
      </c>
      <c r="K11" s="265">
        <f>EBT!K14</f>
        <v>0</v>
      </c>
      <c r="L11" s="265">
        <f>EBT!L14</f>
        <v>0</v>
      </c>
      <c r="M11" s="252"/>
      <c r="N11" s="280">
        <f>EBT!M14</f>
        <v>0</v>
      </c>
      <c r="O11" s="280">
        <f>EBT!N14</f>
        <v>0</v>
      </c>
      <c r="P11" s="280">
        <f>EBT!O14</f>
        <v>0</v>
      </c>
      <c r="Q11" s="284"/>
      <c r="R11" s="280">
        <f>EBT!P14</f>
        <v>0</v>
      </c>
      <c r="S11" s="280">
        <f>EBT!Q14</f>
        <v>0</v>
      </c>
      <c r="T11" s="280">
        <f>EBT!R14</f>
        <v>0</v>
      </c>
    </row>
    <row r="12" spans="1:20">
      <c r="A12" s="22">
        <v>2</v>
      </c>
      <c r="B12" s="21" t="s">
        <v>334</v>
      </c>
      <c r="C12" s="21"/>
      <c r="D12" s="98"/>
      <c r="E12" s="98"/>
      <c r="F12" s="119"/>
      <c r="G12" s="129"/>
      <c r="H12" s="252"/>
      <c r="I12" s="118"/>
      <c r="J12" s="119"/>
      <c r="K12" s="119"/>
      <c r="L12" s="129"/>
      <c r="M12" s="252"/>
      <c r="N12" s="118"/>
      <c r="O12" s="119"/>
      <c r="P12" s="129"/>
      <c r="Q12" s="284"/>
      <c r="R12" s="282"/>
      <c r="S12" s="119"/>
      <c r="T12" s="119"/>
    </row>
    <row r="13" spans="1:20">
      <c r="A13" s="22">
        <v>3</v>
      </c>
      <c r="B13" s="21" t="s">
        <v>141</v>
      </c>
      <c r="C13" s="21"/>
      <c r="D13" s="285">
        <v>0.27</v>
      </c>
      <c r="E13" s="285">
        <v>0.28999999999999998</v>
      </c>
      <c r="F13" s="286">
        <v>0.31</v>
      </c>
      <c r="G13" s="287">
        <v>0.33</v>
      </c>
      <c r="H13" s="251"/>
      <c r="I13" s="289">
        <v>0.34749999999999998</v>
      </c>
      <c r="J13" s="286">
        <v>0.36499999999999999</v>
      </c>
      <c r="K13" s="286">
        <v>0.38250000000000001</v>
      </c>
      <c r="L13" s="287">
        <v>0.4</v>
      </c>
      <c r="M13" s="251"/>
      <c r="N13" s="289">
        <v>0.41670000000000001</v>
      </c>
      <c r="O13" s="286">
        <v>0.43330000000000002</v>
      </c>
      <c r="P13" s="287">
        <v>0.45</v>
      </c>
      <c r="Q13" s="251"/>
      <c r="R13" s="289">
        <v>0.4667</v>
      </c>
      <c r="S13" s="286">
        <v>0.48330000000000001</v>
      </c>
      <c r="T13" s="286">
        <v>0.5</v>
      </c>
    </row>
    <row r="14" spans="1:20">
      <c r="A14" s="22">
        <v>4</v>
      </c>
      <c r="B14" s="21" t="s">
        <v>142</v>
      </c>
      <c r="C14" s="21"/>
      <c r="D14" s="395">
        <f>((D11-D12)*D13)+((E11-E12)*E13)+((F11-F12)*F13)+((G11-G12)*G13)</f>
        <v>0</v>
      </c>
      <c r="E14" s="396"/>
      <c r="F14" s="396"/>
      <c r="G14" s="396"/>
      <c r="H14" s="253"/>
      <c r="I14" s="395">
        <f>((I11-I12)*I13)+((J11-J12)*J13)+((K11-K12)*K13)+((L11-L12)*L13)</f>
        <v>0</v>
      </c>
      <c r="J14" s="396"/>
      <c r="K14" s="396"/>
      <c r="L14" s="396"/>
      <c r="M14" s="253"/>
      <c r="N14" s="399">
        <f>(((N11-N12)*N13)+((O11-O12)*O13)+((P11-P12)*P13))</f>
        <v>0</v>
      </c>
      <c r="O14" s="400"/>
      <c r="P14" s="400"/>
      <c r="Q14" s="253"/>
      <c r="R14" s="400">
        <f>(((R11-R12)*R13)+((S11-S12)*S13)+((T11-T12)*T13))</f>
        <v>0</v>
      </c>
      <c r="S14" s="400"/>
      <c r="T14" s="401"/>
    </row>
    <row r="15" spans="1:20">
      <c r="A15" s="22"/>
      <c r="B15" s="21"/>
      <c r="C15" s="21"/>
      <c r="D15" s="254"/>
      <c r="E15" s="255"/>
      <c r="F15" s="72"/>
      <c r="G15" s="72"/>
      <c r="H15" s="259"/>
      <c r="I15" s="72"/>
      <c r="J15" s="72"/>
      <c r="K15" s="72"/>
      <c r="L15" s="72"/>
      <c r="M15" s="259"/>
      <c r="N15" s="72"/>
      <c r="O15" s="72"/>
      <c r="P15" s="72"/>
      <c r="Q15" s="259"/>
      <c r="R15" s="72"/>
      <c r="S15" s="72"/>
      <c r="T15" s="274"/>
    </row>
    <row r="16" spans="1:20">
      <c r="A16" s="22"/>
      <c r="B16" s="335" t="s">
        <v>183</v>
      </c>
      <c r="C16" s="21"/>
      <c r="D16" s="257"/>
      <c r="E16" s="258"/>
      <c r="F16" s="259"/>
      <c r="G16" s="259"/>
      <c r="H16" s="263"/>
      <c r="I16" s="259"/>
      <c r="J16" s="259"/>
      <c r="K16" s="259"/>
      <c r="L16" s="259"/>
      <c r="M16" s="259"/>
      <c r="N16" s="259"/>
      <c r="O16" s="259"/>
      <c r="P16" s="259"/>
      <c r="Q16" s="259"/>
      <c r="R16" s="259"/>
      <c r="S16" s="259"/>
      <c r="T16" s="256"/>
    </row>
    <row r="17" spans="1:21" ht="31.5">
      <c r="A17" s="22">
        <v>5</v>
      </c>
      <c r="B17" s="21" t="s">
        <v>161</v>
      </c>
      <c r="C17" s="53"/>
      <c r="D17" s="261"/>
      <c r="E17" s="262"/>
      <c r="F17" s="263"/>
      <c r="G17" s="260"/>
      <c r="H17" s="288">
        <f>C17+SUM(D22:G22)</f>
        <v>0</v>
      </c>
      <c r="I17" s="279"/>
      <c r="J17" s="263"/>
      <c r="K17" s="263"/>
      <c r="L17" s="263"/>
      <c r="M17" s="288">
        <f>H17+SUM(I22:L22)</f>
        <v>0</v>
      </c>
      <c r="N17" s="263"/>
      <c r="O17" s="263"/>
      <c r="P17" s="263"/>
      <c r="Q17" s="288">
        <f>M17+SUM(N22:P22)</f>
        <v>0</v>
      </c>
      <c r="R17" s="263"/>
      <c r="S17" s="263"/>
      <c r="T17" s="260"/>
      <c r="U17" s="288">
        <f>Q17+SUM(R22:T22)</f>
        <v>0</v>
      </c>
    </row>
    <row r="18" spans="1:21">
      <c r="A18" s="22">
        <v>6</v>
      </c>
      <c r="B18" s="21" t="s">
        <v>299</v>
      </c>
      <c r="C18" s="21"/>
      <c r="D18" s="264">
        <f>EBT!E65+EBT!E112</f>
        <v>0</v>
      </c>
      <c r="E18" s="264">
        <f>EBT!F65+EBT!F112</f>
        <v>0</v>
      </c>
      <c r="F18" s="264">
        <f>EBT!G65+EBT!G112</f>
        <v>0</v>
      </c>
      <c r="G18" s="273">
        <f>EBT!H65+EBT!H112</f>
        <v>0</v>
      </c>
      <c r="H18" s="275"/>
      <c r="I18" s="273">
        <f>EBT!I65+EBT!I112</f>
        <v>0</v>
      </c>
      <c r="J18" s="273">
        <f>EBT!J65+EBT!J112</f>
        <v>0</v>
      </c>
      <c r="K18" s="273">
        <f>EBT!K65+EBT!K112</f>
        <v>0</v>
      </c>
      <c r="L18" s="273">
        <f>EBT!L65+EBT!L112</f>
        <v>0</v>
      </c>
      <c r="M18" s="253"/>
      <c r="N18" s="281">
        <f>EBT!M65+EBT!M112</f>
        <v>0</v>
      </c>
      <c r="O18" s="273">
        <f>EBT!N65+EBT!N112</f>
        <v>0</v>
      </c>
      <c r="P18" s="273">
        <f>EBT!O65+EBT!O112</f>
        <v>0</v>
      </c>
      <c r="Q18" s="253"/>
      <c r="R18" s="281">
        <f>EBT!P65+EBT!P112</f>
        <v>0</v>
      </c>
      <c r="S18" s="273">
        <f>EBT!Q65+EBT!Q112</f>
        <v>0</v>
      </c>
      <c r="T18" s="264">
        <f>EBT!R65+EBT!R112</f>
        <v>0</v>
      </c>
    </row>
    <row r="19" spans="1:21" s="313" customFormat="1">
      <c r="A19" s="22" t="s">
        <v>296</v>
      </c>
      <c r="B19" s="317" t="s">
        <v>303</v>
      </c>
      <c r="C19" s="317"/>
      <c r="D19" s="337"/>
      <c r="E19" s="337"/>
      <c r="F19" s="337"/>
      <c r="G19" s="337"/>
      <c r="H19" s="253"/>
      <c r="I19" s="337"/>
      <c r="J19" s="337"/>
      <c r="K19" s="337"/>
      <c r="L19" s="337"/>
      <c r="M19" s="253"/>
      <c r="N19" s="337"/>
      <c r="O19" s="337"/>
      <c r="P19" s="337"/>
      <c r="Q19" s="253"/>
      <c r="R19" s="337"/>
      <c r="S19" s="337"/>
      <c r="T19" s="337"/>
    </row>
    <row r="20" spans="1:21" s="313" customFormat="1">
      <c r="A20" s="22">
        <v>7</v>
      </c>
      <c r="B20" s="317" t="s">
        <v>298</v>
      </c>
      <c r="C20" s="317"/>
      <c r="D20" s="337"/>
      <c r="E20" s="337"/>
      <c r="F20" s="337"/>
      <c r="G20" s="337"/>
      <c r="H20" s="253"/>
      <c r="I20" s="337"/>
      <c r="J20" s="337"/>
      <c r="K20" s="337"/>
      <c r="L20" s="337"/>
      <c r="M20" s="253"/>
      <c r="N20" s="337"/>
      <c r="O20" s="337"/>
      <c r="P20" s="337"/>
      <c r="Q20" s="253"/>
      <c r="R20" s="337"/>
      <c r="S20" s="337"/>
      <c r="T20" s="337"/>
    </row>
    <row r="21" spans="1:21" s="313" customFormat="1">
      <c r="A21" s="22" t="s">
        <v>306</v>
      </c>
      <c r="B21" s="317" t="s">
        <v>304</v>
      </c>
      <c r="C21" s="317"/>
      <c r="D21" s="337"/>
      <c r="E21" s="337"/>
      <c r="F21" s="337"/>
      <c r="G21" s="337"/>
      <c r="H21" s="253"/>
      <c r="I21" s="337"/>
      <c r="J21" s="337"/>
      <c r="K21" s="337"/>
      <c r="L21" s="337"/>
      <c r="M21" s="253"/>
      <c r="N21" s="337"/>
      <c r="O21" s="337"/>
      <c r="P21" s="337"/>
      <c r="Q21" s="253"/>
      <c r="R21" s="337"/>
      <c r="S21" s="337"/>
      <c r="T21" s="337"/>
    </row>
    <row r="22" spans="1:21">
      <c r="A22" s="22">
        <v>8</v>
      </c>
      <c r="B22" s="21" t="s">
        <v>307</v>
      </c>
      <c r="C22" s="21"/>
      <c r="D22" s="273">
        <f>D20-D21+D18-D19</f>
        <v>0</v>
      </c>
      <c r="E22" s="273">
        <f t="shared" ref="E22:I22" si="0">E20-E21+E18-E19</f>
        <v>0</v>
      </c>
      <c r="F22" s="273">
        <f t="shared" si="0"/>
        <v>0</v>
      </c>
      <c r="G22" s="273">
        <f t="shared" si="0"/>
        <v>0</v>
      </c>
      <c r="H22" s="253"/>
      <c r="I22" s="273">
        <f t="shared" si="0"/>
        <v>0</v>
      </c>
      <c r="J22" s="273">
        <f t="shared" ref="J22" si="1">J20-J21+J18-J19</f>
        <v>0</v>
      </c>
      <c r="K22" s="273">
        <f t="shared" ref="K22" si="2">K20-K21+K18-K19</f>
        <v>0</v>
      </c>
      <c r="L22" s="273">
        <f t="shared" ref="L22:N22" si="3">L20-L21+L18-L19</f>
        <v>0</v>
      </c>
      <c r="M22" s="253"/>
      <c r="N22" s="273">
        <f t="shared" si="3"/>
        <v>0</v>
      </c>
      <c r="O22" s="273">
        <f t="shared" ref="O22" si="4">O20-O21+O18-O19</f>
        <v>0</v>
      </c>
      <c r="P22" s="273">
        <f t="shared" ref="P22:R22" si="5">P20-P21+P18-P19</f>
        <v>0</v>
      </c>
      <c r="Q22" s="253"/>
      <c r="R22" s="273">
        <f t="shared" si="5"/>
        <v>0</v>
      </c>
      <c r="S22" s="273">
        <f t="shared" ref="S22" si="6">S20-S21+S18-S19</f>
        <v>0</v>
      </c>
      <c r="T22" s="273">
        <f t="shared" ref="T22" si="7">T20-T21+T18-T19</f>
        <v>0</v>
      </c>
    </row>
    <row r="23" spans="1:21">
      <c r="A23" s="22"/>
      <c r="B23" s="21"/>
      <c r="C23" s="21"/>
      <c r="D23" s="254"/>
      <c r="E23" s="255"/>
      <c r="F23" s="72"/>
      <c r="G23" s="72"/>
      <c r="H23" s="259"/>
      <c r="I23" s="72"/>
      <c r="J23" s="72"/>
      <c r="K23" s="72"/>
      <c r="L23" s="72"/>
      <c r="M23" s="259"/>
      <c r="N23" s="72"/>
      <c r="O23" s="72"/>
      <c r="P23" s="72"/>
      <c r="Q23" s="259"/>
      <c r="R23" s="72"/>
      <c r="S23" s="72"/>
      <c r="T23" s="274"/>
    </row>
    <row r="24" spans="1:21">
      <c r="A24" s="22"/>
      <c r="B24" s="335" t="s">
        <v>143</v>
      </c>
      <c r="C24" s="21"/>
      <c r="D24" s="257"/>
      <c r="E24" s="258"/>
      <c r="F24" s="259"/>
      <c r="G24" s="259"/>
      <c r="H24" s="263"/>
      <c r="I24" s="259"/>
      <c r="J24" s="259"/>
      <c r="K24" s="259"/>
      <c r="L24" s="259"/>
      <c r="M24" s="259"/>
      <c r="N24" s="259"/>
      <c r="O24" s="259"/>
      <c r="P24" s="259"/>
      <c r="Q24" s="259"/>
      <c r="R24" s="259"/>
      <c r="S24" s="259"/>
      <c r="T24" s="256"/>
    </row>
    <row r="25" spans="1:21" ht="31.5">
      <c r="A25" s="22">
        <v>9</v>
      </c>
      <c r="B25" s="21" t="s">
        <v>161</v>
      </c>
      <c r="C25" s="53"/>
      <c r="D25" s="261"/>
      <c r="E25" s="262"/>
      <c r="F25" s="263"/>
      <c r="G25" s="260"/>
      <c r="H25" s="288">
        <f>C25+SUM(D28:G28)</f>
        <v>0</v>
      </c>
      <c r="I25" s="279"/>
      <c r="J25" s="263"/>
      <c r="K25" s="263"/>
      <c r="L25" s="263"/>
      <c r="M25" s="288">
        <f>H25+SUM(I28:L28)</f>
        <v>0</v>
      </c>
      <c r="N25" s="263"/>
      <c r="O25" s="263"/>
      <c r="P25" s="263"/>
      <c r="Q25" s="288">
        <f>M25+SUM(N28:P28)</f>
        <v>0</v>
      </c>
      <c r="R25" s="263"/>
      <c r="S25" s="263"/>
      <c r="T25" s="260"/>
      <c r="U25" s="288">
        <f>Q25+SUM(R28:T28)</f>
        <v>0</v>
      </c>
    </row>
    <row r="26" spans="1:21">
      <c r="A26" s="22">
        <v>10</v>
      </c>
      <c r="B26" s="21" t="s">
        <v>297</v>
      </c>
      <c r="C26" s="21"/>
      <c r="D26" s="271"/>
      <c r="E26" s="271"/>
      <c r="F26" s="231"/>
      <c r="G26" s="276"/>
      <c r="H26" s="275"/>
      <c r="I26" s="290"/>
      <c r="J26" s="291"/>
      <c r="K26" s="291"/>
      <c r="L26" s="292"/>
      <c r="M26" s="253"/>
      <c r="N26" s="222"/>
      <c r="O26" s="231"/>
      <c r="P26" s="276"/>
      <c r="Q26" s="253"/>
      <c r="R26" s="222"/>
      <c r="S26" s="231"/>
      <c r="T26" s="231"/>
    </row>
    <row r="27" spans="1:21">
      <c r="A27" s="22">
        <v>11</v>
      </c>
      <c r="B27" s="21" t="s">
        <v>305</v>
      </c>
      <c r="C27" s="21"/>
      <c r="D27" s="271"/>
      <c r="E27" s="271"/>
      <c r="F27" s="231"/>
      <c r="G27" s="276"/>
      <c r="H27" s="253"/>
      <c r="I27" s="271"/>
      <c r="J27" s="271"/>
      <c r="K27" s="271"/>
      <c r="L27" s="271"/>
      <c r="M27" s="253"/>
      <c r="N27" s="271"/>
      <c r="O27" s="271"/>
      <c r="P27" s="271"/>
      <c r="Q27" s="253"/>
      <c r="R27" s="271"/>
      <c r="S27" s="271"/>
      <c r="T27" s="271"/>
    </row>
    <row r="28" spans="1:21" s="313" customFormat="1">
      <c r="A28" s="22">
        <v>12</v>
      </c>
      <c r="B28" s="317" t="s">
        <v>308</v>
      </c>
      <c r="C28" s="317"/>
      <c r="D28" s="273">
        <f>D26-D27</f>
        <v>0</v>
      </c>
      <c r="E28" s="273">
        <f t="shared" ref="E28:I28" si="8">E26-E27</f>
        <v>0</v>
      </c>
      <c r="F28" s="273">
        <f t="shared" si="8"/>
        <v>0</v>
      </c>
      <c r="G28" s="273">
        <f t="shared" si="8"/>
        <v>0</v>
      </c>
      <c r="H28" s="259"/>
      <c r="I28" s="273">
        <f t="shared" si="8"/>
        <v>0</v>
      </c>
      <c r="J28" s="273">
        <f t="shared" ref="J28" si="9">J26-J27</f>
        <v>0</v>
      </c>
      <c r="K28" s="273">
        <f t="shared" ref="K28" si="10">K26-K27</f>
        <v>0</v>
      </c>
      <c r="L28" s="273">
        <f t="shared" ref="L28:N28" si="11">L26-L27</f>
        <v>0</v>
      </c>
      <c r="M28" s="259"/>
      <c r="N28" s="273">
        <f t="shared" si="11"/>
        <v>0</v>
      </c>
      <c r="O28" s="273">
        <f t="shared" ref="O28" si="12">O26-O27</f>
        <v>0</v>
      </c>
      <c r="P28" s="273">
        <f t="shared" ref="P28" si="13">P26-P27</f>
        <v>0</v>
      </c>
      <c r="Q28" s="259"/>
      <c r="R28" s="273">
        <f t="shared" ref="R28" si="14">R26-R27</f>
        <v>0</v>
      </c>
      <c r="S28" s="273">
        <f t="shared" ref="S28" si="15">S26-S27</f>
        <v>0</v>
      </c>
      <c r="T28" s="273">
        <f t="shared" ref="T28" si="16">T26-T27</f>
        <v>0</v>
      </c>
    </row>
    <row r="29" spans="1:21">
      <c r="A29" s="22"/>
      <c r="B29" s="21"/>
      <c r="C29" s="21"/>
      <c r="D29" s="278"/>
      <c r="E29" s="277"/>
      <c r="F29" s="165"/>
      <c r="G29" s="165"/>
      <c r="H29" s="259"/>
      <c r="I29" s="165"/>
      <c r="J29" s="165"/>
      <c r="K29" s="165"/>
      <c r="L29" s="165"/>
      <c r="M29" s="259"/>
      <c r="N29" s="165"/>
      <c r="O29" s="165"/>
      <c r="P29" s="165"/>
      <c r="Q29" s="259"/>
      <c r="R29" s="165"/>
      <c r="S29" s="165"/>
      <c r="T29" s="272"/>
    </row>
    <row r="30" spans="1:21" ht="31.5">
      <c r="A30" s="22">
        <v>13</v>
      </c>
      <c r="B30" s="21" t="s">
        <v>330</v>
      </c>
      <c r="C30" s="21"/>
      <c r="D30" s="397">
        <f>SUM(D19:G19)+SUM(D21:G21)+SUM(D27:G27)</f>
        <v>0</v>
      </c>
      <c r="E30" s="398"/>
      <c r="F30" s="398"/>
      <c r="G30" s="398"/>
      <c r="H30" s="253"/>
      <c r="I30" s="397">
        <f>SUM(I19:L19)+SUM(I21:L21)+SUM(I27:L27)</f>
        <v>0</v>
      </c>
      <c r="J30" s="398"/>
      <c r="K30" s="398"/>
      <c r="L30" s="398"/>
      <c r="M30" s="253"/>
      <c r="N30" s="385">
        <f>SUM(N19:P19)+SUM(N21:P21)+SUM(N27:P27)</f>
        <v>0</v>
      </c>
      <c r="O30" s="385"/>
      <c r="P30" s="385"/>
      <c r="Q30" s="253"/>
      <c r="R30" s="385">
        <f>SUM(R19:T19)+SUM(R21:T21)+SUM(R27:T27)</f>
        <v>0</v>
      </c>
      <c r="S30" s="385"/>
      <c r="T30" s="385"/>
    </row>
    <row r="31" spans="1:21">
      <c r="A31" s="22"/>
      <c r="B31" s="21"/>
      <c r="C31" s="21"/>
      <c r="D31" s="278"/>
      <c r="E31" s="277"/>
      <c r="F31" s="165"/>
      <c r="G31" s="165"/>
      <c r="H31" s="259"/>
      <c r="I31" s="165"/>
      <c r="J31" s="165"/>
      <c r="K31" s="165"/>
      <c r="L31" s="165"/>
      <c r="M31" s="259"/>
      <c r="N31" s="165"/>
      <c r="O31" s="165"/>
      <c r="P31" s="165"/>
      <c r="Q31" s="259"/>
      <c r="R31" s="165"/>
      <c r="S31" s="165"/>
      <c r="T31" s="272"/>
    </row>
    <row r="32" spans="1:21">
      <c r="A32" s="22">
        <v>14</v>
      </c>
      <c r="B32" s="21" t="s">
        <v>280</v>
      </c>
      <c r="C32" s="21"/>
      <c r="D32" s="402">
        <f>D30-D14</f>
        <v>0</v>
      </c>
      <c r="E32" s="403"/>
      <c r="F32" s="403"/>
      <c r="G32" s="403"/>
      <c r="H32" s="253"/>
      <c r="I32" s="402">
        <f>I30-I14</f>
        <v>0</v>
      </c>
      <c r="J32" s="403"/>
      <c r="K32" s="403"/>
      <c r="L32" s="403"/>
      <c r="M32" s="253"/>
      <c r="N32" s="404">
        <f>N30-N14</f>
        <v>0</v>
      </c>
      <c r="O32" s="404"/>
      <c r="P32" s="404"/>
      <c r="Q32" s="253"/>
      <c r="R32" s="386">
        <f>R30-R14</f>
        <v>0</v>
      </c>
      <c r="S32" s="387"/>
      <c r="T32" s="388"/>
    </row>
    <row r="33" spans="1:20">
      <c r="A33" s="162"/>
      <c r="B33" s="29"/>
      <c r="C33" s="164"/>
      <c r="D33" s="164"/>
      <c r="E33" s="164"/>
      <c r="F33" s="165"/>
      <c r="G33" s="165"/>
      <c r="H33" s="263"/>
      <c r="I33" s="165"/>
      <c r="J33" s="165"/>
      <c r="K33" s="165"/>
      <c r="L33" s="165"/>
      <c r="M33" s="263"/>
      <c r="N33" s="165"/>
      <c r="O33" s="165"/>
      <c r="P33" s="166"/>
      <c r="Q33" s="283"/>
      <c r="R33" s="166"/>
      <c r="S33" s="166"/>
      <c r="T33" s="167"/>
    </row>
    <row r="34" spans="1:20" s="139" customFormat="1">
      <c r="A34" s="154"/>
      <c r="F34" s="5"/>
      <c r="G34" s="5"/>
      <c r="H34" s="5"/>
      <c r="I34" s="5"/>
      <c r="J34" s="5"/>
      <c r="K34" s="5"/>
      <c r="L34" s="5"/>
      <c r="M34" s="5"/>
      <c r="N34" s="5"/>
      <c r="O34" s="5"/>
      <c r="P34" s="5"/>
      <c r="Q34" s="5"/>
      <c r="R34" s="1"/>
      <c r="S34" s="1"/>
      <c r="T34" s="1"/>
    </row>
    <row r="35" spans="1:20" s="139" customFormat="1">
      <c r="A35" s="154"/>
      <c r="F35" s="5"/>
      <c r="G35" s="5"/>
      <c r="H35" s="5"/>
      <c r="I35" s="5"/>
      <c r="J35" s="5"/>
      <c r="K35" s="5"/>
      <c r="L35" s="5"/>
      <c r="M35" s="5"/>
      <c r="N35" s="5"/>
      <c r="O35" s="5"/>
      <c r="P35" s="5"/>
      <c r="Q35" s="5"/>
      <c r="R35" s="1"/>
      <c r="S35" s="1"/>
      <c r="T35" s="1"/>
    </row>
    <row r="36" spans="1:20" s="139" customFormat="1">
      <c r="A36" s="154"/>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8"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Z5JXHV6S7NA6-3-112877</_dlc_DocId>
    <_dlc_DocIdUrl xmlns="8eef3743-c7b3-4cbe-8837-b6e805be353c">
      <Url>http://efilingspinternal/_layouts/DocIdRedir.aspx?ID=Z5JXHV6S7NA6-3-112877</Url>
      <Description>Z5JXHV6S7NA6-3-112877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9DD3DFD-DDC2-4400-96B5-DB0BB6352C00}"/>
</file>

<file path=customXml/itemProps2.xml><?xml version="1.0" encoding="utf-8"?>
<ds:datastoreItem xmlns:ds="http://schemas.openxmlformats.org/officeDocument/2006/customXml" ds:itemID="{5CC46F0A-D228-46DD-BAB0-21CF8307FB81}"/>
</file>

<file path=customXml/itemProps3.xml><?xml version="1.0" encoding="utf-8"?>
<ds:datastoreItem xmlns:ds="http://schemas.openxmlformats.org/officeDocument/2006/customXml" ds:itemID="{B14C5A01-A6F2-4E5F-B519-09DFE9C78925}"/>
</file>

<file path=customXml/itemProps4.xml><?xml version="1.0" encoding="utf-8"?>
<ds:datastoreItem xmlns:ds="http://schemas.openxmlformats.org/officeDocument/2006/customXml" ds:itemID="{C77941F3-8E3B-41A8-AD50-DA3FCB35A6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sheet</vt:lpstr>
      <vt:lpstr>Admin Info</vt:lpstr>
      <vt:lpstr>CRAT</vt:lpstr>
      <vt:lpstr>EBT</vt:lpstr>
      <vt:lpstr>GEAT</vt:lpstr>
      <vt:lpstr>RPT</vt:lpstr>
      <vt:lpstr>'Cover sheet'!Print_Area</vt:lpstr>
      <vt:lpstr>CRAT!Print_Titles</vt:lpstr>
      <vt:lpstr>EBT!Print_Titles</vt:lpstr>
    </vt:vector>
  </TitlesOfParts>
  <Company>CA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Deaver, Paul@Energy</cp:lastModifiedBy>
  <cp:lastPrinted>2017-06-21T17:36:51Z</cp:lastPrinted>
  <dcterms:created xsi:type="dcterms:W3CDTF">2004-11-07T17:37:25Z</dcterms:created>
  <dcterms:modified xsi:type="dcterms:W3CDTF">2017-09-11T17:05:23Z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dbeed060-3000-48bb-be60-fc24baac4974</vt:lpwstr>
  </property>
  <property fmtid="{D5CDD505-2E9C-101B-9397-08002B2CF9AE}" pid="4" name="Subject_x0020_Areas">
    <vt:lpwstr/>
  </property>
  <property fmtid="{D5CDD505-2E9C-101B-9397-08002B2CF9AE}" pid="5" name="_CopySource">
    <vt:lpwstr>http://efilingspinternal/PendingDocuments/17-IEPR-07/20170911T112757_Standardized_Reporting_Tables_for_Publicly_Owned_Utility_IRP_Fi.xlsx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