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9215" windowHeight="4530" tabRatio="574" activeTab="5"/>
  </bookViews>
  <sheets>
    <sheet name="Cover sheet" sheetId="19" r:id="rId1"/>
    <sheet name="Admin Info" sheetId="1" r:id="rId2"/>
    <sheet name="CRAT" sheetId="2" r:id="rId3"/>
    <sheet name="EBT" sheetId="9" r:id="rId4"/>
    <sheet name="GEAT" sheetId="10" r:id="rId5"/>
    <sheet name="RPT" sheetId="18" r:id="rId6"/>
    <sheet name="Sheet1" sheetId="20"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45621"/>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F107" i="10" l="1"/>
  <c r="G107" i="10"/>
  <c r="H107" i="10"/>
  <c r="I107" i="10"/>
  <c r="J107" i="10"/>
  <c r="K107" i="10"/>
  <c r="L107" i="10"/>
  <c r="M107" i="10"/>
  <c r="N107" i="10"/>
  <c r="O107" i="10"/>
  <c r="P107" i="10"/>
  <c r="Q107" i="10"/>
  <c r="R107" i="10"/>
  <c r="E107" i="10"/>
  <c r="F108" i="10" l="1"/>
  <c r="G108" i="10"/>
  <c r="H108" i="10"/>
  <c r="I108" i="10"/>
  <c r="J108" i="10"/>
  <c r="K108" i="10"/>
  <c r="L108" i="10"/>
  <c r="M108" i="10"/>
  <c r="N108" i="10"/>
  <c r="O108" i="10"/>
  <c r="P108" i="10"/>
  <c r="Q108" i="10"/>
  <c r="R108" i="10"/>
  <c r="E108" i="10"/>
  <c r="F103" i="10"/>
  <c r="H103" i="10"/>
  <c r="I103" i="10"/>
  <c r="J103" i="10"/>
  <c r="K103" i="10"/>
  <c r="L103" i="10"/>
  <c r="M103" i="10"/>
  <c r="N103" i="10"/>
  <c r="O103" i="10"/>
  <c r="P103" i="10"/>
  <c r="Q103" i="10"/>
  <c r="R103" i="10"/>
  <c r="E103" i="10"/>
  <c r="R100" i="10" l="1"/>
  <c r="Q100" i="10"/>
  <c r="P100" i="10"/>
  <c r="O100" i="10"/>
  <c r="N100" i="10"/>
  <c r="M100" i="10"/>
  <c r="L100" i="10"/>
  <c r="K100" i="10"/>
  <c r="J100" i="10"/>
  <c r="I100" i="10"/>
  <c r="H100" i="10"/>
  <c r="G100" i="10"/>
  <c r="G103" i="10" s="1"/>
  <c r="F100" i="10"/>
  <c r="E100" i="10"/>
  <c r="H128" i="9" l="1"/>
  <c r="I128" i="9"/>
  <c r="J128" i="9"/>
  <c r="K128" i="9"/>
  <c r="L128" i="9"/>
  <c r="M128" i="9"/>
  <c r="N128" i="9"/>
  <c r="O128" i="9"/>
  <c r="P128" i="9"/>
  <c r="Q128" i="9"/>
  <c r="R128" i="9"/>
  <c r="G128" i="9"/>
  <c r="F128" i="9"/>
  <c r="E128" i="9"/>
  <c r="H127" i="9"/>
  <c r="I127" i="9"/>
  <c r="J127" i="9"/>
  <c r="K127" i="9"/>
  <c r="L127" i="9"/>
  <c r="M127" i="9"/>
  <c r="N127" i="9"/>
  <c r="O127" i="9"/>
  <c r="P127" i="9"/>
  <c r="Q127" i="9"/>
  <c r="R127" i="9"/>
  <c r="F127" i="9"/>
  <c r="G127" i="9"/>
  <c r="E127" i="9"/>
  <c r="F65" i="9"/>
  <c r="G65" i="9"/>
  <c r="H65" i="9"/>
  <c r="I65" i="9"/>
  <c r="J65" i="9"/>
  <c r="K65" i="9"/>
  <c r="L65" i="9"/>
  <c r="M65" i="9"/>
  <c r="N65" i="9"/>
  <c r="O65" i="9"/>
  <c r="P65" i="9"/>
  <c r="Q65" i="9"/>
  <c r="R65" i="9"/>
  <c r="E65" i="9"/>
  <c r="Q109" i="10" l="1"/>
  <c r="Q111" i="10" s="1"/>
  <c r="R109" i="10"/>
  <c r="R111" i="10" s="1"/>
  <c r="P109" i="10"/>
  <c r="P111" i="10" s="1"/>
  <c r="N109" i="10"/>
  <c r="N111" i="10" s="1"/>
  <c r="O109" i="10"/>
  <c r="O111" i="10" s="1"/>
  <c r="M109" i="10"/>
  <c r="M111" i="10" s="1"/>
  <c r="J109" i="10"/>
  <c r="J111" i="10" s="1"/>
  <c r="K109" i="10"/>
  <c r="K111" i="10" s="1"/>
  <c r="L109" i="10"/>
  <c r="L111" i="10" s="1"/>
  <c r="I109" i="10"/>
  <c r="I111" i="10" s="1"/>
  <c r="F109" i="10"/>
  <c r="F111" i="10" s="1"/>
  <c r="H109" i="10"/>
  <c r="H111" i="10" s="1"/>
  <c r="E109" i="10"/>
  <c r="E111" i="10" s="1"/>
  <c r="G109" i="10"/>
  <c r="G111" i="10" s="1"/>
  <c r="T11" i="18" l="1"/>
  <c r="S11" i="18"/>
  <c r="R11" i="18"/>
  <c r="P11" i="18"/>
  <c r="O11" i="18"/>
  <c r="N11" i="18"/>
  <c r="L11" i="18"/>
  <c r="K11" i="18"/>
  <c r="J11" i="18"/>
  <c r="I11" i="18"/>
  <c r="G11" i="18"/>
  <c r="E11" i="18"/>
  <c r="F11" i="18"/>
  <c r="D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3" i="10"/>
  <c r="E17" i="9"/>
  <c r="E130" i="9" s="1"/>
  <c r="E44" i="9"/>
  <c r="E18" i="2"/>
  <c r="E21" i="2" s="1"/>
  <c r="E117" i="2" s="1"/>
  <c r="E44" i="2"/>
  <c r="E72" i="2"/>
  <c r="E74" i="2" s="1"/>
  <c r="E118" i="2" s="1"/>
  <c r="E70" i="9" l="1"/>
  <c r="E55" i="10"/>
  <c r="E115" i="10" s="1"/>
  <c r="D14" i="18"/>
  <c r="R14" i="18"/>
  <c r="E119" i="2"/>
  <c r="E121" i="2" s="1"/>
  <c r="I14" i="18"/>
  <c r="N14" i="18"/>
  <c r="D18" i="18"/>
  <c r="D22" i="18" s="1"/>
  <c r="E129" i="9" l="1"/>
  <c r="E131" i="9" s="1"/>
  <c r="E126" i="9"/>
  <c r="R93" i="10"/>
  <c r="Q93" i="10"/>
  <c r="P93" i="10"/>
  <c r="O93" i="10"/>
  <c r="N93" i="10"/>
  <c r="M93" i="10"/>
  <c r="L93" i="10"/>
  <c r="K93" i="10"/>
  <c r="J93" i="10"/>
  <c r="I93" i="10"/>
  <c r="H93" i="10"/>
  <c r="G93" i="10"/>
  <c r="R75" i="10"/>
  <c r="Q75" i="10"/>
  <c r="P75" i="10"/>
  <c r="O75" i="10"/>
  <c r="N75" i="10"/>
  <c r="M75" i="10"/>
  <c r="L75" i="10"/>
  <c r="K75" i="10"/>
  <c r="K95" i="10" s="1"/>
  <c r="J75" i="10"/>
  <c r="I75" i="10"/>
  <c r="I95" i="10" s="1"/>
  <c r="H75" i="10"/>
  <c r="G75" i="10"/>
  <c r="R53" i="10"/>
  <c r="Q53" i="10"/>
  <c r="P53" i="10"/>
  <c r="O53" i="10"/>
  <c r="N53" i="10"/>
  <c r="M53" i="10"/>
  <c r="L53" i="10"/>
  <c r="K53" i="10"/>
  <c r="J53" i="10"/>
  <c r="I53" i="10"/>
  <c r="H53" i="10"/>
  <c r="G53" i="10"/>
  <c r="G55" i="10" s="1"/>
  <c r="G115" i="10" s="1"/>
  <c r="F53" i="10"/>
  <c r="F17" i="9"/>
  <c r="F130" i="9" s="1"/>
  <c r="O95" i="10" l="1"/>
  <c r="G95" i="10"/>
  <c r="M95" i="10"/>
  <c r="Q95" i="10"/>
  <c r="H95" i="10"/>
  <c r="J95" i="10"/>
  <c r="L95" i="10"/>
  <c r="N95" i="10"/>
  <c r="P95" i="10"/>
  <c r="R95" i="10"/>
  <c r="R112" i="9"/>
  <c r="Q112" i="9"/>
  <c r="P112" i="9"/>
  <c r="O112" i="9"/>
  <c r="N112" i="9"/>
  <c r="M112" i="9"/>
  <c r="L112" i="9"/>
  <c r="K112" i="9"/>
  <c r="J112" i="9"/>
  <c r="I112" i="9"/>
  <c r="H112" i="9"/>
  <c r="G112" i="9"/>
  <c r="R94" i="9"/>
  <c r="Q94" i="9"/>
  <c r="P94" i="9"/>
  <c r="O94" i="9"/>
  <c r="N94" i="9"/>
  <c r="M94" i="9"/>
  <c r="L94" i="9"/>
  <c r="K94" i="9"/>
  <c r="J94" i="9"/>
  <c r="I94" i="9"/>
  <c r="H94" i="9"/>
  <c r="G94" i="9"/>
  <c r="G44" i="9"/>
  <c r="G17" i="9"/>
  <c r="G130" i="9" s="1"/>
  <c r="F18" i="18" l="1"/>
  <c r="F22" i="18" s="1"/>
  <c r="G114" i="9"/>
  <c r="I114" i="9"/>
  <c r="K114" i="9"/>
  <c r="M114" i="9"/>
  <c r="G70" i="9"/>
  <c r="G126" i="9" s="1"/>
  <c r="O114" i="9"/>
  <c r="Q114" i="9"/>
  <c r="H114" i="9"/>
  <c r="J114" i="9"/>
  <c r="L114" i="9"/>
  <c r="N114" i="9"/>
  <c r="P114" i="9"/>
  <c r="R114" i="9"/>
  <c r="G93" i="2"/>
  <c r="H93" i="2"/>
  <c r="I93" i="2"/>
  <c r="J93" i="2"/>
  <c r="K93" i="2"/>
  <c r="L93" i="2"/>
  <c r="M93" i="2"/>
  <c r="N93" i="2"/>
  <c r="O93" i="2"/>
  <c r="P93" i="2"/>
  <c r="Q93" i="2"/>
  <c r="R93" i="2"/>
  <c r="G111" i="2"/>
  <c r="H111" i="2"/>
  <c r="H113" i="2" s="1"/>
  <c r="H120" i="2" s="1"/>
  <c r="I111" i="2"/>
  <c r="I113" i="2" s="1"/>
  <c r="I120" i="2" s="1"/>
  <c r="J111" i="2"/>
  <c r="J113" i="2" s="1"/>
  <c r="J120" i="2" s="1"/>
  <c r="K111" i="2"/>
  <c r="K113" i="2" s="1"/>
  <c r="K120" i="2" s="1"/>
  <c r="L111" i="2"/>
  <c r="L113" i="2" s="1"/>
  <c r="L120" i="2" s="1"/>
  <c r="M111" i="2"/>
  <c r="M113" i="2" s="1"/>
  <c r="M120" i="2" s="1"/>
  <c r="N111" i="2"/>
  <c r="N113" i="2" s="1"/>
  <c r="N120" i="2" s="1"/>
  <c r="O111" i="2"/>
  <c r="O113" i="2" s="1"/>
  <c r="O120" i="2" s="1"/>
  <c r="P111" i="2"/>
  <c r="P113" i="2" s="1"/>
  <c r="P120" i="2" s="1"/>
  <c r="Q111" i="2"/>
  <c r="Q113" i="2" s="1"/>
  <c r="Q120" i="2" s="1"/>
  <c r="R111" i="2"/>
  <c r="R113" i="2" s="1"/>
  <c r="R120" i="2" s="1"/>
  <c r="G129" i="9" l="1"/>
  <c r="G131" i="9" s="1"/>
  <c r="G113" i="2"/>
  <c r="G120" i="2" s="1"/>
  <c r="F72" i="2"/>
  <c r="F44" i="2"/>
  <c r="F18" i="2"/>
  <c r="F21" i="2" s="1"/>
  <c r="F117" i="2" s="1"/>
  <c r="F74" i="2" l="1"/>
  <c r="F118" i="2" s="1"/>
  <c r="F119" i="2" s="1"/>
  <c r="F121" i="2" s="1"/>
  <c r="H18" i="2" l="1"/>
  <c r="R31" i="10" l="1"/>
  <c r="R55" i="10" s="1"/>
  <c r="R115" i="10" s="1"/>
  <c r="Q31" i="10"/>
  <c r="Q55" i="10" s="1"/>
  <c r="Q115" i="10" s="1"/>
  <c r="P31" i="10"/>
  <c r="P55" i="10" s="1"/>
  <c r="P115" i="10" s="1"/>
  <c r="O31" i="10"/>
  <c r="O55" i="10" s="1"/>
  <c r="O115" i="10" s="1"/>
  <c r="N31" i="10"/>
  <c r="N55" i="10" s="1"/>
  <c r="N115" i="10" s="1"/>
  <c r="M31" i="10"/>
  <c r="M55" i="10" s="1"/>
  <c r="M115" i="10" s="1"/>
  <c r="L31" i="10"/>
  <c r="L55" i="10" s="1"/>
  <c r="L115" i="10" s="1"/>
  <c r="K31" i="10"/>
  <c r="K55" i="10" s="1"/>
  <c r="K115" i="10" s="1"/>
  <c r="J31" i="10"/>
  <c r="J55" i="10" s="1"/>
  <c r="J115" i="10" s="1"/>
  <c r="I31" i="10"/>
  <c r="I55" i="10" s="1"/>
  <c r="I115" i="10" s="1"/>
  <c r="H31" i="10"/>
  <c r="H55" i="10" s="1"/>
  <c r="H115" i="10" s="1"/>
  <c r="F31" i="10"/>
  <c r="F55" i="10" s="1"/>
  <c r="F115" i="10" s="1"/>
  <c r="T18" i="18"/>
  <c r="T22" i="18" s="1"/>
  <c r="S18" i="18"/>
  <c r="S22" i="18" s="1"/>
  <c r="R18" i="18"/>
  <c r="R22" i="18" s="1"/>
  <c r="R32" i="18" s="1"/>
  <c r="P18" i="18"/>
  <c r="P22" i="18" s="1"/>
  <c r="O18" i="18"/>
  <c r="O22" i="18" s="1"/>
  <c r="N18" i="18"/>
  <c r="N22" i="18" s="1"/>
  <c r="L18" i="18"/>
  <c r="L22" i="18" s="1"/>
  <c r="K18" i="18"/>
  <c r="K22" i="18" s="1"/>
  <c r="J18" i="18"/>
  <c r="J22" i="18" s="1"/>
  <c r="I18" i="18"/>
  <c r="I22" i="18" s="1"/>
  <c r="I32" i="18" s="1"/>
  <c r="G18" i="18"/>
  <c r="G22" i="18" s="1"/>
  <c r="E18" i="18"/>
  <c r="E22" i="18" s="1"/>
  <c r="R44" i="9"/>
  <c r="Q44" i="9"/>
  <c r="P44" i="9"/>
  <c r="O44" i="9"/>
  <c r="N44" i="9"/>
  <c r="M44" i="9"/>
  <c r="L44" i="9"/>
  <c r="K44" i="9"/>
  <c r="J44" i="9"/>
  <c r="I44" i="9"/>
  <c r="H44" i="9"/>
  <c r="F44" i="9"/>
  <c r="R17" i="9"/>
  <c r="R130" i="9" s="1"/>
  <c r="Q17" i="9"/>
  <c r="Q130" i="9" s="1"/>
  <c r="P17" i="9"/>
  <c r="P130" i="9" s="1"/>
  <c r="O17" i="9"/>
  <c r="O130" i="9" s="1"/>
  <c r="N17" i="9"/>
  <c r="N130" i="9" s="1"/>
  <c r="M17" i="9"/>
  <c r="M130" i="9" s="1"/>
  <c r="L17" i="9"/>
  <c r="L130" i="9" s="1"/>
  <c r="K17" i="9"/>
  <c r="K130" i="9" s="1"/>
  <c r="J17" i="9"/>
  <c r="J130" i="9" s="1"/>
  <c r="I17" i="9"/>
  <c r="I130" i="9" s="1"/>
  <c r="H17" i="9"/>
  <c r="H130" i="9" s="1"/>
  <c r="N32" i="18" l="1"/>
  <c r="H17" i="18"/>
  <c r="M17" i="18" s="1"/>
  <c r="Q17" i="18" s="1"/>
  <c r="U17" i="18" s="1"/>
  <c r="D32" i="18"/>
  <c r="H70" i="9"/>
  <c r="H126" i="9" s="1"/>
  <c r="J70" i="9"/>
  <c r="J126" i="9" s="1"/>
  <c r="L70" i="9"/>
  <c r="L126" i="9" s="1"/>
  <c r="N70" i="9"/>
  <c r="N126" i="9" s="1"/>
  <c r="P70" i="9"/>
  <c r="P126" i="9" s="1"/>
  <c r="R70" i="9"/>
  <c r="R126" i="9" s="1"/>
  <c r="F70" i="9"/>
  <c r="F126" i="9" s="1"/>
  <c r="I70" i="9"/>
  <c r="I126" i="9" s="1"/>
  <c r="K70" i="9"/>
  <c r="K126" i="9" s="1"/>
  <c r="M70" i="9"/>
  <c r="M126" i="9" s="1"/>
  <c r="O70" i="9"/>
  <c r="O126" i="9" s="1"/>
  <c r="Q70" i="9"/>
  <c r="Q126" i="9" s="1"/>
  <c r="H72" i="2"/>
  <c r="I72" i="2"/>
  <c r="J72" i="2"/>
  <c r="K72" i="2"/>
  <c r="L72" i="2"/>
  <c r="M72" i="2"/>
  <c r="N72" i="2"/>
  <c r="O72" i="2"/>
  <c r="P72" i="2"/>
  <c r="Q72" i="2"/>
  <c r="R72" i="2"/>
  <c r="G72" i="2"/>
  <c r="P129" i="9" l="1"/>
  <c r="P131" i="9" s="1"/>
  <c r="Q129" i="9"/>
  <c r="Q131" i="9" s="1"/>
  <c r="N129" i="9"/>
  <c r="N131" i="9" s="1"/>
  <c r="O129" i="9"/>
  <c r="O131" i="9" s="1"/>
  <c r="L129" i="9"/>
  <c r="L131" i="9" s="1"/>
  <c r="M129" i="9"/>
  <c r="M131" i="9" s="1"/>
  <c r="J129" i="9"/>
  <c r="J131" i="9" s="1"/>
  <c r="K129" i="9"/>
  <c r="K131" i="9" s="1"/>
  <c r="H129" i="9"/>
  <c r="H131" i="9" s="1"/>
  <c r="I129" i="9"/>
  <c r="I131" i="9" s="1"/>
  <c r="R129" i="9"/>
  <c r="R131" i="9" s="1"/>
  <c r="H44" i="2"/>
  <c r="H74" i="2" s="1"/>
  <c r="H118" i="2" s="1"/>
  <c r="I44" i="2"/>
  <c r="I74" i="2" s="1"/>
  <c r="I118" i="2" s="1"/>
  <c r="J44" i="2"/>
  <c r="J74" i="2" s="1"/>
  <c r="J118" i="2" s="1"/>
  <c r="K44" i="2"/>
  <c r="K74" i="2" s="1"/>
  <c r="K118" i="2" s="1"/>
  <c r="L44" i="2"/>
  <c r="L74" i="2" s="1"/>
  <c r="L118" i="2" s="1"/>
  <c r="M44" i="2"/>
  <c r="M74" i="2" s="1"/>
  <c r="M118" i="2" s="1"/>
  <c r="N44" i="2"/>
  <c r="N74" i="2" s="1"/>
  <c r="N118" i="2" s="1"/>
  <c r="O44" i="2"/>
  <c r="O74" i="2" s="1"/>
  <c r="O118" i="2" s="1"/>
  <c r="P44" i="2"/>
  <c r="P74" i="2" s="1"/>
  <c r="P118" i="2" s="1"/>
  <c r="Q44" i="2"/>
  <c r="Q74" i="2" s="1"/>
  <c r="Q118" i="2" s="1"/>
  <c r="R44" i="2"/>
  <c r="R74" i="2" s="1"/>
  <c r="R118" i="2" s="1"/>
  <c r="G44" i="2"/>
  <c r="G74" i="2" s="1"/>
  <c r="G118" i="2" s="1"/>
  <c r="F129" i="9" l="1"/>
  <c r="F131" i="9" s="1"/>
  <c r="O18" i="2"/>
  <c r="O21" i="2" s="1"/>
  <c r="O117" i="2" s="1"/>
  <c r="O119" i="2" s="1"/>
  <c r="O121" i="2" s="1"/>
  <c r="P18" i="2"/>
  <c r="P21" i="2" s="1"/>
  <c r="P117" i="2" s="1"/>
  <c r="P119" i="2" s="1"/>
  <c r="P121" i="2" s="1"/>
  <c r="Q18" i="2"/>
  <c r="Q21" i="2" s="1"/>
  <c r="Q117" i="2" s="1"/>
  <c r="Q119" i="2" s="1"/>
  <c r="Q121" i="2" s="1"/>
  <c r="R18" i="2"/>
  <c r="R21" i="2" s="1"/>
  <c r="R117" i="2" s="1"/>
  <c r="R119" i="2" s="1"/>
  <c r="R121" i="2" s="1"/>
  <c r="H21" i="2"/>
  <c r="H117" i="2" s="1"/>
  <c r="H119" i="2" s="1"/>
  <c r="H121" i="2" s="1"/>
  <c r="I18" i="2"/>
  <c r="I21" i="2" s="1"/>
  <c r="I117" i="2" s="1"/>
  <c r="I119" i="2" s="1"/>
  <c r="I121" i="2" s="1"/>
  <c r="J18" i="2"/>
  <c r="J21" i="2" s="1"/>
  <c r="J117" i="2" s="1"/>
  <c r="J119" i="2" s="1"/>
  <c r="J121" i="2" s="1"/>
  <c r="K18" i="2"/>
  <c r="K21" i="2" s="1"/>
  <c r="K117" i="2" s="1"/>
  <c r="K119" i="2" s="1"/>
  <c r="K121" i="2" s="1"/>
  <c r="L18" i="2"/>
  <c r="L21" i="2" s="1"/>
  <c r="L117" i="2" s="1"/>
  <c r="L119" i="2" s="1"/>
  <c r="L121" i="2" s="1"/>
  <c r="M18" i="2"/>
  <c r="M21" i="2" s="1"/>
  <c r="M117" i="2" s="1"/>
  <c r="M119" i="2" s="1"/>
  <c r="M121" i="2" s="1"/>
  <c r="N18" i="2"/>
  <c r="N21" i="2" s="1"/>
  <c r="N117" i="2" s="1"/>
  <c r="N119" i="2" s="1"/>
  <c r="N121" i="2" s="1"/>
  <c r="G18" i="2"/>
  <c r="G21" i="2" s="1"/>
  <c r="G117" i="2" s="1"/>
  <c r="G119" i="2" s="1"/>
  <c r="G121" i="2" s="1"/>
</calcChain>
</file>

<file path=xl/comments1.xml><?xml version="1.0" encoding="utf-8"?>
<comments xmlns="http://schemas.openxmlformats.org/spreadsheetml/2006/main">
  <authors>
    <author>Kennedy, Robert@Energy</author>
    <author>Vidaver, David@Energy</author>
    <author>Deaver, Paul@Energy</author>
  </authors>
  <commentList>
    <comment ref="B7" authorId="0">
      <text>
        <r>
          <rPr>
            <b/>
            <sz val="9"/>
            <color indexed="81"/>
            <rFont val="Tahoma"/>
            <family val="2"/>
          </rPr>
          <t>Kennedy, Robert@Energy:</t>
        </r>
        <r>
          <rPr>
            <sz val="9"/>
            <color indexed="81"/>
            <rFont val="Tahoma"/>
            <family val="2"/>
          </rPr>
          <t xml:space="preserve">
Complete if multiple scenarios are submitted</t>
        </r>
      </text>
    </comment>
    <comment ref="B11" authorId="1">
      <text>
        <r>
          <rPr>
            <b/>
            <sz val="9"/>
            <color indexed="81"/>
            <rFont val="Tahoma"/>
            <family val="2"/>
          </rPr>
          <t>Vidaver, David@Energy:</t>
        </r>
        <r>
          <rPr>
            <sz val="9"/>
            <color indexed="81"/>
            <rFont val="Tahoma"/>
            <family val="2"/>
          </rPr>
          <t xml:space="preserve">
This is net of customer-side generation on peak. See note on Excel line 62, however. 
Impact of committed energy efficency on peak is also embedded in this number</t>
        </r>
      </text>
    </comment>
    <comment ref="B12" authorId="1">
      <text>
        <r>
          <rPr>
            <b/>
            <sz val="9"/>
            <color indexed="81"/>
            <rFont val="Tahoma"/>
            <family val="2"/>
          </rPr>
          <t>Vidaver, David@Energy:</t>
        </r>
        <r>
          <rPr>
            <sz val="9"/>
            <color indexed="81"/>
            <rFont val="Tahoma"/>
            <family val="2"/>
          </rPr>
          <t xml:space="preserve">
In parentheses as they do not enter into calculations, i.e., Line 1 is net of lines 2a and 3</t>
        </r>
      </text>
    </comment>
    <comment ref="B14" authorId="2">
      <text>
        <r>
          <rPr>
            <b/>
            <sz val="9"/>
            <color indexed="81"/>
            <rFont val="Tahoma"/>
            <family val="2"/>
          </rPr>
          <t>Deaver, Paul@Energy:</t>
        </r>
        <r>
          <rPr>
            <sz val="9"/>
            <color indexed="81"/>
            <rFont val="Tahoma"/>
            <family val="2"/>
          </rPr>
          <t xml:space="preserve">
Thermal energy storage means chilling devices, ice bear energy storage etc.  For more on thermal energy storage see: http://www.calmac.com/how-energy-storage-works</t>
        </r>
      </text>
    </comment>
    <comment ref="B15" authorId="1">
      <text>
        <r>
          <rPr>
            <b/>
            <sz val="9"/>
            <color indexed="81"/>
            <rFont val="Tahoma"/>
            <family val="2"/>
          </rPr>
          <t>Vidaver, David@Energy:</t>
        </r>
        <r>
          <rPr>
            <sz val="9"/>
            <color indexed="81"/>
            <rFont val="Tahoma"/>
            <family val="2"/>
          </rPr>
          <t xml:space="preserve">
If measured separately by the POU</t>
        </r>
      </text>
    </comment>
    <comment ref="B16" authorId="1">
      <text>
        <r>
          <rPr>
            <b/>
            <sz val="9"/>
            <color indexed="81"/>
            <rFont val="Tahoma"/>
            <family val="2"/>
          </rPr>
          <t>Vidaver, David@Energy:</t>
        </r>
        <r>
          <rPr>
            <sz val="9"/>
            <color indexed="81"/>
            <rFont val="Tahoma"/>
            <family val="2"/>
          </rPr>
          <t xml:space="preserve">
Includes on feasible, cost-effective, e.g., from POU potential study </t>
        </r>
      </text>
    </comment>
    <comment ref="B19" authorId="1">
      <text>
        <r>
          <rPr>
            <b/>
            <sz val="9"/>
            <color indexed="81"/>
            <rFont val="Tahoma"/>
            <family val="2"/>
          </rPr>
          <t>Vidaver, David@Energy:</t>
        </r>
        <r>
          <rPr>
            <sz val="9"/>
            <color indexed="81"/>
            <rFont val="Tahoma"/>
            <family val="2"/>
          </rPr>
          <t xml:space="preserve">
Enter percentage or brief description in cell C17 (e.g.,"LOLP," "single largest contingency")</t>
        </r>
      </text>
    </comment>
    <comment ref="B20" authorId="1">
      <text>
        <r>
          <rPr>
            <b/>
            <sz val="9"/>
            <color indexed="81"/>
            <rFont val="Tahoma"/>
            <family val="2"/>
          </rPr>
          <t>Vidaver, David@Energy:</t>
        </r>
        <r>
          <rPr>
            <sz val="9"/>
            <color indexed="81"/>
            <rFont val="Tahoma"/>
            <family val="2"/>
          </rPr>
          <t xml:space="preserve">
capacity obligation on peak plus any necessary reserves</t>
        </r>
      </text>
    </comment>
    <comment ref="B23" authorId="1">
      <text>
        <r>
          <rPr>
            <b/>
            <sz val="9"/>
            <color indexed="81"/>
            <rFont val="Tahoma"/>
            <family val="2"/>
          </rPr>
          <t>Vidaver, David@Energy:</t>
        </r>
        <r>
          <rPr>
            <sz val="9"/>
            <color indexed="81"/>
            <rFont val="Tahoma"/>
            <family val="2"/>
          </rPr>
          <t xml:space="preserve">
In this context, "planned" resources are those to which commitments have been made (e.g., a PPA has been signed or the POU has committed to construction), but the resource has yet to come on line. Contrast this to a "generic" resource (see below), which is one that comes out of the IRP process. A generic resource may have a "known" fuel type, or be "TBD" (to be determined), e.g., a resource needed to meet the RPS, but whose specific technology does not come out of the planning process</t>
        </r>
      </text>
    </comment>
    <comment ref="F25" authorId="0">
      <text>
        <r>
          <rPr>
            <b/>
            <sz val="9"/>
            <color indexed="81"/>
            <rFont val="Tahoma"/>
            <family val="2"/>
          </rPr>
          <t>Kennedy, Robert@Energy:</t>
        </r>
        <r>
          <rPr>
            <sz val="9"/>
            <color indexed="81"/>
            <rFont val="Tahoma"/>
            <family val="2"/>
          </rPr>
          <t xml:space="preserve">
Historical Data if filiing deadline is April 30th?</t>
        </r>
      </text>
    </comment>
    <comment ref="D26" authorId="0">
      <text>
        <r>
          <rPr>
            <b/>
            <sz val="9"/>
            <color indexed="81"/>
            <rFont val="Tahoma"/>
            <family val="2"/>
          </rPr>
          <t>Kennedy, Robert@Energy:</t>
        </r>
        <r>
          <rPr>
            <sz val="9"/>
            <color indexed="81"/>
            <rFont val="Tahoma"/>
            <family val="2"/>
          </rPr>
          <t xml:space="preserve">
Drop down menu?    </t>
        </r>
      </text>
    </comment>
    <comment ref="G26" authorId="0">
      <text>
        <r>
          <rPr>
            <b/>
            <sz val="9"/>
            <color indexed="81"/>
            <rFont val="Tahoma"/>
            <family val="2"/>
          </rPr>
          <t>Kennedy, Robert@Energy:</t>
        </r>
        <r>
          <rPr>
            <sz val="9"/>
            <color indexed="81"/>
            <rFont val="Tahoma"/>
            <family val="2"/>
          </rPr>
          <t xml:space="preserve">
All resource capacity values should be peak dependable capacity as determined by POU.</t>
        </r>
      </text>
    </comment>
    <comment ref="D36" authorId="0">
      <text>
        <r>
          <rPr>
            <b/>
            <sz val="9"/>
            <color indexed="81"/>
            <rFont val="Tahoma"/>
            <family val="2"/>
          </rPr>
          <t>Kennedy, Robert@Energy:</t>
        </r>
        <r>
          <rPr>
            <sz val="9"/>
            <color indexed="81"/>
            <rFont val="Tahoma"/>
            <family val="2"/>
          </rPr>
          <t xml:space="preserve">
Drop down menu? Must indicate if system "umspecified" power.</t>
        </r>
      </text>
    </comment>
    <comment ref="B47" authorId="1">
      <text>
        <r>
          <rPr>
            <b/>
            <sz val="9"/>
            <color indexed="81"/>
            <rFont val="Tahoma"/>
            <family val="2"/>
          </rPr>
          <t>Vidaver, David@Energy:</t>
        </r>
        <r>
          <rPr>
            <sz val="9"/>
            <color indexed="81"/>
            <rFont val="Tahoma"/>
            <family val="2"/>
          </rPr>
          <t xml:space="preserve">
Multiple small hydro units may be aggregated.</t>
        </r>
      </text>
    </comment>
    <comment ref="D48" authorId="0">
      <text>
        <r>
          <rPr>
            <b/>
            <sz val="9"/>
            <color indexed="81"/>
            <rFont val="Tahoma"/>
            <family val="2"/>
          </rPr>
          <t>Kennedy, Robert@Energy:</t>
        </r>
        <r>
          <rPr>
            <sz val="9"/>
            <color indexed="81"/>
            <rFont val="Tahoma"/>
            <family val="2"/>
          </rPr>
          <t xml:space="preserve">
Drop down menu?</t>
        </r>
      </text>
    </comment>
    <comment ref="B65" authorId="1">
      <text>
        <r>
          <rPr>
            <b/>
            <sz val="9"/>
            <color indexed="81"/>
            <rFont val="Tahoma"/>
            <family val="2"/>
          </rPr>
          <t>Vidaver, David@Energy:</t>
        </r>
        <r>
          <rPr>
            <sz val="9"/>
            <color indexed="81"/>
            <rFont val="Tahoma"/>
            <family val="2"/>
          </rPr>
          <t xml:space="preserve">
Multiple small resources (e.g., those out of a FIT or similar program</t>
        </r>
      </text>
    </comment>
    <comment ref="D67" authorId="0">
      <text>
        <r>
          <rPr>
            <b/>
            <sz val="9"/>
            <color indexed="81"/>
            <rFont val="Tahoma"/>
            <family val="2"/>
          </rPr>
          <t>Kennedy, Robert@Energy:</t>
        </r>
        <r>
          <rPr>
            <sz val="9"/>
            <color indexed="81"/>
            <rFont val="Tahoma"/>
            <family val="2"/>
          </rPr>
          <t xml:space="preserve">
Drop down menu? Must be able to indicate "no fuel type specified" (generic renewable energy)</t>
        </r>
      </text>
    </comment>
    <comment ref="B76" authorId="0">
      <text>
        <r>
          <rPr>
            <b/>
            <sz val="9"/>
            <color indexed="81"/>
            <rFont val="Tahoma"/>
            <family val="2"/>
          </rPr>
          <t>Kennedy, Robert@Energy:</t>
        </r>
        <r>
          <rPr>
            <sz val="9"/>
            <color indexed="81"/>
            <rFont val="Tahoma"/>
            <family val="2"/>
          </rPr>
          <t xml:space="preserve">
Generic additions include both utility owned generation and contracts. POUs are not expected to project which form new resources will take.</t>
        </r>
      </text>
    </comment>
    <comment ref="D79" authorId="0">
      <text>
        <r>
          <rPr>
            <b/>
            <sz val="9"/>
            <color indexed="81"/>
            <rFont val="Tahoma"/>
            <family val="2"/>
          </rPr>
          <t>Kennedy, Robert@Energy:</t>
        </r>
        <r>
          <rPr>
            <sz val="9"/>
            <color indexed="81"/>
            <rFont val="Tahoma"/>
            <family val="2"/>
          </rPr>
          <t xml:space="preserve">
Drop down menu? Is TBD possible?</t>
        </r>
      </text>
    </comment>
    <comment ref="D97" authorId="0">
      <text>
        <r>
          <rPr>
            <b/>
            <sz val="9"/>
            <color indexed="81"/>
            <rFont val="Tahoma"/>
            <family val="2"/>
          </rPr>
          <t>Kennedy, Robert@Energy:</t>
        </r>
        <r>
          <rPr>
            <sz val="9"/>
            <color indexed="81"/>
            <rFont val="Tahoma"/>
            <family val="2"/>
          </rPr>
          <t xml:space="preserve">
Drop down menu? Must be able to indicate "no fuel type specified" or "TBD" (generic renewable energy)</t>
        </r>
      </text>
    </comment>
  </commentList>
</comments>
</file>

<file path=xl/comments2.xml><?xml version="1.0" encoding="utf-8"?>
<comments xmlns="http://schemas.openxmlformats.org/spreadsheetml/2006/main">
  <authors>
    <author>MSL</author>
    <author>Vidaver, David@Energy</author>
    <author>Kennedy, Robert@Energy</author>
  </authors>
  <commentList>
    <comment ref="B11" authorId="0">
      <text>
        <r>
          <rPr>
            <b/>
            <sz val="9"/>
            <color indexed="81"/>
            <rFont val="Tahoma"/>
            <family val="2"/>
          </rPr>
          <t>MSL:</t>
        </r>
        <r>
          <rPr>
            <sz val="9"/>
            <color indexed="81"/>
            <rFont val="Tahoma"/>
            <family val="2"/>
          </rPr>
          <t xml:space="preserve">
Consistent with Title 20, Sect 3201. Includes committed EE. Includes metered city loads; intended to be equivalent to RPS version before AAEE</t>
        </r>
      </text>
    </comment>
    <comment ref="B12" authorId="1">
      <text>
        <r>
          <rPr>
            <b/>
            <sz val="9"/>
            <color indexed="81"/>
            <rFont val="Tahoma"/>
            <family val="2"/>
          </rPr>
          <t>Vidaver, David@Energy:</t>
        </r>
        <r>
          <rPr>
            <sz val="9"/>
            <color indexed="81"/>
            <rFont val="Tahoma"/>
            <family val="2"/>
          </rPr>
          <t xml:space="preserve">
not RPS-eligible, including pumping loads, storage loads, and other utility loads, e.g., unmetered city loads, but excluding firm sales obligations.</t>
        </r>
      </text>
    </comment>
    <comment ref="B13" authorId="1">
      <text>
        <r>
          <rPr>
            <b/>
            <sz val="9"/>
            <color indexed="81"/>
            <rFont val="Tahoma"/>
            <family val="2"/>
          </rPr>
          <t>Vidaver, David@Energy:</t>
        </r>
        <r>
          <rPr>
            <sz val="9"/>
            <color indexed="81"/>
            <rFont val="Tahoma"/>
            <family val="2"/>
          </rPr>
          <t xml:space="preserve">
Should differ from the sum of 1 and 2 by T&amp;D losses, UFE and ?</t>
        </r>
      </text>
    </comment>
    <comment ref="B14" authorId="0">
      <text>
        <r>
          <rPr>
            <b/>
            <sz val="9"/>
            <color indexed="81"/>
            <rFont val="Tahoma"/>
            <family val="2"/>
          </rPr>
          <t>MSL:</t>
        </r>
        <r>
          <rPr>
            <sz val="9"/>
            <color indexed="81"/>
            <rFont val="Tahoma"/>
            <family val="2"/>
          </rPr>
          <t xml:space="preserve">
Line 1 less AAEE impact on retail sales. Only includes feasible, cost-effective, from utility programs and measures, e.g., as indicated by POU potential studies. Autocopies to RPS sheet)</t>
        </r>
      </text>
    </comment>
    <comment ref="B15" authorId="0">
      <text>
        <r>
          <rPr>
            <b/>
            <sz val="9"/>
            <color indexed="81"/>
            <rFont val="Tahoma"/>
            <family val="2"/>
          </rPr>
          <t>MSL:</t>
        </r>
        <r>
          <rPr>
            <sz val="9"/>
            <color indexed="81"/>
            <rFont val="Tahoma"/>
            <family val="2"/>
          </rPr>
          <t xml:space="preserve">
Should differ from 3 by impact of AAEE on net energy for load. Only includes feasible, cost-effective, from utility programs and measures, e.g., as indicated by POU potential studies</t>
        </r>
      </text>
    </comment>
    <comment ref="B16" authorId="0">
      <text>
        <r>
          <rPr>
            <b/>
            <sz val="9"/>
            <color indexed="81"/>
            <rFont val="Tahoma"/>
            <family val="2"/>
          </rPr>
          <t>MSL:</t>
        </r>
        <r>
          <rPr>
            <sz val="9"/>
            <color indexed="81"/>
            <rFont val="Tahoma"/>
            <family val="2"/>
          </rPr>
          <t xml:space="preserve">
Includes associated transmission losses.   Emissions from generation to meet FSO will not appear in the emissions table.
Does not include short-term commitments (e.g., estimated market sales)</t>
        </r>
      </text>
    </comment>
    <comment ref="B19" authorId="0">
      <text>
        <r>
          <rPr>
            <b/>
            <sz val="9"/>
            <color indexed="81"/>
            <rFont val="Tahoma"/>
            <family val="2"/>
          </rPr>
          <t>MSL: Lines 8-11</t>
        </r>
        <r>
          <rPr>
            <sz val="9"/>
            <color indexed="81"/>
            <rFont val="Tahoma"/>
            <family val="2"/>
          </rPr>
          <t xml:space="preserve">
[Do not enter into calculations; for informational purposes only].</t>
        </r>
      </text>
    </comment>
    <comment ref="B20" authorId="1">
      <text>
        <r>
          <rPr>
            <b/>
            <sz val="9"/>
            <color indexed="81"/>
            <rFont val="Tahoma"/>
            <family val="2"/>
          </rPr>
          <t>Vidaver, David@Energy:</t>
        </r>
        <r>
          <rPr>
            <sz val="9"/>
            <color indexed="81"/>
            <rFont val="Tahoma"/>
            <family val="2"/>
          </rPr>
          <t xml:space="preserve">
Lines 9-11. POU should indicate whether values are consumption or incremental net energy for load</t>
        </r>
      </text>
    </comment>
    <comment ref="B21" authorId="0">
      <text>
        <r>
          <rPr>
            <b/>
            <sz val="9"/>
            <color indexed="81"/>
            <rFont val="Tahoma"/>
            <family val="2"/>
          </rPr>
          <t>MSL: Lines 10-11</t>
        </r>
        <r>
          <rPr>
            <sz val="9"/>
            <color indexed="81"/>
            <rFont val="Tahoma"/>
            <family val="2"/>
          </rPr>
          <t xml:space="preserve">
Only if estimated/forecasted separately; not required. May be incremental load associated with a separate, defined set of utility programs or projects enumerated in notes, narrative, or on a separate tab. </t>
        </r>
      </text>
    </comment>
    <comment ref="B77" authorId="2">
      <text>
        <r>
          <rPr>
            <b/>
            <sz val="9"/>
            <color indexed="81"/>
            <rFont val="Tahoma"/>
            <family val="2"/>
          </rPr>
          <t>Kennedy, Robert@Energy:</t>
        </r>
        <r>
          <rPr>
            <sz val="9"/>
            <color indexed="81"/>
            <rFont val="Tahoma"/>
            <family val="2"/>
          </rPr>
          <t xml:space="preserve">
Generic additions include both utility owned generation and contracts. POUs are not expected to project which form new resources will take.</t>
        </r>
      </text>
    </comment>
    <comment ref="B118" authorId="1">
      <text>
        <r>
          <rPr>
            <b/>
            <sz val="9"/>
            <color indexed="81"/>
            <rFont val="Tahoma"/>
            <family val="2"/>
          </rPr>
          <t>Vidaver, David@Energy:</t>
        </r>
        <r>
          <rPr>
            <sz val="9"/>
            <color indexed="81"/>
            <rFont val="Tahoma"/>
            <family val="2"/>
          </rPr>
          <t xml:space="preserve">
Planned for energy from short-term and spot market purchases (based on forecasted electricity and gas prices) </t>
        </r>
      </text>
    </comment>
  </commentList>
</comments>
</file>

<file path=xl/comments3.xml><?xml version="1.0" encoding="utf-8"?>
<comments xmlns="http://schemas.openxmlformats.org/spreadsheetml/2006/main">
  <authors>
    <author>MSL</author>
    <author>Robert Kennedy</author>
    <author>Kennedy, Robert@Energy</author>
  </authors>
  <commentList>
    <comment ref="B10" authorId="0">
      <text>
        <r>
          <rPr>
            <b/>
            <sz val="9"/>
            <color indexed="81"/>
            <rFont val="Tahoma"/>
            <family val="2"/>
          </rPr>
          <t>MSL:</t>
        </r>
        <r>
          <rPr>
            <sz val="9"/>
            <color indexed="81"/>
            <rFont val="Tahoma"/>
            <family val="2"/>
          </rPr>
          <t xml:space="preserve">
Numbers below should exclude generation/emissions associated with FSO. Need to indicate which resources are meeting FSO somwhere. Perhaps require a note below to indicate which resources do this; staff can calculate amounts from data submitted on EBT and ET</t>
        </r>
      </text>
    </comment>
    <comment ref="D12" authorId="0">
      <text>
        <r>
          <rPr>
            <b/>
            <sz val="9"/>
            <color indexed="81"/>
            <rFont val="Tahoma"/>
            <family val="2"/>
          </rPr>
          <t>MSL:</t>
        </r>
        <r>
          <rPr>
            <sz val="9"/>
            <color indexed="81"/>
            <rFont val="Tahoma"/>
            <family val="2"/>
          </rPr>
          <t xml:space="preserve">
For UOG, can be utility provided estimate or from CEC list. 
For long term contracts, can be from CEC list or 0.428 (for unspecified power)
For generic gas-fired generation, should be utility proviided.
For RPS eligible, usually zero (or resource is omitted from page), but some RPS technologies may be assigned non-zero EI (TBD).
</t>
        </r>
      </text>
    </comment>
    <comment ref="B33" authorId="1">
      <text>
        <r>
          <rPr>
            <b/>
            <sz val="10"/>
            <color indexed="81"/>
            <rFont val="Tahoma"/>
            <family val="2"/>
          </rPr>
          <t>Robert Kennedy:</t>
        </r>
        <r>
          <rPr>
            <sz val="10"/>
            <color indexed="81"/>
            <rFont val="Tahoma"/>
            <family val="2"/>
          </rPr>
          <t xml:space="preserve">
Only list if there are GHG emissions associated with the RPS-eligible resource.
If there are GHG emissions associated, assign an EI and multiply by the power generated.
Per Scavo: We may count CH4 and N20 from biogenic fuels (ie biomass, biomethane) and C02 fugitive emissions from geothermal facilities. This will be determined in AB1110 proceeding</t>
        </r>
      </text>
    </comment>
    <comment ref="B58" authorId="2">
      <text>
        <r>
          <rPr>
            <b/>
            <sz val="9"/>
            <color indexed="81"/>
            <rFont val="Tahoma"/>
            <family val="2"/>
          </rPr>
          <t>Kennedy, Robert@Energy:</t>
        </r>
        <r>
          <rPr>
            <sz val="9"/>
            <color indexed="81"/>
            <rFont val="Tahoma"/>
            <family val="2"/>
          </rPr>
          <t xml:space="preserve">
Generic additions include both utility owned generation and contracts. POUs are not expected to project which form new resources will take.</t>
        </r>
      </text>
    </comment>
  </commentList>
</comments>
</file>

<file path=xl/comments4.xml><?xml version="1.0" encoding="utf-8"?>
<comments xmlns="http://schemas.openxmlformats.org/spreadsheetml/2006/main">
  <authors>
    <author>MSL</author>
    <author>Vidaver, David@Energy</author>
  </authors>
  <commentList>
    <comment ref="D14" authorId="0">
      <text>
        <r>
          <rPr>
            <b/>
            <sz val="9"/>
            <color indexed="81"/>
            <rFont val="Tahoma"/>
            <family val="2"/>
          </rPr>
          <t>MSL:</t>
        </r>
        <r>
          <rPr>
            <sz val="9"/>
            <color indexed="81"/>
            <rFont val="Tahoma"/>
            <family val="2"/>
          </rPr>
          <t xml:space="preserve">
Consistent with Title 20, Sect 3201. Includes committed EE. Includes metered city loads; intended to be equivalent to RPS version before AAEE</t>
        </r>
      </text>
    </comment>
    <comment ref="D15" authorId="1">
      <text>
        <r>
          <rPr>
            <b/>
            <sz val="9"/>
            <color indexed="81"/>
            <rFont val="Tahoma"/>
            <family val="2"/>
          </rPr>
          <t>Vidaver, David@Energy:</t>
        </r>
        <r>
          <rPr>
            <sz val="9"/>
            <color indexed="81"/>
            <rFont val="Tahoma"/>
            <family val="2"/>
          </rPr>
          <t xml:space="preserve">
not RPS-eligible, including pumping loads, storage loads, and other utility loads, e.g., unmetered city loads, but excluding firm sales obligations.</t>
        </r>
      </text>
    </comment>
    <comment ref="D16" authorId="1">
      <text>
        <r>
          <rPr>
            <b/>
            <sz val="9"/>
            <color indexed="81"/>
            <rFont val="Tahoma"/>
            <family val="2"/>
          </rPr>
          <t>Vidaver, David@Energy:</t>
        </r>
        <r>
          <rPr>
            <sz val="9"/>
            <color indexed="81"/>
            <rFont val="Tahoma"/>
            <family val="2"/>
          </rPr>
          <t xml:space="preserve">
Should differ from the sum of 1 and 2 by T&amp;D losses, UFE and ?</t>
        </r>
      </text>
    </comment>
    <comment ref="D17" authorId="0">
      <text>
        <r>
          <rPr>
            <b/>
            <sz val="9"/>
            <color indexed="81"/>
            <rFont val="Tahoma"/>
            <family val="2"/>
          </rPr>
          <t>MSL:</t>
        </r>
        <r>
          <rPr>
            <sz val="9"/>
            <color indexed="81"/>
            <rFont val="Tahoma"/>
            <family val="2"/>
          </rPr>
          <t xml:space="preserve">
Line 1 less AAEE impact on retail sales. Only includes feasible, cost-effective, from utility programs and measures, e.g., as indicated by POU potential studies. Autocopies to RPS sheet)</t>
        </r>
      </text>
    </comment>
    <comment ref="D18" authorId="0">
      <text>
        <r>
          <rPr>
            <b/>
            <sz val="9"/>
            <color indexed="81"/>
            <rFont val="Tahoma"/>
            <family val="2"/>
          </rPr>
          <t>MSL:</t>
        </r>
        <r>
          <rPr>
            <sz val="9"/>
            <color indexed="81"/>
            <rFont val="Tahoma"/>
            <family val="2"/>
          </rPr>
          <t xml:space="preserve">
Should differ from 3 by impact of AAEE on net energy for load. Only includes feasible, cost-effective, from utility programs and measures, e.g., as indicated by POU potential studies</t>
        </r>
      </text>
    </comment>
    <comment ref="D19" authorId="0">
      <text>
        <r>
          <rPr>
            <b/>
            <sz val="9"/>
            <color indexed="81"/>
            <rFont val="Tahoma"/>
            <family val="2"/>
          </rPr>
          <t>MSL:</t>
        </r>
        <r>
          <rPr>
            <sz val="9"/>
            <color indexed="81"/>
            <rFont val="Tahoma"/>
            <family val="2"/>
          </rPr>
          <t xml:space="preserve">
Includes associated transmission losses.   Emissions from generation to meet FSO will not appear in the emissions table.
Does not include short-term commitments (e.g., estimated market sales)</t>
        </r>
      </text>
    </comment>
  </commentList>
</comments>
</file>

<file path=xl/sharedStrings.xml><?xml version="1.0" encoding="utf-8"?>
<sst xmlns="http://schemas.openxmlformats.org/spreadsheetml/2006/main" count="625" uniqueCount="342">
  <si>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</si>
  <si>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</si>
  <si>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</si>
  <si>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</si>
  <si>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</si>
  <si>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</si>
  <si>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</si>
  <si>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</si>
  <si>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</si>
  <si>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</si>
  <si>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</si>
  <si>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</si>
  <si>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</si>
  <si>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</si>
  <si>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</si>
  <si>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</si>
  <si>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</si>
  <si>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</si>
  <si>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</si>
  <si>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</si>
  <si>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</si>
  <si>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</si>
  <si>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</si>
  <si>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</si>
  <si>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</si>
  <si>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</si>
  <si>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</si>
  <si>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</si>
  <si>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</si>
  <si>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</si>
  <si>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</si>
  <si>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</si>
  <si>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</si>
  <si>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</si>
  <si>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Fuel</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</si>
  <si>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</si>
  <si>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</si>
  <si>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</si>
  <si>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</si>
  <si>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</si>
  <si>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</si>
  <si>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</si>
  <si>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</si>
  <si>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</si>
  <si>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</si>
  <si>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</si>
  <si>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</si>
  <si>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</si>
  <si>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</si>
  <si>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</si>
  <si>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</si>
  <si>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</si>
  <si>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</si>
  <si>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</si>
  <si>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</si>
  <si>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</si>
  <si>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</si>
  <si>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</si>
  <si>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</si>
  <si>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</si>
  <si>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</si>
  <si>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</si>
  <si>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</si>
  <si>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</si>
  <si>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</si>
  <si>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</si>
  <si>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</si>
  <si>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</si>
  <si>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</si>
  <si>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</si>
  <si>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</si>
  <si>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</si>
  <si>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</si>
  <si>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</si>
  <si>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</si>
  <si>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</si>
  <si>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</si>
  <si>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</si>
  <si>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</si>
  <si>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</si>
  <si>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</si>
  <si>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</si>
  <si>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</si>
  <si>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</si>
  <si>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</si>
  <si>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</si>
  <si>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</si>
  <si>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</si>
  <si>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</si>
  <si>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</si>
  <si>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</si>
  <si>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</si>
  <si>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</si>
  <si>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</si>
  <si>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</si>
  <si>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</si>
  <si>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</si>
  <si>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(5+6)</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</si>
  <si>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</si>
  <si>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</si>
  <si>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</si>
  <si>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</si>
  <si>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</si>
  <si>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</si>
  <si>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</si>
  <si>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</si>
  <si>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</si>
  <si>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</si>
  <si>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</si>
  <si>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</si>
  <si>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</si>
  <si>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</si>
  <si>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</si>
  <si>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</si>
  <si>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</si>
  <si>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</si>
  <si>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</si>
  <si>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</si>
  <si>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RPS-eligible resources (sum of 2a…2n)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</si>
  <si>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</si>
  <si>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</si>
  <si>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</si>
  <si>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</si>
  <si>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</si>
  <si>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</si>
  <si>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</si>
  <si>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</si>
  <si>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</si>
  <si>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</si>
  <si>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</si>
  <si>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</si>
  <si>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</si>
  <si>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</si>
  <si>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</si>
  <si>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</si>
  <si>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</si>
  <si>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</si>
  <si>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 xml:space="preserve">Managed retail sales  </t>
  </si>
  <si>
    <t>Retail sales to end-use customers</t>
  </si>
  <si>
    <t>Beginning balances</t>
  </si>
  <si>
    <t>Start of 2017</t>
  </si>
  <si>
    <t>2017</t>
  </si>
  <si>
    <t>Soft target (%)</t>
  </si>
  <si>
    <t>Required procurement for compliance period</t>
  </si>
  <si>
    <t>Category 3 RECs</t>
  </si>
  <si>
    <t>12a</t>
  </si>
  <si>
    <t>12b</t>
  </si>
  <si>
    <t>12c</t>
  </si>
  <si>
    <t>12d</t>
  </si>
  <si>
    <t>12e</t>
  </si>
  <si>
    <t>12f</t>
  </si>
  <si>
    <t>12g</t>
  </si>
  <si>
    <t>12h</t>
  </si>
  <si>
    <t>12i</t>
  </si>
  <si>
    <t>13j</t>
  </si>
  <si>
    <t>13k</t>
  </si>
  <si>
    <t>13l</t>
  </si>
  <si>
    <t>15a</t>
  </si>
  <si>
    <t>15b</t>
  </si>
  <si>
    <t>15c</t>
  </si>
  <si>
    <t>15d</t>
  </si>
  <si>
    <t>15e</t>
  </si>
  <si>
    <t>Excess balance/historic carryover at beginning/end of compliance period</t>
  </si>
  <si>
    <t>Description of Worksheet Tabs</t>
  </si>
  <si>
    <t xml:space="preserve">Administrative Information </t>
  </si>
  <si>
    <t>POU Name on Admin Tab</t>
  </si>
  <si>
    <t>Name of Publicly Owned Utility ("POU")</t>
  </si>
  <si>
    <t>12j</t>
  </si>
  <si>
    <t>12k</t>
  </si>
  <si>
    <t>12l</t>
  </si>
  <si>
    <t>Managed Peak Demand (1-5-6)</t>
  </si>
  <si>
    <t>Total Peak Procurement Requirement (7+8+9)</t>
  </si>
  <si>
    <t>Total peak dependable capacity of existing and planned supply resources (not RPS-eligible) (sum of 11a…11n)</t>
  </si>
  <si>
    <t>Total peak dependable capacity of existing and planned RPS-eligible resources (sum of 12a…12n)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</si>
  <si>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</si>
  <si>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</si>
  <si>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</si>
  <si>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</si>
  <si>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</si>
  <si>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</si>
  <si>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Short term and spot market purchases  (from 18)</t>
  </si>
  <si>
    <t>Total GHG emissions from generic supply resources (4+5)</t>
  </si>
  <si>
    <t>Unmanaged net energy for load</t>
  </si>
  <si>
    <t xml:space="preserve">Managed net energy for load </t>
  </si>
  <si>
    <t>Category 0, 1 and 2 RECs</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</si>
  <si>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</si>
  <si>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</si>
  <si>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</si>
  <si>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</si>
  <si>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</si>
  <si>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</si>
  <si>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</si>
  <si>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</si>
  <si>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</si>
  <si>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</si>
  <si>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</si>
  <si>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</si>
  <si>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</si>
  <si>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</si>
  <si>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</si>
  <si>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</si>
  <si>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</si>
  <si>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</si>
  <si>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</si>
  <si>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</si>
  <si>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</si>
  <si>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</si>
  <si>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</si>
  <si>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</si>
  <si>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</si>
  <si>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</si>
  <si>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</si>
  <si>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</si>
  <si>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</si>
  <si>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</si>
  <si>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</si>
  <si>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</si>
  <si>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</si>
  <si>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</si>
  <si>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</si>
  <si>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</si>
  <si>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</si>
  <si>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</si>
  <si>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</si>
  <si>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</si>
  <si>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</si>
  <si>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</si>
  <si>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</si>
  <si>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</si>
  <si>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</si>
  <si>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</si>
  <si>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</si>
  <si>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</si>
  <si>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</si>
  <si>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</si>
  <si>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</si>
  <si>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</si>
  <si>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</si>
  <si>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</si>
  <si>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</si>
  <si>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</si>
  <si>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</si>
  <si>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</si>
  <si>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</si>
  <si>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</si>
  <si>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</si>
  <si>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</si>
  <si>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</si>
  <si>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</si>
  <si>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</si>
  <si>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</si>
  <si>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</si>
  <si>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</si>
  <si>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</si>
  <si>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</si>
  <si>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</si>
  <si>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</si>
  <si>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</si>
  <si>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</si>
  <si>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</si>
  <si>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</si>
  <si>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</si>
  <si>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</si>
  <si>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</si>
  <si>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</si>
  <si>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</si>
  <si>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</si>
  <si>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</si>
  <si>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</si>
  <si>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</si>
  <si>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</si>
  <si>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</si>
  <si>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</si>
  <si>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</si>
  <si>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</si>
  <si>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</si>
  <si>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</si>
  <si>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</si>
  <si>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</si>
  <si>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</si>
  <si>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</si>
  <si>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Over/under procurement for compliance period (11 - 4)</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</si>
  <si>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</si>
  <si>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</si>
  <si>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</si>
  <si>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</si>
  <si>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</si>
  <si>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</si>
  <si>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</si>
  <si>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</si>
  <si>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</si>
  <si>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</si>
  <si>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</si>
  <si>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</si>
  <si>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</si>
  <si>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</si>
  <si>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</si>
  <si>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</si>
  <si>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</si>
  <si>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</si>
  <si>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</si>
  <si>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</si>
  <si>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Managed retail sales to end-use customers</t>
  </si>
  <si>
    <t>(Managed) Retail sales to end-use customers (From EBT)</t>
  </si>
  <si>
    <t xml:space="preserve">   Amount of energy applied to procurement obligation</t>
  </si>
  <si>
    <t xml:space="preserve">   Carryover and REC purchases applied to procurement obligation</t>
  </si>
  <si>
    <t>Carryover and REC purchases applied to procurement obligation</t>
  </si>
  <si>
    <t>7A</t>
  </si>
  <si>
    <t>Net change in balance/carryover (6+7-6A-7A)</t>
  </si>
  <si>
    <t>Net change in REC balance/carryover</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</si>
  <si>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</si>
  <si>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</si>
  <si>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</si>
  <si>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</si>
  <si>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</si>
  <si>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</si>
  <si>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</si>
  <si>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</si>
  <si>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</si>
  <si>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</si>
  <si>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</si>
  <si>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</si>
  <si>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</si>
  <si>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</si>
  <si>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</si>
  <si>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Portfolio emissions (8-8e)</t>
  </si>
  <si>
    <t>Total energy from RPS-eligible resources (sum of 13a…13n, and 13z)</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</si>
  <si>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</si>
  <si>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</si>
  <si>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</si>
  <si>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</si>
  <si>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</si>
  <si>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</si>
  <si>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</si>
  <si>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</si>
  <si>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Green pricing program/hydro exclusion</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</si>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</sst>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80">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sz val="9"/>
      <color indexed="81"/>
      <name val="Tahoma"/>
      <family val="2"/>
    </font>
    <font>
      <b/>
      <sz val="9"/>
      <color indexed="81"/>
      <name val="Tahoma"/>
      <family val="2"/>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sz val="10"/>
      <color indexed="81"/>
      <name val="Tahoma"/>
      <family val="2"/>
    </font>
    <font>
      <b/>
      <sz val="10"/>
      <color indexed="81"/>
      <name val="Tahoma"/>
      <family val="2"/>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12"/>
      <color theme="6" tint="0.39997558519241921"/>
      <name val="Calibri"/>
      <family val="2"/>
      <scheme val="minor"/>
    </font>
    <font>
      <sz val="12"/>
      <color theme="6" tint="0.39997558519241921"/>
      <name val="Calibri"/>
      <family val="2"/>
      <scheme val="minor"/>
    </font>
    <font>
      <b/>
      <sz val="8"/>
      <name val="Calibri"/>
      <family val="2"/>
      <scheme val="minor"/>
    </font>
    <font>
      <b/>
      <u/>
      <sz val="14"/>
      <name val="Calibri"/>
      <family val="2"/>
      <scheme val="minor"/>
    </font>
  </fonts>
  <fills count="113">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41" fillId="0" borderId="0" applyFont="0" applyFill="0" applyBorder="0" applyAlignment="0" applyProtection="0"/>
    <xf numFmtId="164" fontId="41" fillId="0" borderId="0" applyFont="0" applyFill="0" applyBorder="0" applyAlignment="0" applyProtection="0"/>
    <xf numFmtId="0" fontId="42"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4" fillId="0" borderId="0" applyNumberFormat="0" applyFill="0" applyBorder="0" applyAlignment="0" applyProtection="0">
      <alignment vertical="top"/>
    </xf>
    <xf numFmtId="168" fontId="7" fillId="0" borderId="0" applyFont="0" applyFill="0" applyBorder="0" applyAlignment="0" applyProtection="0"/>
    <xf numFmtId="0" fontId="45"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8" fillId="0" borderId="1" applyNumberFormat="0" applyFont="0" applyFill="0" applyAlignment="0" applyProtection="0"/>
    <xf numFmtId="0" fontId="49"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50" fillId="15"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49"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0" fontId="34" fillId="15" borderId="0" applyNumberFormat="0" applyBorder="0" applyAlignment="0" applyProtection="0"/>
    <xf numFmtId="0" fontId="49" fillId="15" borderId="0" applyNumberFormat="0" applyBorder="0" applyAlignment="0" applyProtection="0"/>
    <xf numFmtId="0" fontId="2" fillId="40"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52"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51" fillId="40"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51"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41"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51"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51" fillId="40"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51" fillId="40" borderId="0" applyNumberFormat="0" applyBorder="0" applyAlignment="0" applyProtection="0"/>
    <xf numFmtId="0" fontId="2" fillId="15" borderId="0" applyNumberFormat="0" applyBorder="0" applyAlignment="0" applyProtection="0"/>
    <xf numFmtId="0" fontId="51" fillId="40"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49" fillId="15" borderId="0" applyNumberFormat="0" applyBorder="0" applyAlignment="0" applyProtection="0"/>
    <xf numFmtId="0" fontId="5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49"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49"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50" fillId="19"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49"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0" fontId="34" fillId="19" borderId="0" applyNumberFormat="0" applyBorder="0" applyAlignment="0" applyProtection="0"/>
    <xf numFmtId="0" fontId="49" fillId="19" borderId="0" applyNumberFormat="0" applyBorder="0" applyAlignment="0" applyProtection="0"/>
    <xf numFmtId="0" fontId="2" fillId="43"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52"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51" fillId="44"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51"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5"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51"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51" fillId="44"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51" fillId="44" borderId="0" applyNumberFormat="0" applyBorder="0" applyAlignment="0" applyProtection="0"/>
    <xf numFmtId="0" fontId="2" fillId="19" borderId="0" applyNumberFormat="0" applyBorder="0" applyAlignment="0" applyProtection="0"/>
    <xf numFmtId="0" fontId="51" fillId="44"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49" fillId="19" borderId="0" applyNumberFormat="0" applyBorder="0" applyAlignment="0" applyProtection="0"/>
    <xf numFmtId="0" fontId="5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49"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49"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50" fillId="23"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49"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0" fontId="34" fillId="23" borderId="0" applyNumberFormat="0" applyBorder="0" applyAlignment="0" applyProtection="0"/>
    <xf numFmtId="0" fontId="49" fillId="23" borderId="0" applyNumberFormat="0" applyBorder="0" applyAlignment="0" applyProtection="0"/>
    <xf numFmtId="0" fontId="2" fillId="4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52"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51" fillId="47"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51"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8"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51"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51" fillId="47"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51" fillId="47" borderId="0" applyNumberFormat="0" applyBorder="0" applyAlignment="0" applyProtection="0"/>
    <xf numFmtId="0" fontId="2" fillId="23" borderId="0" applyNumberFormat="0" applyBorder="0" applyAlignment="0" applyProtection="0"/>
    <xf numFmtId="0" fontId="51" fillId="47"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49" fillId="23" borderId="0" applyNumberFormat="0" applyBorder="0" applyAlignment="0" applyProtection="0"/>
    <xf numFmtId="0" fontId="5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49"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49"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50" fillId="27"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49"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7" borderId="0" applyNumberFormat="0" applyBorder="0" applyAlignment="0" applyProtection="0"/>
    <xf numFmtId="0" fontId="49" fillId="27" borderId="0" applyNumberFormat="0" applyBorder="0" applyAlignment="0" applyProtection="0"/>
    <xf numFmtId="0" fontId="2" fillId="40"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52"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51" fillId="40"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51"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51"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51" fillId="40"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51" fillId="40" borderId="0" applyNumberFormat="0" applyBorder="0" applyAlignment="0" applyProtection="0"/>
    <xf numFmtId="0" fontId="2" fillId="27" borderId="0" applyNumberFormat="0" applyBorder="0" applyAlignment="0" applyProtection="0"/>
    <xf numFmtId="0" fontId="51" fillId="40"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49" fillId="27" borderId="0" applyNumberFormat="0" applyBorder="0" applyAlignment="0" applyProtection="0"/>
    <xf numFmtId="0" fontId="5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49"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49"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50" fillId="31"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49"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0" fontId="34" fillId="31" borderId="0" applyNumberFormat="0" applyBorder="0" applyAlignment="0" applyProtection="0"/>
    <xf numFmtId="0" fontId="49"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52"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51"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49" fillId="31" borderId="0" applyNumberFormat="0" applyBorder="0" applyAlignment="0" applyProtection="0"/>
    <xf numFmtId="0" fontId="5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49"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49"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50" fillId="35"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49"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0" fontId="34" fillId="35" borderId="0" applyNumberFormat="0" applyBorder="0" applyAlignment="0" applyProtection="0"/>
    <xf numFmtId="0" fontId="49"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52"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51"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53"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49" fillId="35" borderId="0" applyNumberFormat="0" applyBorder="0" applyAlignment="0" applyProtection="0"/>
    <xf numFmtId="0" fontId="5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49"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49"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50" fillId="16"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49"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16" borderId="0" applyNumberFormat="0" applyBorder="0" applyAlignment="0" applyProtection="0"/>
    <xf numFmtId="0" fontId="49" fillId="16" borderId="0" applyNumberFormat="0" applyBorder="0" applyAlignment="0" applyProtection="0"/>
    <xf numFmtId="0" fontId="2" fillId="5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52"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51" fillId="55"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51"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6"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51"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51" fillId="55"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51" fillId="55" borderId="0" applyNumberFormat="0" applyBorder="0" applyAlignment="0" applyProtection="0"/>
    <xf numFmtId="0" fontId="2" fillId="16" borderId="0" applyNumberFormat="0" applyBorder="0" applyAlignment="0" applyProtection="0"/>
    <xf numFmtId="0" fontId="51" fillId="55"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49" fillId="16" borderId="0" applyNumberFormat="0" applyBorder="0" applyAlignment="0" applyProtection="0"/>
    <xf numFmtId="0" fontId="5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49"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49"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50" fillId="20"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49"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0" fontId="34" fillId="20" borderId="0" applyNumberFormat="0" applyBorder="0" applyAlignment="0" applyProtection="0"/>
    <xf numFmtId="0" fontId="49"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52"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51"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49" fillId="20" borderId="0" applyNumberFormat="0" applyBorder="0" applyAlignment="0" applyProtection="0"/>
    <xf numFmtId="0" fontId="5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49"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49"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50" fillId="24"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49"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0" fontId="34" fillId="24" borderId="0" applyNumberFormat="0" applyBorder="0" applyAlignment="0" applyProtection="0"/>
    <xf numFmtId="0" fontId="49" fillId="24" borderId="0" applyNumberFormat="0" applyBorder="0" applyAlignment="0" applyProtection="0"/>
    <xf numFmtId="0" fontId="2" fillId="59"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52"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51" fillId="59"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51"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51"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51" fillId="59"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51" fillId="59" borderId="0" applyNumberFormat="0" applyBorder="0" applyAlignment="0" applyProtection="0"/>
    <xf numFmtId="0" fontId="2" fillId="24" borderId="0" applyNumberFormat="0" applyBorder="0" applyAlignment="0" applyProtection="0"/>
    <xf numFmtId="0" fontId="51" fillId="59"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49" fillId="24" borderId="0" applyNumberFormat="0" applyBorder="0" applyAlignment="0" applyProtection="0"/>
    <xf numFmtId="0" fontId="5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49"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49"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50" fillId="28"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49"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8" borderId="0" applyNumberFormat="0" applyBorder="0" applyAlignment="0" applyProtection="0"/>
    <xf numFmtId="0" fontId="49" fillId="28" borderId="0" applyNumberFormat="0" applyBorder="0" applyAlignment="0" applyProtection="0"/>
    <xf numFmtId="0" fontId="2" fillId="5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52"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51" fillId="55"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51"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51"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51" fillId="55"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51" fillId="55" borderId="0" applyNumberFormat="0" applyBorder="0" applyAlignment="0" applyProtection="0"/>
    <xf numFmtId="0" fontId="2" fillId="28" borderId="0" applyNumberFormat="0" applyBorder="0" applyAlignment="0" applyProtection="0"/>
    <xf numFmtId="0" fontId="51" fillId="55"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49" fillId="28" borderId="0" applyNumberFormat="0" applyBorder="0" applyAlignment="0" applyProtection="0"/>
    <xf numFmtId="0" fontId="5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49"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49"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50" fillId="32"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49"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32" borderId="0" applyNumberFormat="0" applyBorder="0" applyAlignment="0" applyProtection="0"/>
    <xf numFmtId="0" fontId="49"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52"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51"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6"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49" fillId="32" borderId="0" applyNumberFormat="0" applyBorder="0" applyAlignment="0" applyProtection="0"/>
    <xf numFmtId="0" fontId="5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49"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49"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50" fillId="36"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49"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0" fontId="34" fillId="36" borderId="0" applyNumberFormat="0" applyBorder="0" applyAlignment="0" applyProtection="0"/>
    <xf numFmtId="0" fontId="49" fillId="36" borderId="0" applyNumberFormat="0" applyBorder="0" applyAlignment="0" applyProtection="0"/>
    <xf numFmtId="0" fontId="2" fillId="4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52"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51" fillId="43"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51"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2"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51"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51" fillId="43"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51" fillId="43" borderId="0" applyNumberFormat="0" applyBorder="0" applyAlignment="0" applyProtection="0"/>
    <xf numFmtId="0" fontId="2" fillId="36" borderId="0" applyNumberFormat="0" applyBorder="0" applyAlignment="0" applyProtection="0"/>
    <xf numFmtId="0" fontId="51" fillId="43"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49" fillId="36" borderId="0" applyNumberFormat="0" applyBorder="0" applyAlignment="0" applyProtection="0"/>
    <xf numFmtId="0" fontId="5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49"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0" fontId="47" fillId="0" borderId="0" applyFont="0" applyFill="0" applyBorder="0" applyAlignment="0" applyProtection="0"/>
    <xf numFmtId="10" fontId="47" fillId="0" borderId="0" applyFont="0" applyFill="0" applyBorder="0" applyAlignment="0" applyProtection="0">
      <alignment horizontal="center" vertical="center"/>
    </xf>
    <xf numFmtId="0" fontId="53" fillId="17" borderId="0" applyNumberFormat="0" applyBorder="0" applyAlignment="0" applyProtection="0"/>
    <xf numFmtId="0" fontId="54" fillId="17" borderId="0" applyNumberFormat="0" applyBorder="0" applyAlignment="0" applyProtection="0"/>
    <xf numFmtId="0" fontId="55" fillId="63" borderId="0" applyNumberFormat="0" applyBorder="0" applyAlignment="0" applyProtection="0"/>
    <xf numFmtId="0" fontId="32" fillId="17" borderId="0" applyNumberFormat="0" applyBorder="0" applyAlignment="0" applyProtection="0"/>
    <xf numFmtId="0" fontId="56" fillId="17" borderId="0" applyNumberFormat="0" applyBorder="0" applyAlignment="0" applyProtection="0"/>
    <xf numFmtId="164" fontId="55" fillId="63" borderId="0" applyNumberFormat="0" applyBorder="0" applyAlignment="0" applyProtection="0"/>
    <xf numFmtId="0" fontId="56" fillId="17" borderId="0" applyNumberFormat="0" applyBorder="0" applyAlignment="0" applyProtection="0"/>
    <xf numFmtId="0" fontId="32" fillId="64" borderId="0" applyNumberFormat="0" applyBorder="0" applyAlignment="0" applyProtection="0"/>
    <xf numFmtId="0" fontId="57" fillId="17" borderId="0" applyNumberFormat="0" applyBorder="0" applyAlignment="0" applyProtection="0"/>
    <xf numFmtId="0" fontId="55" fillId="63" borderId="0" applyNumberFormat="0" applyBorder="0" applyAlignment="0" applyProtection="0"/>
    <xf numFmtId="0" fontId="55" fillId="65" borderId="0" applyNumberFormat="0" applyBorder="0" applyAlignment="0" applyProtection="0"/>
    <xf numFmtId="0" fontId="55" fillId="64" borderId="0" applyNumberFormat="0" applyBorder="0" applyAlignment="0" applyProtection="0"/>
    <xf numFmtId="0" fontId="55" fillId="63" borderId="0" applyNumberFormat="0" applyBorder="0" applyAlignment="0" applyProtection="0"/>
    <xf numFmtId="164" fontId="55" fillId="63" borderId="0" applyNumberFormat="0" applyBorder="0" applyAlignment="0" applyProtection="0"/>
    <xf numFmtId="0" fontId="32" fillId="17"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32" fillId="17" borderId="0" applyNumberFormat="0" applyBorder="0" applyAlignment="0" applyProtection="0"/>
    <xf numFmtId="164" fontId="55" fillId="63" borderId="0" applyNumberFormat="0" applyBorder="0" applyAlignment="0" applyProtection="0"/>
    <xf numFmtId="0" fontId="55" fillId="63" borderId="0" applyNumberFormat="0" applyBorder="0" applyAlignment="0" applyProtection="0"/>
    <xf numFmtId="0" fontId="32" fillId="17" borderId="0" applyNumberFormat="0" applyBorder="0" applyAlignment="0" applyProtection="0"/>
    <xf numFmtId="0" fontId="55" fillId="64" borderId="0" applyNumberFormat="0" applyBorder="0" applyAlignment="0" applyProtection="0"/>
    <xf numFmtId="0" fontId="54"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57" fillId="17" borderId="0" applyNumberFormat="0" applyBorder="0" applyAlignment="0" applyProtection="0"/>
    <xf numFmtId="0" fontId="56" fillId="17" borderId="0" applyNumberFormat="0" applyBorder="0" applyAlignment="0" applyProtection="0"/>
    <xf numFmtId="0" fontId="53" fillId="21" borderId="0" applyNumberFormat="0" applyBorder="0" applyAlignment="0" applyProtection="0"/>
    <xf numFmtId="0" fontId="54" fillId="21" borderId="0" applyNumberFormat="0" applyBorder="0" applyAlignment="0" applyProtection="0"/>
    <xf numFmtId="0" fontId="55" fillId="44" borderId="0" applyNumberFormat="0" applyBorder="0" applyAlignment="0" applyProtection="0"/>
    <xf numFmtId="0" fontId="32" fillId="21" borderId="0" applyNumberFormat="0" applyBorder="0" applyAlignment="0" applyProtection="0"/>
    <xf numFmtId="0" fontId="56" fillId="21" borderId="0" applyNumberFormat="0" applyBorder="0" applyAlignment="0" applyProtection="0"/>
    <xf numFmtId="164" fontId="55" fillId="44" borderId="0" applyNumberFormat="0" applyBorder="0" applyAlignment="0" applyProtection="0"/>
    <xf numFmtId="0" fontId="56" fillId="21" borderId="0" applyNumberFormat="0" applyBorder="0" applyAlignment="0" applyProtection="0"/>
    <xf numFmtId="0" fontId="57" fillId="21" borderId="0" applyNumberFormat="0" applyBorder="0" applyAlignment="0" applyProtection="0"/>
    <xf numFmtId="0" fontId="55" fillId="44" borderId="0" applyNumberFormat="0" applyBorder="0" applyAlignment="0" applyProtection="0"/>
    <xf numFmtId="0" fontId="55" fillId="57" borderId="0" applyNumberFormat="0" applyBorder="0" applyAlignment="0" applyProtection="0"/>
    <xf numFmtId="0" fontId="55" fillId="44" borderId="0" applyNumberFormat="0" applyBorder="0" applyAlignment="0" applyProtection="0"/>
    <xf numFmtId="0" fontId="32" fillId="21" borderId="0" applyNumberFormat="0" applyBorder="0" applyAlignment="0" applyProtection="0"/>
    <xf numFmtId="164" fontId="55" fillId="44" borderId="0" applyNumberFormat="0" applyBorder="0" applyAlignment="0" applyProtection="0"/>
    <xf numFmtId="0" fontId="32" fillId="21" borderId="0" applyNumberFormat="0" applyBorder="0" applyAlignment="0" applyProtection="0"/>
    <xf numFmtId="0" fontId="55" fillId="44" borderId="0" applyNumberFormat="0" applyBorder="0" applyAlignment="0" applyProtection="0"/>
    <xf numFmtId="164" fontId="55" fillId="44" borderId="0" applyNumberFormat="0" applyBorder="0" applyAlignment="0" applyProtection="0"/>
    <xf numFmtId="0" fontId="32" fillId="21" borderId="0" applyNumberFormat="0" applyBorder="0" applyAlignment="0" applyProtection="0"/>
    <xf numFmtId="0" fontId="54"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57" fillId="21" borderId="0" applyNumberFormat="0" applyBorder="0" applyAlignment="0" applyProtection="0"/>
    <xf numFmtId="0" fontId="56" fillId="21" borderId="0" applyNumberFormat="0" applyBorder="0" applyAlignment="0" applyProtection="0"/>
    <xf numFmtId="0" fontId="53" fillId="25" borderId="0" applyNumberFormat="0" applyBorder="0" applyAlignment="0" applyProtection="0"/>
    <xf numFmtId="0" fontId="54" fillId="25" borderId="0" applyNumberFormat="0" applyBorder="0" applyAlignment="0" applyProtection="0"/>
    <xf numFmtId="0" fontId="55" fillId="58" borderId="0" applyNumberFormat="0" applyBorder="0" applyAlignment="0" applyProtection="0"/>
    <xf numFmtId="0" fontId="32" fillId="25" borderId="0" applyNumberFormat="0" applyBorder="0" applyAlignment="0" applyProtection="0"/>
    <xf numFmtId="0" fontId="56" fillId="25" borderId="0" applyNumberFormat="0" applyBorder="0" applyAlignment="0" applyProtection="0"/>
    <xf numFmtId="164" fontId="55" fillId="58" borderId="0" applyNumberFormat="0" applyBorder="0" applyAlignment="0" applyProtection="0"/>
    <xf numFmtId="0" fontId="56" fillId="25" borderId="0" applyNumberFormat="0" applyBorder="0" applyAlignment="0" applyProtection="0"/>
    <xf numFmtId="0" fontId="32" fillId="59" borderId="0" applyNumberFormat="0" applyBorder="0" applyAlignment="0" applyProtection="0"/>
    <xf numFmtId="0" fontId="57" fillId="25" borderId="0" applyNumberFormat="0" applyBorder="0" applyAlignment="0" applyProtection="0"/>
    <xf numFmtId="0" fontId="55" fillId="58" borderId="0" applyNumberFormat="0" applyBorder="0" applyAlignment="0" applyProtection="0"/>
    <xf numFmtId="0" fontId="55" fillId="60" borderId="0" applyNumberFormat="0" applyBorder="0" applyAlignment="0" applyProtection="0"/>
    <xf numFmtId="0" fontId="55" fillId="59" borderId="0" applyNumberFormat="0" applyBorder="0" applyAlignment="0" applyProtection="0"/>
    <xf numFmtId="0" fontId="55" fillId="58" borderId="0" applyNumberFormat="0" applyBorder="0" applyAlignment="0" applyProtection="0"/>
    <xf numFmtId="164" fontId="55" fillId="58" borderId="0" applyNumberFormat="0" applyBorder="0" applyAlignment="0" applyProtection="0"/>
    <xf numFmtId="0" fontId="32" fillId="2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32" fillId="25" borderId="0" applyNumberFormat="0" applyBorder="0" applyAlignment="0" applyProtection="0"/>
    <xf numFmtId="164" fontId="55" fillId="58" borderId="0" applyNumberFormat="0" applyBorder="0" applyAlignment="0" applyProtection="0"/>
    <xf numFmtId="0" fontId="55" fillId="58" borderId="0" applyNumberFormat="0" applyBorder="0" applyAlignment="0" applyProtection="0"/>
    <xf numFmtId="0" fontId="32" fillId="25" borderId="0" applyNumberFormat="0" applyBorder="0" applyAlignment="0" applyProtection="0"/>
    <xf numFmtId="0" fontId="55" fillId="59" borderId="0" applyNumberFormat="0" applyBorder="0" applyAlignment="0" applyProtection="0"/>
    <xf numFmtId="0" fontId="54"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57" fillId="25" borderId="0" applyNumberFormat="0" applyBorder="0" applyAlignment="0" applyProtection="0"/>
    <xf numFmtId="0" fontId="56" fillId="25" borderId="0" applyNumberFormat="0" applyBorder="0" applyAlignment="0" applyProtection="0"/>
    <xf numFmtId="0" fontId="53" fillId="29" borderId="0" applyNumberFormat="0" applyBorder="0" applyAlignment="0" applyProtection="0"/>
    <xf numFmtId="0" fontId="54" fillId="29" borderId="0" applyNumberFormat="0" applyBorder="0" applyAlignment="0" applyProtection="0"/>
    <xf numFmtId="0" fontId="55" fillId="66" borderId="0" applyNumberFormat="0" applyBorder="0" applyAlignment="0" applyProtection="0"/>
    <xf numFmtId="0" fontId="32" fillId="29" borderId="0" applyNumberFormat="0" applyBorder="0" applyAlignment="0" applyProtection="0"/>
    <xf numFmtId="0" fontId="56" fillId="29" borderId="0" applyNumberFormat="0" applyBorder="0" applyAlignment="0" applyProtection="0"/>
    <xf numFmtId="164" fontId="55" fillId="66" borderId="0" applyNumberFormat="0" applyBorder="0" applyAlignment="0" applyProtection="0"/>
    <xf numFmtId="0" fontId="56" fillId="29" borderId="0" applyNumberFormat="0" applyBorder="0" applyAlignment="0" applyProtection="0"/>
    <xf numFmtId="0" fontId="32" fillId="55" borderId="0" applyNumberFormat="0" applyBorder="0" applyAlignment="0" applyProtection="0"/>
    <xf numFmtId="0" fontId="57" fillId="29" borderId="0" applyNumberFormat="0" applyBorder="0" applyAlignment="0" applyProtection="0"/>
    <xf numFmtId="0" fontId="55" fillId="66" borderId="0" applyNumberFormat="0" applyBorder="0" applyAlignment="0" applyProtection="0"/>
    <xf numFmtId="0" fontId="55" fillId="67" borderId="0" applyNumberFormat="0" applyBorder="0" applyAlignment="0" applyProtection="0"/>
    <xf numFmtId="0" fontId="55" fillId="55" borderId="0" applyNumberFormat="0" applyBorder="0" applyAlignment="0" applyProtection="0"/>
    <xf numFmtId="0" fontId="55" fillId="66" borderId="0" applyNumberFormat="0" applyBorder="0" applyAlignment="0" applyProtection="0"/>
    <xf numFmtId="164" fontId="55" fillId="66" borderId="0" applyNumberFormat="0" applyBorder="0" applyAlignment="0" applyProtection="0"/>
    <xf numFmtId="0" fontId="32" fillId="29"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32" fillId="29" borderId="0" applyNumberFormat="0" applyBorder="0" applyAlignment="0" applyProtection="0"/>
    <xf numFmtId="164" fontId="55" fillId="66" borderId="0" applyNumberFormat="0" applyBorder="0" applyAlignment="0" applyProtection="0"/>
    <xf numFmtId="0" fontId="55" fillId="66" borderId="0" applyNumberFormat="0" applyBorder="0" applyAlignment="0" applyProtection="0"/>
    <xf numFmtId="0" fontId="32" fillId="29" borderId="0" applyNumberFormat="0" applyBorder="0" applyAlignment="0" applyProtection="0"/>
    <xf numFmtId="0" fontId="55" fillId="55" borderId="0" applyNumberFormat="0" applyBorder="0" applyAlignment="0" applyProtection="0"/>
    <xf numFmtId="0" fontId="54"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57" fillId="29" borderId="0" applyNumberFormat="0" applyBorder="0" applyAlignment="0" applyProtection="0"/>
    <xf numFmtId="0" fontId="56" fillId="29" borderId="0" applyNumberFormat="0" applyBorder="0" applyAlignment="0" applyProtection="0"/>
    <xf numFmtId="0" fontId="53" fillId="33" borderId="0" applyNumberFormat="0" applyBorder="0" applyAlignment="0" applyProtection="0"/>
    <xf numFmtId="0" fontId="54" fillId="33" borderId="0" applyNumberFormat="0" applyBorder="0" applyAlignment="0" applyProtection="0"/>
    <xf numFmtId="0" fontId="55" fillId="64" borderId="0" applyNumberFormat="0" applyBorder="0" applyAlignment="0" applyProtection="0"/>
    <xf numFmtId="0" fontId="32" fillId="33" borderId="0" applyNumberFormat="0" applyBorder="0" applyAlignment="0" applyProtection="0"/>
    <xf numFmtId="0" fontId="56" fillId="33" borderId="0" applyNumberFormat="0" applyBorder="0" applyAlignment="0" applyProtection="0"/>
    <xf numFmtId="164" fontId="55" fillId="64" borderId="0" applyNumberFormat="0" applyBorder="0" applyAlignment="0" applyProtection="0"/>
    <xf numFmtId="0" fontId="56" fillId="33" borderId="0" applyNumberFormat="0" applyBorder="0" applyAlignment="0" applyProtection="0"/>
    <xf numFmtId="0" fontId="57" fillId="33" borderId="0" applyNumberFormat="0" applyBorder="0" applyAlignment="0" applyProtection="0"/>
    <xf numFmtId="0" fontId="55" fillId="64" borderId="0" applyNumberFormat="0" applyBorder="0" applyAlignment="0" applyProtection="0"/>
    <xf numFmtId="0" fontId="55" fillId="68" borderId="0" applyNumberFormat="0" applyBorder="0" applyAlignment="0" applyProtection="0"/>
    <xf numFmtId="0" fontId="55" fillId="64" borderId="0" applyNumberFormat="0" applyBorder="0" applyAlignment="0" applyProtection="0"/>
    <xf numFmtId="0" fontId="32" fillId="33" borderId="0" applyNumberFormat="0" applyBorder="0" applyAlignment="0" applyProtection="0"/>
    <xf numFmtId="164" fontId="55" fillId="64" borderId="0" applyNumberFormat="0" applyBorder="0" applyAlignment="0" applyProtection="0"/>
    <xf numFmtId="0" fontId="32" fillId="33" borderId="0" applyNumberFormat="0" applyBorder="0" applyAlignment="0" applyProtection="0"/>
    <xf numFmtId="0" fontId="55" fillId="64" borderId="0" applyNumberFormat="0" applyBorder="0" applyAlignment="0" applyProtection="0"/>
    <xf numFmtId="164" fontId="55" fillId="64" borderId="0" applyNumberFormat="0" applyBorder="0" applyAlignment="0" applyProtection="0"/>
    <xf numFmtId="0" fontId="32" fillId="33" borderId="0" applyNumberFormat="0" applyBorder="0" applyAlignment="0" applyProtection="0"/>
    <xf numFmtId="0" fontId="54"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57" fillId="33" borderId="0" applyNumberFormat="0" applyBorder="0" applyAlignment="0" applyProtection="0"/>
    <xf numFmtId="0" fontId="56" fillId="33" borderId="0" applyNumberFormat="0" applyBorder="0" applyAlignment="0" applyProtection="0"/>
    <xf numFmtId="0" fontId="53" fillId="37" borderId="0" applyNumberFormat="0" applyBorder="0" applyAlignment="0" applyProtection="0"/>
    <xf numFmtId="0" fontId="54" fillId="37" borderId="0" applyNumberFormat="0" applyBorder="0" applyAlignment="0" applyProtection="0"/>
    <xf numFmtId="0" fontId="55" fillId="69" borderId="0" applyNumberFormat="0" applyBorder="0" applyAlignment="0" applyProtection="0"/>
    <xf numFmtId="0" fontId="32" fillId="37" borderId="0" applyNumberFormat="0" applyBorder="0" applyAlignment="0" applyProtection="0"/>
    <xf numFmtId="0" fontId="56" fillId="37" borderId="0" applyNumberFormat="0" applyBorder="0" applyAlignment="0" applyProtection="0"/>
    <xf numFmtId="164" fontId="55" fillId="69" borderId="0" applyNumberFormat="0" applyBorder="0" applyAlignment="0" applyProtection="0"/>
    <xf numFmtId="0" fontId="56" fillId="37" borderId="0" applyNumberFormat="0" applyBorder="0" applyAlignment="0" applyProtection="0"/>
    <xf numFmtId="0" fontId="32" fillId="43" borderId="0" applyNumberFormat="0" applyBorder="0" applyAlignment="0" applyProtection="0"/>
    <xf numFmtId="0" fontId="57" fillId="37" borderId="0" applyNumberFormat="0" applyBorder="0" applyAlignment="0" applyProtection="0"/>
    <xf numFmtId="0" fontId="55" fillId="69" borderId="0" applyNumberFormat="0" applyBorder="0" applyAlignment="0" applyProtection="0"/>
    <xf numFmtId="0" fontId="55" fillId="70" borderId="0" applyNumberFormat="0" applyBorder="0" applyAlignment="0" applyProtection="0"/>
    <xf numFmtId="0" fontId="55" fillId="43" borderId="0" applyNumberFormat="0" applyBorder="0" applyAlignment="0" applyProtection="0"/>
    <xf numFmtId="0" fontId="55" fillId="69" borderId="0" applyNumberFormat="0" applyBorder="0" applyAlignment="0" applyProtection="0"/>
    <xf numFmtId="164" fontId="55" fillId="69" borderId="0" applyNumberFormat="0" applyBorder="0" applyAlignment="0" applyProtection="0"/>
    <xf numFmtId="0" fontId="32" fillId="37"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32" fillId="37" borderId="0" applyNumberFormat="0" applyBorder="0" applyAlignment="0" applyProtection="0"/>
    <xf numFmtId="164" fontId="55" fillId="69" borderId="0" applyNumberFormat="0" applyBorder="0" applyAlignment="0" applyProtection="0"/>
    <xf numFmtId="0" fontId="55" fillId="69" borderId="0" applyNumberFormat="0" applyBorder="0" applyAlignment="0" applyProtection="0"/>
    <xf numFmtId="0" fontId="32" fillId="37" borderId="0" applyNumberFormat="0" applyBorder="0" applyAlignment="0" applyProtection="0"/>
    <xf numFmtId="0" fontId="55" fillId="43" borderId="0" applyNumberFormat="0" applyBorder="0" applyAlignment="0" applyProtection="0"/>
    <xf numFmtId="0" fontId="54"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57" fillId="37" borderId="0" applyNumberFormat="0" applyBorder="0" applyAlignment="0" applyProtection="0"/>
    <xf numFmtId="0" fontId="56" fillId="37" borderId="0" applyNumberFormat="0" applyBorder="0" applyAlignment="0" applyProtection="0"/>
    <xf numFmtId="0" fontId="47" fillId="0" borderId="15" applyNumberFormat="0" applyFont="0" applyFill="0" applyAlignment="0" applyProtection="0"/>
    <xf numFmtId="164" fontId="41" fillId="71" borderId="27" applyNumberFormat="0" applyFont="0" applyAlignment="0" applyProtection="0">
      <alignment vertical="top"/>
    </xf>
    <xf numFmtId="164" fontId="41" fillId="46" borderId="28" applyNumberFormat="0" applyFont="0" applyBorder="0" applyProtection="0"/>
    <xf numFmtId="0" fontId="58" fillId="72" borderId="0" applyNumberFormat="0" applyBorder="0" applyAlignment="0" applyProtection="0"/>
    <xf numFmtId="0" fontId="58" fillId="72" borderId="0" applyNumberFormat="0" applyBorder="0" applyAlignment="0" applyProtection="0"/>
    <xf numFmtId="0" fontId="55" fillId="7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5" fillId="74" borderId="0" applyNumberFormat="0" applyBorder="0" applyAlignment="0" applyProtection="0"/>
    <xf numFmtId="0" fontId="32" fillId="14" borderId="0" applyNumberFormat="0" applyBorder="0" applyAlignment="0" applyProtection="0"/>
    <xf numFmtId="0" fontId="56" fillId="14" borderId="0" applyNumberFormat="0" applyBorder="0" applyAlignment="0" applyProtection="0"/>
    <xf numFmtId="164" fontId="55" fillId="74" borderId="0" applyNumberFormat="0" applyBorder="0" applyAlignment="0" applyProtection="0"/>
    <xf numFmtId="0" fontId="56" fillId="14" borderId="0" applyNumberFormat="0" applyBorder="0" applyAlignment="0" applyProtection="0"/>
    <xf numFmtId="0" fontId="32" fillId="64" borderId="0" applyNumberFormat="0" applyBorder="0" applyAlignment="0" applyProtection="0"/>
    <xf numFmtId="0" fontId="57" fillId="14" borderId="0" applyNumberFormat="0" applyBorder="0" applyAlignment="0" applyProtection="0"/>
    <xf numFmtId="0" fontId="55" fillId="74" borderId="0" applyNumberFormat="0" applyBorder="0" applyAlignment="0" applyProtection="0"/>
    <xf numFmtId="0" fontId="55" fillId="75" borderId="0" applyNumberFormat="0" applyBorder="0" applyAlignment="0" applyProtection="0"/>
    <xf numFmtId="0" fontId="55" fillId="64" borderId="0" applyNumberFormat="0" applyBorder="0" applyAlignment="0" applyProtection="0"/>
    <xf numFmtId="0" fontId="55" fillId="74" borderId="0" applyNumberFormat="0" applyBorder="0" applyAlignment="0" applyProtection="0"/>
    <xf numFmtId="164" fontId="55" fillId="74" borderId="0" applyNumberFormat="0" applyBorder="0" applyAlignment="0" applyProtection="0"/>
    <xf numFmtId="0" fontId="32" fillId="14" borderId="0" applyNumberFormat="0" applyBorder="0" applyAlignment="0" applyProtection="0"/>
    <xf numFmtId="0" fontId="32"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32" fillId="14" borderId="0" applyNumberFormat="0" applyBorder="0" applyAlignment="0" applyProtection="0"/>
    <xf numFmtId="164" fontId="55" fillId="74" borderId="0" applyNumberFormat="0" applyBorder="0" applyAlignment="0" applyProtection="0"/>
    <xf numFmtId="0" fontId="55" fillId="74" borderId="0" applyNumberFormat="0" applyBorder="0" applyAlignment="0" applyProtection="0"/>
    <xf numFmtId="0" fontId="32" fillId="14" borderId="0" applyNumberFormat="0" applyBorder="0" applyAlignment="0" applyProtection="0"/>
    <xf numFmtId="0" fontId="55" fillId="64" borderId="0" applyNumberFormat="0" applyBorder="0" applyAlignment="0" applyProtection="0"/>
    <xf numFmtId="0" fontId="54"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57" fillId="14" borderId="0" applyNumberFormat="0" applyBorder="0" applyAlignment="0" applyProtection="0"/>
    <xf numFmtId="0" fontId="56" fillId="14" borderId="0" applyNumberFormat="0" applyBorder="0" applyAlignment="0" applyProtection="0"/>
    <xf numFmtId="0" fontId="58" fillId="76" borderId="0" applyNumberFormat="0" applyBorder="0" applyAlignment="0" applyProtection="0"/>
    <xf numFmtId="0" fontId="58" fillId="77" borderId="0" applyNumberFormat="0" applyBorder="0" applyAlignment="0" applyProtection="0"/>
    <xf numFmtId="0" fontId="55" fillId="7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5" fillId="79" borderId="0" applyNumberFormat="0" applyBorder="0" applyAlignment="0" applyProtection="0"/>
    <xf numFmtId="0" fontId="32" fillId="18" borderId="0" applyNumberFormat="0" applyBorder="0" applyAlignment="0" applyProtection="0"/>
    <xf numFmtId="0" fontId="56" fillId="18" borderId="0" applyNumberFormat="0" applyBorder="0" applyAlignment="0" applyProtection="0"/>
    <xf numFmtId="164" fontId="55" fillId="79" borderId="0" applyNumberFormat="0" applyBorder="0" applyAlignment="0" applyProtection="0"/>
    <xf numFmtId="0" fontId="56" fillId="18" borderId="0" applyNumberFormat="0" applyBorder="0" applyAlignment="0" applyProtection="0"/>
    <xf numFmtId="0" fontId="32" fillId="80" borderId="0" applyNumberFormat="0" applyBorder="0" applyAlignment="0" applyProtection="0"/>
    <xf numFmtId="0" fontId="57" fillId="18" borderId="0" applyNumberFormat="0" applyBorder="0" applyAlignment="0" applyProtection="0"/>
    <xf numFmtId="0" fontId="55" fillId="79" borderId="0" applyNumberFormat="0" applyBorder="0" applyAlignment="0" applyProtection="0"/>
    <xf numFmtId="0" fontId="55" fillId="81" borderId="0" applyNumberFormat="0" applyBorder="0" applyAlignment="0" applyProtection="0"/>
    <xf numFmtId="0" fontId="55" fillId="79" borderId="0" applyNumberFormat="0" applyBorder="0" applyAlignment="0" applyProtection="0"/>
    <xf numFmtId="0" fontId="32" fillId="18" borderId="0" applyNumberFormat="0" applyBorder="0" applyAlignment="0" applyProtection="0"/>
    <xf numFmtId="164" fontId="55" fillId="79" borderId="0" applyNumberFormat="0" applyBorder="0" applyAlignment="0" applyProtection="0"/>
    <xf numFmtId="0" fontId="32" fillId="80" borderId="0" applyNumberFormat="0" applyBorder="0" applyAlignment="0" applyProtection="0"/>
    <xf numFmtId="0" fontId="32" fillId="18" borderId="0" applyNumberFormat="0" applyBorder="0" applyAlignment="0" applyProtection="0"/>
    <xf numFmtId="0" fontId="55" fillId="79" borderId="0" applyNumberFormat="0" applyBorder="0" applyAlignment="0" applyProtection="0"/>
    <xf numFmtId="164" fontId="55" fillId="79" borderId="0" applyNumberFormat="0" applyBorder="0" applyAlignment="0" applyProtection="0"/>
    <xf numFmtId="0" fontId="32" fillId="18" borderId="0" applyNumberFormat="0" applyBorder="0" applyAlignment="0" applyProtection="0"/>
    <xf numFmtId="0" fontId="54"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57" fillId="18" borderId="0" applyNumberFormat="0" applyBorder="0" applyAlignment="0" applyProtection="0"/>
    <xf numFmtId="0" fontId="56" fillId="18" borderId="0" applyNumberFormat="0" applyBorder="0" applyAlignment="0" applyProtection="0"/>
    <xf numFmtId="0" fontId="58" fillId="76" borderId="0" applyNumberFormat="0" applyBorder="0" applyAlignment="0" applyProtection="0"/>
    <xf numFmtId="0" fontId="58" fillId="82" borderId="0" applyNumberFormat="0" applyBorder="0" applyAlignment="0" applyProtection="0"/>
    <xf numFmtId="0" fontId="55" fillId="77"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83" borderId="0" applyNumberFormat="0" applyBorder="0" applyAlignment="0" applyProtection="0"/>
    <xf numFmtId="0" fontId="32" fillId="22" borderId="0" applyNumberFormat="0" applyBorder="0" applyAlignment="0" applyProtection="0"/>
    <xf numFmtId="0" fontId="56" fillId="22" borderId="0" applyNumberFormat="0" applyBorder="0" applyAlignment="0" applyProtection="0"/>
    <xf numFmtId="164" fontId="55" fillId="83" borderId="0" applyNumberFormat="0" applyBorder="0" applyAlignment="0" applyProtection="0"/>
    <xf numFmtId="0" fontId="56" fillId="22" borderId="0" applyNumberFormat="0" applyBorder="0" applyAlignment="0" applyProtection="0"/>
    <xf numFmtId="0" fontId="32" fillId="80" borderId="0" applyNumberFormat="0" applyBorder="0" applyAlignment="0" applyProtection="0"/>
    <xf numFmtId="0" fontId="57" fillId="22" borderId="0" applyNumberFormat="0" applyBorder="0" applyAlignment="0" applyProtection="0"/>
    <xf numFmtId="0" fontId="55" fillId="83" borderId="0" applyNumberFormat="0" applyBorder="0" applyAlignment="0" applyProtection="0"/>
    <xf numFmtId="0" fontId="55" fillId="84" borderId="0" applyNumberFormat="0" applyBorder="0" applyAlignment="0" applyProtection="0"/>
    <xf numFmtId="0" fontId="55" fillId="83" borderId="0" applyNumberFormat="0" applyBorder="0" applyAlignment="0" applyProtection="0"/>
    <xf numFmtId="0" fontId="32" fillId="22" borderId="0" applyNumberFormat="0" applyBorder="0" applyAlignment="0" applyProtection="0"/>
    <xf numFmtId="164" fontId="55" fillId="83" borderId="0" applyNumberFormat="0" applyBorder="0" applyAlignment="0" applyProtection="0"/>
    <xf numFmtId="0" fontId="32" fillId="80" borderId="0" applyNumberFormat="0" applyBorder="0" applyAlignment="0" applyProtection="0"/>
    <xf numFmtId="0" fontId="32" fillId="22" borderId="0" applyNumberFormat="0" applyBorder="0" applyAlignment="0" applyProtection="0"/>
    <xf numFmtId="0" fontId="55" fillId="83" borderId="0" applyNumberFormat="0" applyBorder="0" applyAlignment="0" applyProtection="0"/>
    <xf numFmtId="164" fontId="55" fillId="83" borderId="0" applyNumberFormat="0" applyBorder="0" applyAlignment="0" applyProtection="0"/>
    <xf numFmtId="0" fontId="32" fillId="22" borderId="0" applyNumberFormat="0" applyBorder="0" applyAlignment="0" applyProtection="0"/>
    <xf numFmtId="0" fontId="54"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57" fillId="22" borderId="0" applyNumberFormat="0" applyBorder="0" applyAlignment="0" applyProtection="0"/>
    <xf numFmtId="0" fontId="56" fillId="22" borderId="0" applyNumberFormat="0" applyBorder="0" applyAlignment="0" applyProtection="0"/>
    <xf numFmtId="0" fontId="58" fillId="72" borderId="0" applyNumberFormat="0" applyBorder="0" applyAlignment="0" applyProtection="0"/>
    <xf numFmtId="0" fontId="58" fillId="77" borderId="0" applyNumberFormat="0" applyBorder="0" applyAlignment="0" applyProtection="0"/>
    <xf numFmtId="0" fontId="55" fillId="77"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5" fillId="66" borderId="0" applyNumberFormat="0" applyBorder="0" applyAlignment="0" applyProtection="0"/>
    <xf numFmtId="0" fontId="32" fillId="26" borderId="0" applyNumberFormat="0" applyBorder="0" applyAlignment="0" applyProtection="0"/>
    <xf numFmtId="0" fontId="56" fillId="26" borderId="0" applyNumberFormat="0" applyBorder="0" applyAlignment="0" applyProtection="0"/>
    <xf numFmtId="164" fontId="55" fillId="66" borderId="0" applyNumberFormat="0" applyBorder="0" applyAlignment="0" applyProtection="0"/>
    <xf numFmtId="0" fontId="56" fillId="26" borderId="0" applyNumberFormat="0" applyBorder="0" applyAlignment="0" applyProtection="0"/>
    <xf numFmtId="0" fontId="32" fillId="85" borderId="0" applyNumberFormat="0" applyBorder="0" applyAlignment="0" applyProtection="0"/>
    <xf numFmtId="0" fontId="57" fillId="26" borderId="0" applyNumberFormat="0" applyBorder="0" applyAlignment="0" applyProtection="0"/>
    <xf numFmtId="0" fontId="55" fillId="66" borderId="0" applyNumberFormat="0" applyBorder="0" applyAlignment="0" applyProtection="0"/>
    <xf numFmtId="0" fontId="55" fillId="67" borderId="0" applyNumberFormat="0" applyBorder="0" applyAlignment="0" applyProtection="0"/>
    <xf numFmtId="0" fontId="55" fillId="85" borderId="0" applyNumberFormat="0" applyBorder="0" applyAlignment="0" applyProtection="0"/>
    <xf numFmtId="0" fontId="55" fillId="66" borderId="0" applyNumberFormat="0" applyBorder="0" applyAlignment="0" applyProtection="0"/>
    <xf numFmtId="164" fontId="55" fillId="66" borderId="0" applyNumberFormat="0" applyBorder="0" applyAlignment="0" applyProtection="0"/>
    <xf numFmtId="0" fontId="32" fillId="26" borderId="0" applyNumberFormat="0" applyBorder="0" applyAlignment="0" applyProtection="0"/>
    <xf numFmtId="0" fontId="32" fillId="85" borderId="0" applyNumberFormat="0" applyBorder="0" applyAlignment="0" applyProtection="0"/>
    <xf numFmtId="0" fontId="55" fillId="85" borderId="0" applyNumberFormat="0" applyBorder="0" applyAlignment="0" applyProtection="0"/>
    <xf numFmtId="0" fontId="55" fillId="85" borderId="0" applyNumberFormat="0" applyBorder="0" applyAlignment="0" applyProtection="0"/>
    <xf numFmtId="0" fontId="32" fillId="26" borderId="0" applyNumberFormat="0" applyBorder="0" applyAlignment="0" applyProtection="0"/>
    <xf numFmtId="164" fontId="55" fillId="66" borderId="0" applyNumberFormat="0" applyBorder="0" applyAlignment="0" applyProtection="0"/>
    <xf numFmtId="0" fontId="55" fillId="66" borderId="0" applyNumberFormat="0" applyBorder="0" applyAlignment="0" applyProtection="0"/>
    <xf numFmtId="0" fontId="32" fillId="26" borderId="0" applyNumberFormat="0" applyBorder="0" applyAlignment="0" applyProtection="0"/>
    <xf numFmtId="0" fontId="55" fillId="85" borderId="0" applyNumberFormat="0" applyBorder="0" applyAlignment="0" applyProtection="0"/>
    <xf numFmtId="0" fontId="54"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57" fillId="26" borderId="0" applyNumberFormat="0" applyBorder="0" applyAlignment="0" applyProtection="0"/>
    <xf numFmtId="0" fontId="56" fillId="26" borderId="0" applyNumberFormat="0" applyBorder="0" applyAlignment="0" applyProtection="0"/>
    <xf numFmtId="0" fontId="58" fillId="86" borderId="0" applyNumberFormat="0" applyBorder="0" applyAlignment="0" applyProtection="0"/>
    <xf numFmtId="0" fontId="58" fillId="72" borderId="0" applyNumberFormat="0" applyBorder="0" applyAlignment="0" applyProtection="0"/>
    <xf numFmtId="0" fontId="55" fillId="73"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5" fillId="64" borderId="0" applyNumberFormat="0" applyBorder="0" applyAlignment="0" applyProtection="0"/>
    <xf numFmtId="0" fontId="32" fillId="30" borderId="0" applyNumberFormat="0" applyBorder="0" applyAlignment="0" applyProtection="0"/>
    <xf numFmtId="0" fontId="56" fillId="30" borderId="0" applyNumberFormat="0" applyBorder="0" applyAlignment="0" applyProtection="0"/>
    <xf numFmtId="164" fontId="55" fillId="64" borderId="0" applyNumberFormat="0" applyBorder="0" applyAlignment="0" applyProtection="0"/>
    <xf numFmtId="0" fontId="56" fillId="30" borderId="0" applyNumberFormat="0" applyBorder="0" applyAlignment="0" applyProtection="0"/>
    <xf numFmtId="0" fontId="57" fillId="30" borderId="0" applyNumberFormat="0" applyBorder="0" applyAlignment="0" applyProtection="0"/>
    <xf numFmtId="0" fontId="55" fillId="64" borderId="0" applyNumberFormat="0" applyBorder="0" applyAlignment="0" applyProtection="0"/>
    <xf numFmtId="0" fontId="55" fillId="68" borderId="0" applyNumberFormat="0" applyBorder="0" applyAlignment="0" applyProtection="0"/>
    <xf numFmtId="0" fontId="55" fillId="64" borderId="0" applyNumberFormat="0" applyBorder="0" applyAlignment="0" applyProtection="0"/>
    <xf numFmtId="0" fontId="32" fillId="30" borderId="0" applyNumberFormat="0" applyBorder="0" applyAlignment="0" applyProtection="0"/>
    <xf numFmtId="164" fontId="55" fillId="64" borderId="0" applyNumberFormat="0" applyBorder="0" applyAlignment="0" applyProtection="0"/>
    <xf numFmtId="0" fontId="32" fillId="30" borderId="0" applyNumberFormat="0" applyBorder="0" applyAlignment="0" applyProtection="0"/>
    <xf numFmtId="0" fontId="55" fillId="64" borderId="0" applyNumberFormat="0" applyBorder="0" applyAlignment="0" applyProtection="0"/>
    <xf numFmtId="164" fontId="55" fillId="64" borderId="0" applyNumberFormat="0" applyBorder="0" applyAlignment="0" applyProtection="0"/>
    <xf numFmtId="0" fontId="32" fillId="30" borderId="0" applyNumberFormat="0" applyBorder="0" applyAlignment="0" applyProtection="0"/>
    <xf numFmtId="0" fontId="54"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57" fillId="30" borderId="0" applyNumberFormat="0" applyBorder="0" applyAlignment="0" applyProtection="0"/>
    <xf numFmtId="0" fontId="56" fillId="30" borderId="0" applyNumberFormat="0" applyBorder="0" applyAlignment="0" applyProtection="0"/>
    <xf numFmtId="0" fontId="58" fillId="76" borderId="0" applyNumberFormat="0" applyBorder="0" applyAlignment="0" applyProtection="0"/>
    <xf numFmtId="0" fontId="58" fillId="87" borderId="0" applyNumberFormat="0" applyBorder="0" applyAlignment="0" applyProtection="0"/>
    <xf numFmtId="0" fontId="55" fillId="87"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5" fillId="88" borderId="0" applyNumberFormat="0" applyBorder="0" applyAlignment="0" applyProtection="0"/>
    <xf numFmtId="0" fontId="32" fillId="34" borderId="0" applyNumberFormat="0" applyBorder="0" applyAlignment="0" applyProtection="0"/>
    <xf numFmtId="0" fontId="56" fillId="34" borderId="0" applyNumberFormat="0" applyBorder="0" applyAlignment="0" applyProtection="0"/>
    <xf numFmtId="164" fontId="55" fillId="88" borderId="0" applyNumberFormat="0" applyBorder="0" applyAlignment="0" applyProtection="0"/>
    <xf numFmtId="0" fontId="56" fillId="34" borderId="0" applyNumberFormat="0" applyBorder="0" applyAlignment="0" applyProtection="0"/>
    <xf numFmtId="0" fontId="57" fillId="34" borderId="0" applyNumberFormat="0" applyBorder="0" applyAlignment="0" applyProtection="0"/>
    <xf numFmtId="0" fontId="55" fillId="88" borderId="0" applyNumberFormat="0" applyBorder="0" applyAlignment="0" applyProtection="0"/>
    <xf numFmtId="0" fontId="55" fillId="89" borderId="0" applyNumberFormat="0" applyBorder="0" applyAlignment="0" applyProtection="0"/>
    <xf numFmtId="0" fontId="55" fillId="88" borderId="0" applyNumberFormat="0" applyBorder="0" applyAlignment="0" applyProtection="0"/>
    <xf numFmtId="0" fontId="32" fillId="34" borderId="0" applyNumberFormat="0" applyBorder="0" applyAlignment="0" applyProtection="0"/>
    <xf numFmtId="164" fontId="55" fillId="88" borderId="0" applyNumberFormat="0" applyBorder="0" applyAlignment="0" applyProtection="0"/>
    <xf numFmtId="0" fontId="32" fillId="34" borderId="0" applyNumberFormat="0" applyBorder="0" applyAlignment="0" applyProtection="0"/>
    <xf numFmtId="0" fontId="55" fillId="88" borderId="0" applyNumberFormat="0" applyBorder="0" applyAlignment="0" applyProtection="0"/>
    <xf numFmtId="164" fontId="55" fillId="88" borderId="0" applyNumberFormat="0" applyBorder="0" applyAlignment="0" applyProtection="0"/>
    <xf numFmtId="0" fontId="32" fillId="34" borderId="0" applyNumberFormat="0" applyBorder="0" applyAlignment="0" applyProtection="0"/>
    <xf numFmtId="0" fontId="54"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57" fillId="34" borderId="0" applyNumberFormat="0" applyBorder="0" applyAlignment="0" applyProtection="0"/>
    <xf numFmtId="0" fontId="56" fillId="34" borderId="0" applyNumberFormat="0" applyBorder="0" applyAlignment="0" applyProtection="0"/>
    <xf numFmtId="0" fontId="59" fillId="0" borderId="29" applyNumberFormat="0"/>
    <xf numFmtId="0" fontId="47" fillId="0" borderId="4" applyNumberFormat="0" applyFont="0" applyBorder="0"/>
    <xf numFmtId="0" fontId="60" fillId="90" borderId="4" applyNumberFormat="0" applyBorder="0"/>
    <xf numFmtId="0" fontId="60" fillId="90" borderId="30" applyNumberFormat="0" applyFont="0"/>
    <xf numFmtId="0" fontId="61"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62"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2" fontId="9" fillId="91" borderId="31">
      <alignment horizontal="center" vertical="center"/>
    </xf>
    <xf numFmtId="174" fontId="27" fillId="91" borderId="31">
      <alignment horizontal="center" vertical="center"/>
    </xf>
    <xf numFmtId="174" fontId="27" fillId="91" borderId="31">
      <alignment horizontal="center" vertical="center"/>
    </xf>
    <xf numFmtId="0" fontId="63" fillId="0" borderId="0" applyNumberFormat="0" applyFill="0" applyBorder="0" applyAlignment="0">
      <protection locked="0"/>
    </xf>
    <xf numFmtId="0" fontId="64" fillId="0" borderId="0" applyNumberFormat="0" applyFill="0" applyBorder="0" applyAlignment="0">
      <protection locked="0"/>
    </xf>
    <xf numFmtId="0" fontId="63" fillId="0" borderId="0" applyNumberFormat="0" applyFill="0" applyBorder="0" applyAlignment="0">
      <protection locked="0"/>
    </xf>
    <xf numFmtId="0" fontId="64" fillId="0" borderId="0" applyNumberFormat="0" applyFill="0" applyBorder="0" applyAlignment="0">
      <protection locked="0"/>
    </xf>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8" fillId="42" borderId="0" applyNumberFormat="0" applyBorder="0" applyAlignment="0" applyProtection="0"/>
    <xf numFmtId="0" fontId="29" fillId="8" borderId="0" applyNumberFormat="0" applyBorder="0" applyAlignment="0" applyProtection="0"/>
    <xf numFmtId="0" fontId="69" fillId="8" borderId="0" applyNumberFormat="0" applyBorder="0" applyAlignment="0" applyProtection="0"/>
    <xf numFmtId="164" fontId="68" fillId="42" borderId="0" applyNumberFormat="0" applyBorder="0" applyAlignment="0" applyProtection="0"/>
    <xf numFmtId="0" fontId="69" fillId="8" borderId="0" applyNumberFormat="0" applyBorder="0" applyAlignment="0" applyProtection="0"/>
    <xf numFmtId="0" fontId="70" fillId="8" borderId="0" applyNumberFormat="0" applyBorder="0" applyAlignment="0" applyProtection="0"/>
    <xf numFmtId="0" fontId="71" fillId="8" borderId="0" applyNumberFormat="0" applyBorder="0" applyAlignment="0" applyProtection="0"/>
    <xf numFmtId="0" fontId="68" fillId="42" borderId="0" applyNumberFormat="0" applyBorder="0" applyAlignment="0" applyProtection="0"/>
    <xf numFmtId="0" fontId="72" fillId="45" borderId="0" applyNumberFormat="0" applyBorder="0" applyAlignment="0" applyProtection="0"/>
    <xf numFmtId="0" fontId="68" fillId="42" borderId="0" applyNumberFormat="0" applyBorder="0" applyAlignment="0" applyProtection="0"/>
    <xf numFmtId="0" fontId="29" fillId="8" borderId="0" applyNumberFormat="0" applyBorder="0" applyAlignment="0" applyProtection="0"/>
    <xf numFmtId="164" fontId="68" fillId="42" borderId="0" applyNumberFormat="0" applyBorder="0" applyAlignment="0" applyProtection="0"/>
    <xf numFmtId="0" fontId="29" fillId="8" borderId="0" applyNumberFormat="0" applyBorder="0" applyAlignment="0" applyProtection="0"/>
    <xf numFmtId="0" fontId="68" fillId="42" borderId="0" applyNumberFormat="0" applyBorder="0" applyAlignment="0" applyProtection="0"/>
    <xf numFmtId="164" fontId="68" fillId="42" borderId="0" applyNumberFormat="0" applyBorder="0" applyAlignment="0" applyProtection="0"/>
    <xf numFmtId="0" fontId="29" fillId="8" borderId="0" applyNumberFormat="0" applyBorder="0" applyAlignment="0" applyProtection="0"/>
    <xf numFmtId="0" fontId="66"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71" fillId="8" borderId="0" applyNumberFormat="0" applyBorder="0" applyAlignment="0" applyProtection="0"/>
    <xf numFmtId="0" fontId="69" fillId="8" borderId="0" applyNumberFormat="0" applyBorder="0" applyAlignment="0" applyProtection="0"/>
    <xf numFmtId="3" fontId="73"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4" fillId="92" borderId="0" applyNumberFormat="0" applyBorder="0" applyAlignment="0" applyProtection="0">
      <alignment vertical="top"/>
    </xf>
    <xf numFmtId="164" fontId="75" fillId="0" borderId="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0" fontId="46" fillId="94" borderId="0">
      <alignment horizontal="center"/>
    </xf>
    <xf numFmtId="0" fontId="46" fillId="94" borderId="0">
      <alignment horizontal="center"/>
    </xf>
    <xf numFmtId="175" fontId="46" fillId="0" borderId="0" applyFill="0" applyBorder="0" applyAlignment="0"/>
    <xf numFmtId="0" fontId="77" fillId="11" borderId="20" applyNumberFormat="0" applyAlignment="0" applyProtection="0"/>
    <xf numFmtId="0" fontId="78" fillId="11" borderId="20" applyNumberFormat="0" applyAlignment="0" applyProtection="0"/>
    <xf numFmtId="0" fontId="79" fillId="55" borderId="33" applyNumberFormat="0" applyAlignment="0" applyProtection="0"/>
    <xf numFmtId="0" fontId="30" fillId="11" borderId="20" applyNumberFormat="0" applyAlignment="0" applyProtection="0"/>
    <xf numFmtId="0" fontId="80" fillId="11" borderId="20" applyNumberFormat="0" applyAlignment="0" applyProtection="0"/>
    <xf numFmtId="164" fontId="79" fillId="55" borderId="33" applyNumberFormat="0" applyAlignment="0" applyProtection="0"/>
    <xf numFmtId="0" fontId="80" fillId="11" borderId="20" applyNumberFormat="0" applyAlignment="0" applyProtection="0"/>
    <xf numFmtId="0" fontId="30" fillId="40" borderId="20" applyNumberFormat="0" applyAlignment="0" applyProtection="0"/>
    <xf numFmtId="0" fontId="81" fillId="11" borderId="20" applyNumberFormat="0" applyAlignment="0" applyProtection="0"/>
    <xf numFmtId="0" fontId="79" fillId="55" borderId="33" applyNumberFormat="0" applyAlignment="0" applyProtection="0"/>
    <xf numFmtId="0" fontId="79" fillId="95" borderId="33" applyNumberFormat="0" applyAlignment="0" applyProtection="0"/>
    <xf numFmtId="0" fontId="79" fillId="40" borderId="33" applyNumberFormat="0" applyAlignment="0" applyProtection="0"/>
    <xf numFmtId="0" fontId="79" fillId="55" borderId="33" applyNumberFormat="0" applyAlignment="0" applyProtection="0"/>
    <xf numFmtId="164" fontId="79" fillId="55" borderId="33" applyNumberFormat="0" applyAlignment="0" applyProtection="0"/>
    <xf numFmtId="0" fontId="30" fillId="11" borderId="20" applyNumberFormat="0" applyAlignment="0" applyProtection="0"/>
    <xf numFmtId="0" fontId="79" fillId="40" borderId="33" applyNumberFormat="0" applyAlignment="0" applyProtection="0"/>
    <xf numFmtId="0" fontId="79" fillId="40" borderId="33" applyNumberFormat="0" applyAlignment="0" applyProtection="0"/>
    <xf numFmtId="0" fontId="30" fillId="11" borderId="20" applyNumberFormat="0" applyAlignment="0" applyProtection="0"/>
    <xf numFmtId="164" fontId="79" fillId="55" borderId="33" applyNumberFormat="0" applyAlignment="0" applyProtection="0"/>
    <xf numFmtId="0" fontId="79" fillId="55" borderId="33" applyNumberFormat="0" applyAlignment="0" applyProtection="0"/>
    <xf numFmtId="0" fontId="30" fillId="11" borderId="20" applyNumberFormat="0" applyAlignment="0" applyProtection="0"/>
    <xf numFmtId="0" fontId="79" fillId="40" borderId="33" applyNumberFormat="0" applyAlignment="0" applyProtection="0"/>
    <xf numFmtId="0" fontId="78" fillId="11" borderId="20" applyNumberFormat="0" applyAlignment="0" applyProtection="0"/>
    <xf numFmtId="0" fontId="30" fillId="11" borderId="20" applyNumberFormat="0" applyAlignment="0" applyProtection="0"/>
    <xf numFmtId="0" fontId="30" fillId="11" borderId="20" applyNumberFormat="0" applyAlignment="0" applyProtection="0"/>
    <xf numFmtId="0" fontId="81" fillId="11" borderId="20" applyNumberFormat="0" applyAlignment="0" applyProtection="0"/>
    <xf numFmtId="0" fontId="80"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6"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7" fillId="0" borderId="0">
      <alignment horizontal="centerContinuous" vertical="center" wrapText="1"/>
    </xf>
    <xf numFmtId="0" fontId="7" fillId="0" borderId="0">
      <alignment horizontal="centerContinuous" vertical="center" wrapText="1"/>
    </xf>
    <xf numFmtId="0" fontId="82" fillId="0" borderId="0">
      <alignment horizontal="centerContinuous" vertical="center" wrapText="1"/>
    </xf>
    <xf numFmtId="176" fontId="83" fillId="0" borderId="0" applyFont="0" applyAlignment="0"/>
    <xf numFmtId="0" fontId="84" fillId="12" borderId="23" applyNumberFormat="0" applyAlignment="0" applyProtection="0"/>
    <xf numFmtId="0" fontId="85" fillId="12" borderId="23" applyNumberFormat="0" applyAlignment="0" applyProtection="0"/>
    <xf numFmtId="0" fontId="86" fillId="97" borderId="37" applyNumberFormat="0" applyAlignment="0" applyProtection="0"/>
    <xf numFmtId="0" fontId="31" fillId="12" borderId="23" applyNumberFormat="0" applyAlignment="0" applyProtection="0"/>
    <xf numFmtId="0" fontId="28" fillId="12" borderId="23" applyNumberFormat="0" applyAlignment="0" applyProtection="0"/>
    <xf numFmtId="164" fontId="86" fillId="97" borderId="37" applyNumberFormat="0" applyAlignment="0" applyProtection="0"/>
    <xf numFmtId="0" fontId="28" fillId="12" borderId="23" applyNumberFormat="0" applyAlignment="0" applyProtection="0"/>
    <xf numFmtId="0" fontId="87" fillId="12" borderId="23" applyNumberFormat="0" applyAlignment="0" applyProtection="0"/>
    <xf numFmtId="0" fontId="86" fillId="97" borderId="37" applyNumberFormat="0" applyAlignment="0" applyProtection="0"/>
    <xf numFmtId="0" fontId="86" fillId="98" borderId="37" applyNumberFormat="0" applyAlignment="0" applyProtection="0"/>
    <xf numFmtId="0" fontId="86" fillId="97" borderId="37" applyNumberFormat="0" applyAlignment="0" applyProtection="0"/>
    <xf numFmtId="0" fontId="31" fillId="12" borderId="23" applyNumberFormat="0" applyAlignment="0" applyProtection="0"/>
    <xf numFmtId="164" fontId="86" fillId="97" borderId="37" applyNumberFormat="0" applyAlignment="0" applyProtection="0"/>
    <xf numFmtId="0" fontId="31" fillId="12" borderId="23" applyNumberFormat="0" applyAlignment="0" applyProtection="0"/>
    <xf numFmtId="0" fontId="86" fillId="97" borderId="37" applyNumberFormat="0" applyAlignment="0" applyProtection="0"/>
    <xf numFmtId="164" fontId="86" fillId="97" borderId="37" applyNumberFormat="0" applyAlignment="0" applyProtection="0"/>
    <xf numFmtId="0" fontId="31" fillId="12" borderId="23" applyNumberFormat="0" applyAlignment="0" applyProtection="0"/>
    <xf numFmtId="0" fontId="85" fillId="12" borderId="23" applyNumberFormat="0" applyAlignment="0" applyProtection="0"/>
    <xf numFmtId="0" fontId="31" fillId="12" borderId="23" applyNumberFormat="0" applyAlignment="0" applyProtection="0"/>
    <xf numFmtId="0" fontId="31" fillId="12" borderId="23" applyNumberFormat="0" applyAlignment="0" applyProtection="0"/>
    <xf numFmtId="0" fontId="87" fillId="12" borderId="23" applyNumberFormat="0" applyAlignment="0" applyProtection="0"/>
    <xf numFmtId="0" fontId="28" fillId="12" borderId="23" applyNumberFormat="0" applyAlignment="0" applyProtection="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0" fontId="7" fillId="0" borderId="0" applyFont="0" applyFill="0" applyBorder="0" applyAlignment="0" applyProtection="0">
      <alignment horizontal="center" vertical="center"/>
    </xf>
    <xf numFmtId="179" fontId="62"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41" fontId="7" fillId="0" borderId="0">
      <alignment vertical="center"/>
    </xf>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83" fillId="0" borderId="38" applyBorder="0">
      <alignment horizontal="center"/>
    </xf>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39" fontId="7" fillId="0" borderId="0" applyFont="0" applyFill="0" applyBorder="0">
      <protection locked="0"/>
    </xf>
    <xf numFmtId="43" fontId="89"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90"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90"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42" fontId="46" fillId="0" borderId="0"/>
    <xf numFmtId="42" fontId="46" fillId="0" borderId="0"/>
    <xf numFmtId="42" fontId="46" fillId="0" borderId="0"/>
    <xf numFmtId="42" fontId="46" fillId="0" borderId="0"/>
    <xf numFmtId="42" fontId="46" fillId="0" borderId="0"/>
    <xf numFmtId="42" fontId="46" fillId="0" borderId="0"/>
    <xf numFmtId="42" fontId="46" fillId="0" borderId="0"/>
    <xf numFmtId="0" fontId="51" fillId="0" borderId="0"/>
    <xf numFmtId="0" fontId="51" fillId="0" borderId="0"/>
    <xf numFmtId="43" fontId="7" fillId="0" borderId="0" applyFont="0" applyFill="0" applyBorder="0" applyAlignment="0" applyProtection="0"/>
    <xf numFmtId="43" fontId="62" fillId="0" borderId="0" applyFont="0" applyFill="0" applyBorder="0" applyAlignment="0" applyProtection="0"/>
    <xf numFmtId="42" fontId="46" fillId="0" borderId="0"/>
    <xf numFmtId="0" fontId="51" fillId="0" borderId="0"/>
    <xf numFmtId="0" fontId="51" fillId="0" borderId="0"/>
    <xf numFmtId="43" fontId="2" fillId="0" borderId="0" applyFont="0" applyFill="0" applyBorder="0" applyAlignment="0" applyProtection="0"/>
    <xf numFmtId="42" fontId="4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2" fontId="46"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42" fontId="46" fillId="0" borderId="0"/>
    <xf numFmtId="43" fontId="3" fillId="0" borderId="0" applyFont="0" applyFill="0" applyBorder="0" applyAlignment="0" applyProtection="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3"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43" fontId="3" fillId="0" borderId="0" applyFont="0" applyFill="0" applyBorder="0" applyAlignment="0" applyProtection="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90"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2" fontId="46" fillId="0" borderId="0"/>
    <xf numFmtId="42" fontId="46" fillId="0" borderId="0"/>
    <xf numFmtId="42" fontId="46" fillId="0" borderId="0"/>
    <xf numFmtId="42" fontId="46" fillId="0" borderId="0"/>
    <xf numFmtId="42" fontId="46" fillId="0" borderId="0"/>
    <xf numFmtId="42" fontId="46" fillId="0" borderId="0"/>
    <xf numFmtId="42" fontId="46" fillId="0" borderId="0"/>
    <xf numFmtId="0" fontId="51" fillId="0" borderId="0"/>
    <xf numFmtId="0" fontId="51" fillId="0" borderId="0"/>
    <xf numFmtId="43" fontId="51" fillId="0" borderId="0" applyFont="0" applyFill="0" applyBorder="0" applyAlignment="0" applyProtection="0"/>
    <xf numFmtId="43" fontId="7" fillId="0" borderId="0" applyFont="0" applyFill="0" applyBorder="0" applyAlignment="0" applyProtection="0"/>
    <xf numFmtId="42" fontId="46" fillId="0" borderId="0"/>
    <xf numFmtId="0" fontId="51" fillId="0" borderId="0"/>
    <xf numFmtId="0" fontId="51" fillId="0" borderId="0"/>
    <xf numFmtId="43" fontId="51" fillId="0" borderId="0" applyFont="0" applyFill="0" applyBorder="0" applyAlignment="0" applyProtection="0"/>
    <xf numFmtId="43" fontId="7" fillId="0" borderId="0" applyFont="0" applyFill="0" applyBorder="0" applyAlignment="0" applyProtection="0"/>
    <xf numFmtId="42" fontId="46"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42" fontId="46" fillId="0" borderId="0"/>
    <xf numFmtId="42" fontId="46"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3"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43" fontId="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43" fontId="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2"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0" fontId="51" fillId="0" borderId="0"/>
    <xf numFmtId="43" fontId="34" fillId="0" borderId="0" applyFont="0" applyFill="0" applyBorder="0" applyAlignment="0" applyProtection="0"/>
    <xf numFmtId="43" fontId="34"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0" fontId="51" fillId="0" borderId="0"/>
    <xf numFmtId="3" fontId="7" fillId="0" borderId="0" applyFont="0" applyFill="0" applyBorder="0" applyAlignment="0" applyProtection="0"/>
    <xf numFmtId="0" fontId="92" fillId="0" borderId="0"/>
    <xf numFmtId="0" fontId="51" fillId="0" borderId="0"/>
    <xf numFmtId="0" fontId="51" fillId="0" borderId="0"/>
    <xf numFmtId="0" fontId="51" fillId="0" borderId="0"/>
    <xf numFmtId="0" fontId="51" fillId="0" borderId="0"/>
    <xf numFmtId="164" fontId="75" fillId="0" borderId="0"/>
    <xf numFmtId="0" fontId="51" fillId="0" borderId="0"/>
    <xf numFmtId="0" fontId="51" fillId="0" borderId="0"/>
    <xf numFmtId="0" fontId="51" fillId="0" borderId="0"/>
    <xf numFmtId="0" fontId="51" fillId="0" borderId="0"/>
    <xf numFmtId="3" fontId="93" fillId="0" borderId="0">
      <protection locked="0"/>
    </xf>
    <xf numFmtId="164" fontId="75" fillId="0" borderId="0"/>
    <xf numFmtId="0" fontId="94" fillId="0" borderId="0" applyNumberFormat="0" applyAlignment="0">
      <alignment horizontal="left"/>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2" fontId="7" fillId="0" borderId="0" applyFont="0" applyFill="0" applyBorder="0" applyAlignment="0" applyProtection="0"/>
    <xf numFmtId="0" fontId="51" fillId="0" borderId="0"/>
    <xf numFmtId="0" fontId="51" fillId="0" borderId="0"/>
    <xf numFmtId="183" fontId="95"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0" fontId="51" fillId="0" borderId="0"/>
    <xf numFmtId="0" fontId="51" fillId="0" borderId="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4" fontId="83" fillId="0" borderId="2" applyFont="0" applyFill="0" applyBorder="0" applyAlignment="0" applyProtection="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2"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1" fillId="0" borderId="0"/>
    <xf numFmtId="0" fontId="51" fillId="0" borderId="0"/>
    <xf numFmtId="44" fontId="2"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1" fillId="0" borderId="0"/>
    <xf numFmtId="0" fontId="51" fillId="0" borderId="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44" fontId="2"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51" fillId="0" borderId="0" applyFont="0" applyFill="0" applyBorder="0" applyAlignment="0" applyProtection="0"/>
    <xf numFmtId="0" fontId="51" fillId="0" borderId="0"/>
    <xf numFmtId="0" fontId="51" fillId="0" borderId="0"/>
    <xf numFmtId="0" fontId="51" fillId="0" borderId="0"/>
    <xf numFmtId="0" fontId="51" fillId="0" borderId="0"/>
    <xf numFmtId="44" fontId="51" fillId="0" borderId="0" applyFont="0" applyFill="0" applyBorder="0" applyAlignment="0" applyProtection="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5" fontId="7" fillId="0" borderId="0" applyFont="0" applyFill="0" applyBorder="0" applyAlignment="0" applyProtection="0"/>
    <xf numFmtId="0" fontId="51" fillId="0" borderId="0"/>
    <xf numFmtId="0" fontId="51" fillId="0" borderId="0"/>
    <xf numFmtId="185"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6" fontId="96" fillId="0" borderId="0">
      <protection locked="0"/>
    </xf>
    <xf numFmtId="0" fontId="51" fillId="0" borderId="0"/>
    <xf numFmtId="0" fontId="51" fillId="0" borderId="0"/>
    <xf numFmtId="6" fontId="97" fillId="0" borderId="0">
      <protection locked="0"/>
    </xf>
    <xf numFmtId="16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6" fontId="97" fillId="0" borderId="0">
      <protection locked="0"/>
    </xf>
    <xf numFmtId="6" fontId="96"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51" fillId="0" borderId="0"/>
    <xf numFmtId="187" fontId="98" fillId="0" borderId="0">
      <alignment horizontal="right"/>
      <protection locked="0"/>
    </xf>
    <xf numFmtId="0" fontId="51" fillId="0" borderId="0"/>
    <xf numFmtId="0" fontId="51" fillId="0" borderId="0"/>
    <xf numFmtId="0" fontId="51" fillId="0" borderId="0"/>
    <xf numFmtId="0" fontId="51" fillId="0" borderId="0"/>
    <xf numFmtId="0" fontId="51" fillId="0" borderId="0"/>
    <xf numFmtId="0" fontId="51" fillId="0" borderId="0"/>
    <xf numFmtId="37" fontId="92" fillId="99" borderId="0" applyNumberFormat="0" applyFon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99" fillId="0" borderId="0" applyNumberFormat="0" applyAlignment="0">
      <alignment horizontal="left"/>
    </xf>
    <xf numFmtId="0" fontId="51" fillId="0" borderId="0"/>
    <xf numFmtId="0" fontId="51" fillId="0" borderId="0"/>
    <xf numFmtId="188"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2"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02" fillId="0" borderId="0" applyNumberFormat="0" applyFill="0" applyBorder="0" applyAlignment="0" applyProtection="0"/>
    <xf numFmtId="0" fontId="51" fillId="0" borderId="0"/>
    <xf numFmtId="0" fontId="51" fillId="0" borderId="0"/>
    <xf numFmtId="0" fontId="10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applyNumberFormat="0" applyFill="0" applyBorder="0" applyAlignment="0" applyProtection="0"/>
    <xf numFmtId="0" fontId="51" fillId="0" borderId="0"/>
    <xf numFmtId="0" fontId="51" fillId="0" borderId="0"/>
    <xf numFmtId="0" fontId="103" fillId="0" borderId="0" applyProtection="0"/>
    <xf numFmtId="0" fontId="104" fillId="0" borderId="0" applyProtection="0"/>
    <xf numFmtId="0" fontId="105" fillId="0" borderId="0" applyProtection="0"/>
    <xf numFmtId="0" fontId="3" fillId="0" borderId="0" applyProtection="0"/>
    <xf numFmtId="0" fontId="106" fillId="0" borderId="0" applyProtection="0"/>
    <xf numFmtId="0" fontId="4" fillId="0" borderId="0" applyProtection="0"/>
    <xf numFmtId="0" fontId="107" fillId="0" borderId="0" applyProtection="0"/>
    <xf numFmtId="189"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2"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9"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98" fillId="0" borderId="0"/>
    <xf numFmtId="0" fontId="51" fillId="0" borderId="0"/>
    <xf numFmtId="0" fontId="51" fillId="0" borderId="0"/>
    <xf numFmtId="167" fontId="95" fillId="0" borderId="0" applyFont="0" applyFill="0" applyBorder="0" applyAlignment="0" applyProtection="0"/>
    <xf numFmtId="0" fontId="51" fillId="0" borderId="0"/>
    <xf numFmtId="0" fontId="51" fillId="0" borderId="0"/>
    <xf numFmtId="190" fontId="7" fillId="0" borderId="0" applyFont="0" applyFill="0" applyBorder="0" applyAlignment="0" applyProtection="0">
      <alignment horizontal="center"/>
    </xf>
    <xf numFmtId="0" fontId="51" fillId="0" borderId="0"/>
    <xf numFmtId="0" fontId="51" fillId="0" borderId="0"/>
    <xf numFmtId="0" fontId="51" fillId="0" borderId="0"/>
    <xf numFmtId="0" fontId="108" fillId="7" borderId="0" applyNumberFormat="0" applyBorder="0" applyAlignment="0" applyProtection="0"/>
    <xf numFmtId="0" fontId="109" fillId="7" borderId="0" applyNumberFormat="0" applyBorder="0" applyAlignment="0" applyProtection="0"/>
    <xf numFmtId="0" fontId="110" fillId="46"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0" fillId="46"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10" fillId="46" borderId="0" applyNumberFormat="0" applyBorder="0" applyAlignment="0" applyProtection="0"/>
    <xf numFmtId="0" fontId="51" fillId="0" borderId="0"/>
    <xf numFmtId="0" fontId="51" fillId="0" borderId="0"/>
    <xf numFmtId="0" fontId="109" fillId="7"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5" fontId="41" fillId="71" borderId="27" applyNumberFormat="0" applyAlignment="0" applyProtection="0">
      <alignment vertical="top"/>
    </xf>
    <xf numFmtId="38" fontId="104" fillId="100"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40" fillId="0" borderId="39" applyNumberFormat="0" applyAlignment="0" applyProtection="0">
      <alignment horizontal="left" vertical="center"/>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40" fillId="0" borderId="4">
      <alignment horizontal="left" vertical="center"/>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64" fontId="112" fillId="101" borderId="0" applyProtection="0"/>
    <xf numFmtId="0" fontId="51" fillId="0" borderId="0"/>
    <xf numFmtId="0" fontId="113" fillId="0" borderId="17" applyNumberFormat="0" applyFill="0" applyAlignment="0" applyProtection="0"/>
    <xf numFmtId="0" fontId="114" fillId="0" borderId="17" applyNumberFormat="0" applyFill="0" applyAlignment="0" applyProtection="0"/>
    <xf numFmtId="0" fontId="115" fillId="0" borderId="40"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5" fillId="0" borderId="40"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5" fillId="0" borderId="40" applyNumberFormat="0" applyFill="0" applyAlignment="0" applyProtection="0"/>
    <xf numFmtId="0" fontId="51" fillId="0" borderId="0"/>
    <xf numFmtId="0" fontId="51" fillId="0" borderId="0"/>
    <xf numFmtId="0" fontId="114" fillId="0" borderId="17"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6" fillId="0" borderId="18" applyNumberFormat="0" applyFill="0" applyAlignment="0" applyProtection="0"/>
    <xf numFmtId="0" fontId="117" fillId="0" borderId="18" applyNumberFormat="0" applyFill="0" applyAlignment="0" applyProtection="0"/>
    <xf numFmtId="0" fontId="118" fillId="0" borderId="41"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8" fillId="0" borderId="41"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8" fillId="0" borderId="41" applyNumberFormat="0" applyFill="0" applyAlignment="0" applyProtection="0"/>
    <xf numFmtId="0" fontId="51" fillId="0" borderId="0"/>
    <xf numFmtId="0" fontId="51" fillId="0" borderId="0"/>
    <xf numFmtId="0" fontId="117" fillId="0" borderId="18"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9" fillId="0" borderId="19" applyNumberFormat="0" applyFill="0" applyAlignment="0" applyProtection="0"/>
    <xf numFmtId="0" fontId="120" fillId="0" borderId="19" applyNumberFormat="0" applyFill="0" applyAlignment="0" applyProtection="0"/>
    <xf numFmtId="0" fontId="121" fillId="0" borderId="42"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42"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42" applyNumberFormat="0" applyFill="0" applyAlignment="0" applyProtection="0"/>
    <xf numFmtId="0" fontId="51" fillId="0" borderId="0"/>
    <xf numFmtId="0" fontId="51" fillId="0" borderId="0"/>
    <xf numFmtId="0" fontId="120" fillId="0" borderId="19"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9"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0" applyNumberFormat="0" applyFill="0" applyBorder="0" applyAlignment="0" applyProtection="0"/>
    <xf numFmtId="0" fontId="51" fillId="0" borderId="0"/>
    <xf numFmtId="0" fontId="51" fillId="0" borderId="0"/>
    <xf numFmtId="0" fontId="120"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1"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1"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3" fillId="0" borderId="43"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192" fontId="122" fillId="0" borderId="0"/>
    <xf numFmtId="0" fontId="51" fillId="0" borderId="0"/>
    <xf numFmtId="0" fontId="51" fillId="0" borderId="0"/>
    <xf numFmtId="0" fontId="123" fillId="0" borderId="0" applyNumberFormat="0" applyFill="0" applyBorder="0" applyAlignment="0" applyProtection="0"/>
    <xf numFmtId="0" fontId="12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1" fillId="0" borderId="0"/>
    <xf numFmtId="0" fontId="51" fillId="0" borderId="0"/>
    <xf numFmtId="0" fontId="125" fillId="0" borderId="0" applyNumberFormat="0" applyFill="0" applyBorder="0" applyAlignment="0" applyProtection="0"/>
    <xf numFmtId="0" fontId="12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1" fillId="0" borderId="0"/>
    <xf numFmtId="0" fontId="51" fillId="0" borderId="0"/>
    <xf numFmtId="0" fontId="8" fillId="0" borderId="0" applyNumberFormat="0" applyFill="0" applyBorder="0" applyAlignment="0" applyProtection="0">
      <alignment vertical="top"/>
      <protection locked="0"/>
    </xf>
    <xf numFmtId="0" fontId="51" fillId="0" borderId="0"/>
    <xf numFmtId="0" fontId="51" fillId="0" borderId="0"/>
    <xf numFmtId="0" fontId="127" fillId="0" borderId="0" applyNumberFormat="0" applyFill="0" applyBorder="0" applyAlignment="0" applyProtection="0">
      <alignment vertical="top"/>
      <protection locked="0"/>
    </xf>
    <xf numFmtId="0" fontId="51" fillId="0" borderId="0"/>
    <xf numFmtId="0" fontId="51" fillId="0" borderId="0"/>
    <xf numFmtId="0" fontId="127" fillId="0" borderId="0" applyNumberFormat="0" applyFill="0" applyBorder="0" applyAlignment="0" applyProtection="0">
      <alignment vertical="top"/>
      <protection locked="0"/>
    </xf>
    <xf numFmtId="0" fontId="51" fillId="0" borderId="0"/>
    <xf numFmtId="0" fontId="51" fillId="0" borderId="0"/>
    <xf numFmtId="0" fontId="127" fillId="0" borderId="0" applyNumberFormat="0" applyFill="0" applyBorder="0" applyAlignment="0" applyProtection="0">
      <alignment vertical="top"/>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4" fillId="0" borderId="0" applyNumberFormat="0" applyFill="0" applyBorder="0" applyAlignment="0" applyProtection="0">
      <alignment vertical="top"/>
      <protection locked="0"/>
    </xf>
    <xf numFmtId="0" fontId="51" fillId="0" borderId="0"/>
    <xf numFmtId="0" fontId="51" fillId="0" borderId="0"/>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0" fontId="104" fillId="93" borderId="1"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131" fillId="43" borderId="33"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130" fillId="10" borderId="20" applyNumberFormat="0" applyAlignment="0" applyProtection="0"/>
    <xf numFmtId="0" fontId="51" fillId="0" borderId="0"/>
    <xf numFmtId="0" fontId="130" fillId="10" borderId="20" applyNumberFormat="0" applyAlignment="0" applyProtection="0"/>
    <xf numFmtId="0" fontId="51" fillId="0" borderId="0"/>
    <xf numFmtId="0" fontId="130" fillId="10" borderId="20" applyNumberFormat="0" applyAlignment="0" applyProtection="0"/>
    <xf numFmtId="0" fontId="132" fillId="10" borderId="20" applyNumberFormat="0" applyAlignment="0" applyProtection="0"/>
    <xf numFmtId="0" fontId="130" fillId="10" borderId="20" applyNumberFormat="0" applyAlignment="0" applyProtection="0"/>
    <xf numFmtId="0" fontId="132" fillId="10" borderId="20" applyNumberFormat="0" applyAlignment="0" applyProtection="0"/>
    <xf numFmtId="0" fontId="132" fillId="10" borderId="20" applyNumberFormat="0" applyAlignment="0" applyProtection="0"/>
    <xf numFmtId="0" fontId="132"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31" fillId="43" borderId="33"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3" fontId="41" fillId="0" borderId="0" applyFill="0" applyBorder="0" applyAlignment="0" applyProtection="0">
      <alignment horizontal="center"/>
    </xf>
    <xf numFmtId="0" fontId="51" fillId="0" borderId="0"/>
    <xf numFmtId="0" fontId="51" fillId="0" borderId="0"/>
    <xf numFmtId="0" fontId="51" fillId="0" borderId="0"/>
    <xf numFmtId="0" fontId="133" fillId="0" borderId="22" applyNumberFormat="0" applyFill="0" applyAlignment="0" applyProtection="0"/>
    <xf numFmtId="0" fontId="134" fillId="0" borderId="22" applyNumberFormat="0" applyFill="0" applyAlignment="0" applyProtection="0"/>
    <xf numFmtId="0" fontId="135" fillId="0" borderId="44"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5" fillId="0" borderId="44"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5" fillId="0" borderId="44" applyNumberFormat="0" applyFill="0" applyAlignment="0" applyProtection="0"/>
    <xf numFmtId="0" fontId="51" fillId="0" borderId="0"/>
    <xf numFmtId="0" fontId="51" fillId="0" borderId="0"/>
    <xf numFmtId="0" fontId="134" fillId="0" borderId="22"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4" fontId="41"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136" fillId="9" borderId="0" applyNumberFormat="0" applyBorder="0" applyAlignment="0" applyProtection="0"/>
    <xf numFmtId="0" fontId="137" fillId="9" borderId="0" applyNumberFormat="0" applyBorder="0" applyAlignment="0" applyProtection="0"/>
    <xf numFmtId="0" fontId="138" fillId="59"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8" fillId="59"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8" fillId="59" borderId="0" applyNumberFormat="0" applyBorder="0" applyAlignment="0" applyProtection="0"/>
    <xf numFmtId="0" fontId="51" fillId="0" borderId="0"/>
    <xf numFmtId="0" fontId="51" fillId="0" borderId="0"/>
    <xf numFmtId="0" fontId="137" fillId="9"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64" fontId="92" fillId="0" borderId="0" applyFont="0" applyFill="0" applyBorder="0" applyAlignment="0" applyProtection="0">
      <alignment horizontal="center"/>
    </xf>
    <xf numFmtId="37" fontId="13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xf numFmtId="197" fontId="9" fillId="0" borderId="0"/>
    <xf numFmtId="164" fontId="140"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40"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62" fillId="0" borderId="0"/>
    <xf numFmtId="0" fontId="2" fillId="0" borderId="0"/>
    <xf numFmtId="0" fontId="2" fillId="0" borderId="0"/>
    <xf numFmtId="0" fontId="62" fillId="0" borderId="0"/>
    <xf numFmtId="0" fontId="90" fillId="0" borderId="0"/>
    <xf numFmtId="0" fontId="2" fillId="0" borderId="0"/>
    <xf numFmtId="0" fontId="62" fillId="0" borderId="0"/>
    <xf numFmtId="0" fontId="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90" fillId="0" borderId="0"/>
    <xf numFmtId="0" fontId="2" fillId="0" borderId="0"/>
    <xf numFmtId="0" fontId="2" fillId="0" borderId="0"/>
    <xf numFmtId="0" fontId="2" fillId="0" borderId="0"/>
    <xf numFmtId="0" fontId="34" fillId="0" borderId="0"/>
    <xf numFmtId="0" fontId="2"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3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62" fillId="0" borderId="0"/>
    <xf numFmtId="0" fontId="62" fillId="0" borderId="0"/>
    <xf numFmtId="0" fontId="50" fillId="0" borderId="0"/>
    <xf numFmtId="0" fontId="62" fillId="0" borderId="0"/>
    <xf numFmtId="0" fontId="62" fillId="0" borderId="0"/>
    <xf numFmtId="0" fontId="50" fillId="0" borderId="0"/>
    <xf numFmtId="0" fontId="62" fillId="0" borderId="0"/>
    <xf numFmtId="0" fontId="62" fillId="0" borderId="0"/>
    <xf numFmtId="0" fontId="50" fillId="0" borderId="0"/>
    <xf numFmtId="0" fontId="62" fillId="0" borderId="0"/>
    <xf numFmtId="0" fontId="62" fillId="0" borderId="0"/>
    <xf numFmtId="0" fontId="62" fillId="0" borderId="0"/>
    <xf numFmtId="0" fontId="62"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145" fillId="0" borderId="0"/>
    <xf numFmtId="0" fontId="34" fillId="0" borderId="0"/>
    <xf numFmtId="0" fontId="34" fillId="0" borderId="0"/>
    <xf numFmtId="0" fontId="34" fillId="0" borderId="0"/>
    <xf numFmtId="0" fontId="145"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applyNumberFormat="0" applyFill="0" applyBorder="0" applyAlignment="0" applyProtection="0"/>
    <xf numFmtId="0" fontId="34" fillId="0" borderId="0"/>
    <xf numFmtId="0" fontId="34" fillId="0" borderId="0"/>
    <xf numFmtId="0" fontId="34" fillId="0" borderId="0"/>
    <xf numFmtId="0" fontId="7" fillId="0" borderId="0" applyNumberFormat="0" applyFill="0" applyBorder="0" applyAlignment="0" applyProtection="0"/>
    <xf numFmtId="0" fontId="7" fillId="0" borderId="0" applyNumberFormat="0" applyFill="0" applyBorder="0" applyAlignment="0" applyProtection="0"/>
    <xf numFmtId="0" fontId="34" fillId="0" borderId="0"/>
    <xf numFmtId="0" fontId="34" fillId="0" borderId="0"/>
    <xf numFmtId="0" fontId="34" fillId="0" borderId="0"/>
    <xf numFmtId="0" fontId="7" fillId="0" borderId="0" applyNumberFormat="0" applyFill="0" applyBorder="0" applyAlignment="0" applyProtection="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7"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7"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7"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2" fillId="0" borderId="0"/>
    <xf numFmtId="0" fontId="2" fillId="0" borderId="0"/>
    <xf numFmtId="0" fontId="147" fillId="0" borderId="0"/>
    <xf numFmtId="0" fontId="2" fillId="0" borderId="0"/>
    <xf numFmtId="0" fontId="147"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2" fillId="0" borderId="0"/>
    <xf numFmtId="0" fontId="2" fillId="0" borderId="0"/>
    <xf numFmtId="0" fontId="2" fillId="0" borderId="0"/>
    <xf numFmtId="0" fontId="147" fillId="0" borderId="0"/>
    <xf numFmtId="0" fontId="2" fillId="0" borderId="0"/>
    <xf numFmtId="0" fontId="2" fillId="0" borderId="0"/>
    <xf numFmtId="0" fontId="147"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62"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7" fillId="0" borderId="0"/>
    <xf numFmtId="0" fontId="2" fillId="0" borderId="0"/>
    <xf numFmtId="0" fontId="7" fillId="0" borderId="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8" fillId="0" borderId="0"/>
    <xf numFmtId="0" fontId="7"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2" fillId="0" borderId="0"/>
    <xf numFmtId="0" fontId="7"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7"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41"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41" fillId="0" borderId="0"/>
    <xf numFmtId="0" fontId="4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41"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6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62" fillId="0" borderId="0"/>
    <xf numFmtId="0" fontId="6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62" fillId="0" borderId="0"/>
    <xf numFmtId="0" fontId="2" fillId="0" borderId="0"/>
    <xf numFmtId="0" fontId="62" fillId="0" borderId="0"/>
    <xf numFmtId="0" fontId="2" fillId="0" borderId="0"/>
    <xf numFmtId="0" fontId="2" fillId="0" borderId="0"/>
    <xf numFmtId="0" fontId="144" fillId="0" borderId="0"/>
    <xf numFmtId="0" fontId="144" fillId="0" borderId="0"/>
    <xf numFmtId="0" fontId="6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 fillId="0" borderId="0"/>
    <xf numFmtId="0" fontId="2" fillId="0" borderId="0"/>
    <xf numFmtId="0" fontId="7" fillId="0" borderId="0"/>
    <xf numFmtId="199" fontId="7"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46" fillId="0" borderId="0"/>
    <xf numFmtId="0" fontId="2"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9"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90" fillId="0" borderId="0"/>
    <xf numFmtId="0" fontId="2"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14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4" fillId="0" borderId="0"/>
    <xf numFmtId="0" fontId="2" fillId="0" borderId="0"/>
    <xf numFmtId="0" fontId="51"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34" fillId="0" borderId="0"/>
    <xf numFmtId="0" fontId="34" fillId="0" borderId="0"/>
    <xf numFmtId="0" fontId="34" fillId="0" borderId="0"/>
    <xf numFmtId="0" fontId="144" fillId="0" borderId="0"/>
    <xf numFmtId="0" fontId="3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34" fillId="0" borderId="0"/>
    <xf numFmtId="0" fontId="7"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3"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 fillId="0" borderId="0"/>
    <xf numFmtId="0" fontId="2" fillId="0" borderId="0"/>
    <xf numFmtId="0" fontId="2" fillId="0" borderId="0"/>
    <xf numFmtId="0" fontId="14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7" fillId="0" borderId="0"/>
    <xf numFmtId="0" fontId="34" fillId="0" borderId="0"/>
    <xf numFmtId="0" fontId="34"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7"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62" fillId="0" borderId="0"/>
    <xf numFmtId="0" fontId="62" fillId="0" borderId="0"/>
    <xf numFmtId="0" fontId="62" fillId="0" borderId="0"/>
    <xf numFmtId="0" fontId="62" fillId="0" borderId="0"/>
    <xf numFmtId="0" fontId="62" fillId="0" borderId="0"/>
    <xf numFmtId="0" fontId="62"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0" borderId="0"/>
    <xf numFmtId="0" fontId="7" fillId="0" borderId="0"/>
    <xf numFmtId="0" fontId="2" fillId="0" borderId="0"/>
    <xf numFmtId="0" fontId="62" fillId="0" borderId="0"/>
    <xf numFmtId="0" fontId="7" fillId="0" borderId="0"/>
    <xf numFmtId="0" fontId="90"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34" fillId="0" borderId="0"/>
    <xf numFmtId="0" fontId="34" fillId="0" borderId="0"/>
    <xf numFmtId="0" fontId="34" fillId="0" borderId="0"/>
    <xf numFmtId="0" fontId="2" fillId="0" borderId="0"/>
    <xf numFmtId="0" fontId="144" fillId="0" borderId="0"/>
    <xf numFmtId="0" fontId="3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34" fillId="0" borderId="0"/>
    <xf numFmtId="0" fontId="34" fillId="0" borderId="0"/>
    <xf numFmtId="0" fontId="34" fillId="0" borderId="0"/>
    <xf numFmtId="0" fontId="14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14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62" fillId="0" borderId="0"/>
    <xf numFmtId="0" fontId="7" fillId="0" borderId="0"/>
    <xf numFmtId="0" fontId="34" fillId="0" borderId="0"/>
    <xf numFmtId="0" fontId="62" fillId="0" borderId="0"/>
    <xf numFmtId="0" fontId="62" fillId="0" borderId="0"/>
    <xf numFmtId="0" fontId="7" fillId="0" borderId="0"/>
    <xf numFmtId="0" fontId="7" fillId="0" borderId="0"/>
    <xf numFmtId="0" fontId="2" fillId="0" borderId="0"/>
    <xf numFmtId="0" fontId="145" fillId="0" borderId="0"/>
    <xf numFmtId="0" fontId="145" fillId="0" borderId="0"/>
    <xf numFmtId="0" fontId="1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62" fillId="0" borderId="0"/>
    <xf numFmtId="0" fontId="62" fillId="0" borderId="0"/>
    <xf numFmtId="0" fontId="62" fillId="0" borderId="0"/>
    <xf numFmtId="0" fontId="62" fillId="0" borderId="0"/>
    <xf numFmtId="0" fontId="90" fillId="0" borderId="0"/>
    <xf numFmtId="0" fontId="62" fillId="0" borderId="0"/>
    <xf numFmtId="0" fontId="62" fillId="0" borderId="0"/>
    <xf numFmtId="0" fontId="62" fillId="0" borderId="0"/>
    <xf numFmtId="0" fontId="62" fillId="0" borderId="0"/>
    <xf numFmtId="0" fontId="62"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46" fillId="0" borderId="0"/>
    <xf numFmtId="0" fontId="34" fillId="0" borderId="0"/>
    <xf numFmtId="0" fontId="46" fillId="0" borderId="0"/>
    <xf numFmtId="0" fontId="46" fillId="0" borderId="0"/>
    <xf numFmtId="0" fontId="46" fillId="0" borderId="0"/>
    <xf numFmtId="0" fontId="46" fillId="0" borderId="0"/>
    <xf numFmtId="0" fontId="46" fillId="0" borderId="0"/>
    <xf numFmtId="0" fontId="2"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46"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46"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2" fillId="0" borderId="0"/>
    <xf numFmtId="0" fontId="2" fillId="0" borderId="0"/>
    <xf numFmtId="0" fontId="2" fillId="0" borderId="0"/>
    <xf numFmtId="0" fontId="46" fillId="0" borderId="0"/>
    <xf numFmtId="0" fontId="2" fillId="0" borderId="0"/>
    <xf numFmtId="0" fontId="2" fillId="0" borderId="0"/>
    <xf numFmtId="0" fontId="144" fillId="0" borderId="0"/>
    <xf numFmtId="0" fontId="46" fillId="0" borderId="0"/>
    <xf numFmtId="0" fontId="2" fillId="0" borderId="0"/>
    <xf numFmtId="0" fontId="34" fillId="0" borderId="0"/>
    <xf numFmtId="0" fontId="2" fillId="0" borderId="0"/>
    <xf numFmtId="0" fontId="34" fillId="0" borderId="0"/>
    <xf numFmtId="0" fontId="34" fillId="0" borderId="0"/>
    <xf numFmtId="0" fontId="46"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7" fillId="0" borderId="0"/>
    <xf numFmtId="0" fontId="2" fillId="0" borderId="0"/>
    <xf numFmtId="0" fontId="2" fillId="0" borderId="0"/>
    <xf numFmtId="0" fontId="7"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34" fillId="0" borderId="0"/>
    <xf numFmtId="0" fontId="14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34" fillId="0" borderId="0"/>
    <xf numFmtId="0" fontId="2" fillId="0" borderId="0"/>
    <xf numFmtId="0" fontId="34" fillId="0" borderId="0"/>
    <xf numFmtId="0" fontId="2" fillId="0" borderId="0"/>
    <xf numFmtId="0" fontId="2" fillId="0" borderId="0"/>
    <xf numFmtId="0" fontId="34"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62" fillId="0" borderId="0"/>
    <xf numFmtId="0" fontId="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50" fillId="13" borderId="24" applyNumberFormat="0" applyFont="0" applyAlignment="0" applyProtection="0"/>
    <xf numFmtId="0" fontId="34" fillId="13" borderId="24" applyNumberFormat="0" applyFont="0" applyAlignment="0" applyProtection="0"/>
    <xf numFmtId="0" fontId="51"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6" fillId="47" borderId="45" applyNumberFormat="0" applyFont="0" applyAlignment="0" applyProtection="0"/>
    <xf numFmtId="0" fontId="34" fillId="13" borderId="24" applyNumberFormat="0" applyFont="0" applyAlignment="0" applyProtection="0"/>
    <xf numFmtId="0" fontId="51" fillId="47" borderId="45"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47" borderId="45"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51" fillId="47" borderId="45"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51" fillId="47" borderId="45"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0" fillId="11" borderId="21" applyNumberFormat="0" applyAlignment="0" applyProtection="0"/>
    <xf numFmtId="0" fontId="151" fillId="11" borderId="21" applyNumberFormat="0" applyAlignment="0" applyProtection="0"/>
    <xf numFmtId="0" fontId="152"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2" fillId="55" borderId="46" applyNumberFormat="0" applyAlignment="0" applyProtection="0"/>
    <xf numFmtId="0" fontId="2" fillId="0" borderId="0"/>
    <xf numFmtId="0" fontId="2" fillId="0" borderId="0"/>
    <xf numFmtId="0" fontId="2" fillId="0" borderId="0"/>
    <xf numFmtId="0" fontId="2" fillId="0" borderId="0"/>
    <xf numFmtId="0" fontId="152" fillId="55" borderId="46" applyNumberFormat="0" applyAlignment="0" applyProtection="0"/>
    <xf numFmtId="0" fontId="2" fillId="0" borderId="0"/>
    <xf numFmtId="0" fontId="2" fillId="0" borderId="0"/>
    <xf numFmtId="0" fontId="151" fillId="11" borderId="21" applyNumberFormat="0" applyAlignment="0" applyProtection="0"/>
    <xf numFmtId="0" fontId="2" fillId="0" borderId="0"/>
    <xf numFmtId="0" fontId="2" fillId="0" borderId="0"/>
    <xf numFmtId="0" fontId="2" fillId="0" borderId="0"/>
    <xf numFmtId="0" fontId="2" fillId="0" borderId="0"/>
    <xf numFmtId="192" fontId="153" fillId="0" borderId="5">
      <alignment vertical="center"/>
    </xf>
    <xf numFmtId="0" fontId="2" fillId="0" borderId="0"/>
    <xf numFmtId="164"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9" fontId="7"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41"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41" fillId="103" borderId="0" applyNumberFormat="0" applyFont="0" applyBorder="0" applyAlignment="0" applyProtection="0">
      <alignment vertical="top"/>
    </xf>
    <xf numFmtId="0" fontId="154" fillId="0" borderId="0" applyNumberFormat="0" applyFill="0" applyBorder="0" applyAlignment="0"/>
    <xf numFmtId="0" fontId="2" fillId="0" borderId="0"/>
    <xf numFmtId="0" fontId="2" fillId="0" borderId="0"/>
    <xf numFmtId="201" fontId="73" fillId="0" borderId="0" applyFill="0" applyBorder="0" applyProtection="0">
      <alignment horizontal="right"/>
    </xf>
    <xf numFmtId="0" fontId="2" fillId="0" borderId="0"/>
    <xf numFmtId="0" fontId="2" fillId="0" borderId="0"/>
    <xf numFmtId="14" fontId="155" fillId="0" borderId="0" applyNumberFormat="0" applyFill="0" applyBorder="0" applyAlignment="0" applyProtection="0">
      <alignment horizontal="left"/>
    </xf>
    <xf numFmtId="0" fontId="2" fillId="0" borderId="0"/>
    <xf numFmtId="0" fontId="2" fillId="0" borderId="0"/>
    <xf numFmtId="164" fontId="41" fillId="0" borderId="0" applyFont="0" applyFill="0" applyBorder="0" applyAlignment="0" applyProtection="0">
      <alignment vertical="top"/>
    </xf>
    <xf numFmtId="164" fontId="41" fillId="0" borderId="0" applyFont="0" applyFill="0" applyBorder="0" applyAlignment="0" applyProtection="0"/>
    <xf numFmtId="164" fontId="41" fillId="0" borderId="0" applyFont="0" applyFill="0" applyBorder="0" applyAlignment="0" applyProtection="0"/>
    <xf numFmtId="0" fontId="2" fillId="0" borderId="0"/>
    <xf numFmtId="4" fontId="156" fillId="104" borderId="1" applyNumberFormat="0" applyProtection="0">
      <alignment horizontal="right" vertical="center" wrapText="1"/>
    </xf>
    <xf numFmtId="0" fontId="2" fillId="0" borderId="0"/>
    <xf numFmtId="0" fontId="2" fillId="0" borderId="0"/>
    <xf numFmtId="192" fontId="157"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7"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8"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104"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9"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4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7"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60"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60"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61"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applyNumberFormat="0" applyBorder="0" applyAlignment="0"/>
    <xf numFmtId="0" fontId="82" fillId="0" borderId="0" applyNumberFormat="0" applyBorder="0" applyAlignment="0"/>
    <xf numFmtId="40" fontId="163" fillId="0" borderId="0" applyBorder="0">
      <alignment horizontal="right"/>
    </xf>
    <xf numFmtId="0" fontId="2" fillId="0" borderId="0"/>
    <xf numFmtId="0" fontId="2" fillId="0" borderId="0"/>
    <xf numFmtId="0" fontId="2" fillId="0" borderId="0"/>
    <xf numFmtId="0" fontId="2" fillId="0" borderId="0"/>
    <xf numFmtId="49" fontId="164" fillId="0" borderId="5">
      <alignment vertical="center"/>
    </xf>
    <xf numFmtId="0" fontId="2" fillId="0" borderId="0"/>
    <xf numFmtId="0" fontId="2" fillId="0" borderId="0"/>
    <xf numFmtId="0" fontId="2" fillId="0" borderId="0"/>
    <xf numFmtId="40" fontId="165" fillId="0" borderId="0"/>
    <xf numFmtId="0" fontId="2" fillId="0" borderId="0"/>
    <xf numFmtId="0" fontId="2" fillId="0" borderId="0"/>
    <xf numFmtId="0" fontId="2" fillId="0" borderId="0"/>
    <xf numFmtId="0" fontId="166" fillId="0" borderId="0" applyNumberFormat="0" applyFill="0" applyBorder="0" applyAlignment="0" applyProtection="0"/>
    <xf numFmtId="0" fontId="167" fillId="0" borderId="0" applyNumberFormat="0" applyFill="0" applyBorder="0" applyAlignment="0" applyProtection="0"/>
    <xf numFmtId="0" fontId="2" fillId="0" borderId="0"/>
    <xf numFmtId="0" fontId="2" fillId="0" borderId="0"/>
    <xf numFmtId="0" fontId="16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7" fillId="0" borderId="4">
      <alignment horizontal="centerContinuous"/>
    </xf>
    <xf numFmtId="0" fontId="2" fillId="0" borderId="0"/>
    <xf numFmtId="0" fontId="2" fillId="0" borderId="0"/>
    <xf numFmtId="0" fontId="2" fillId="0" borderId="0"/>
    <xf numFmtId="0" fontId="167" fillId="0" borderId="0" applyNumberFormat="0" applyFill="0" applyBorder="0" applyAlignment="0" applyProtection="0"/>
    <xf numFmtId="0" fontId="2" fillId="0" borderId="0"/>
    <xf numFmtId="0" fontId="2" fillId="0" borderId="0"/>
    <xf numFmtId="0" fontId="2" fillId="0" borderId="0"/>
    <xf numFmtId="0" fontId="27" fillId="0" borderId="4">
      <alignment horizontal="centerContinuous"/>
    </xf>
    <xf numFmtId="0" fontId="2" fillId="0" borderId="0"/>
    <xf numFmtId="0" fontId="2" fillId="0" borderId="0"/>
    <xf numFmtId="0" fontId="2" fillId="0" borderId="0"/>
    <xf numFmtId="0" fontId="2" fillId="0" borderId="0"/>
    <xf numFmtId="0" fontId="2" fillId="0" borderId="0"/>
    <xf numFmtId="0" fontId="16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25" applyNumberFormat="0" applyFill="0" applyAlignment="0" applyProtection="0"/>
    <xf numFmtId="0" fontId="35" fillId="0" borderId="25" applyNumberFormat="0" applyFill="0" applyAlignment="0" applyProtection="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4"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70" fillId="0" borderId="43" applyProtection="0"/>
    <xf numFmtId="0" fontId="2" fillId="0" borderId="0"/>
    <xf numFmtId="0" fontId="2" fillId="0" borderId="0"/>
    <xf numFmtId="0" fontId="2" fillId="0" borderId="0"/>
    <xf numFmtId="0" fontId="2" fillId="0" borderId="0"/>
    <xf numFmtId="3" fontId="7" fillId="0" borderId="0">
      <protection locked="0"/>
    </xf>
    <xf numFmtId="0" fontId="1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2"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73" fillId="0" borderId="0" applyNumberFormat="0" applyFill="0" applyBorder="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5" fillId="0" borderId="0" applyNumberFormat="0" applyFill="0" applyBorder="0" applyAlignment="0" applyProtection="0"/>
    <xf numFmtId="0" fontId="2" fillId="0" borderId="0"/>
    <xf numFmtId="0" fontId="2" fillId="0" borderId="0"/>
    <xf numFmtId="0" fontId="2" fillId="0" borderId="0"/>
    <xf numFmtId="0" fontId="2" fillId="0" borderId="0"/>
    <xf numFmtId="0" fontId="175" fillId="0" borderId="0" applyNumberFormat="0" applyFill="0" applyBorder="0" applyAlignment="0" applyProtection="0"/>
    <xf numFmtId="0" fontId="2" fillId="0" borderId="0"/>
    <xf numFmtId="0" fontId="17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2">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6"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7" fillId="0" borderId="0" xfId="0" applyFont="1" applyFill="1" applyBorder="1" applyAlignment="1">
      <alignment horizontal="left" vertical="center" indent="1"/>
    </xf>
    <xf numFmtId="0" fontId="17"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7"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7"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7" fillId="0" borderId="10" xfId="0" applyNumberFormat="1" applyFont="1" applyFill="1" applyBorder="1" applyAlignment="1">
      <alignment horizontal="right"/>
    </xf>
    <xf numFmtId="0" fontId="11" fillId="0" borderId="10" xfId="0" applyFont="1" applyBorder="1" applyAlignment="1">
      <alignment vertical="center"/>
    </xf>
    <xf numFmtId="0" fontId="11" fillId="0" borderId="9"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7" fillId="3" borderId="13" xfId="0" applyNumberFormat="1" applyFont="1" applyFill="1" applyBorder="1" applyAlignment="1">
      <alignment horizontal="right"/>
    </xf>
    <xf numFmtId="38" fontId="17"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7" fillId="3" borderId="12" xfId="0" applyNumberFormat="1" applyFont="1" applyFill="1" applyBorder="1" applyAlignment="1">
      <alignment horizontal="right"/>
    </xf>
    <xf numFmtId="38" fontId="17" fillId="3" borderId="5" xfId="0" applyNumberFormat="1" applyFont="1" applyFill="1" applyBorder="1" applyAlignment="1">
      <alignment horizontal="right"/>
    </xf>
    <xf numFmtId="0" fontId="11" fillId="3" borderId="5" xfId="0" applyFont="1" applyFill="1" applyBorder="1" applyAlignment="1">
      <alignment vertical="center"/>
    </xf>
    <xf numFmtId="0" fontId="11" fillId="3" borderId="14" xfId="0" applyFont="1" applyFill="1" applyBorder="1" applyAlignment="1">
      <alignment vertical="center"/>
    </xf>
    <xf numFmtId="0" fontId="11" fillId="3" borderId="3" xfId="0" applyFont="1" applyFill="1" applyBorder="1" applyAlignment="1">
      <alignment horizontal="center" vertical="center" wrapText="1"/>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2" xfId="0" applyNumberFormat="1" applyFont="1" applyFill="1" applyBorder="1" applyAlignment="1">
      <alignment horizontal="right"/>
    </xf>
    <xf numFmtId="38" fontId="12" fillId="3" borderId="5"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8" fillId="0" borderId="7" xfId="0" applyNumberFormat="1" applyFont="1" applyFill="1" applyBorder="1" applyAlignment="1">
      <alignment horizontal="right"/>
    </xf>
    <xf numFmtId="38" fontId="18" fillId="0" borderId="1" xfId="0" applyNumberFormat="1" applyFont="1" applyFill="1" applyBorder="1" applyAlignment="1">
      <alignment horizontal="right"/>
    </xf>
    <xf numFmtId="0" fontId="18" fillId="0" borderId="1" xfId="0" applyFont="1" applyBorder="1" applyAlignment="1">
      <alignment vertical="center"/>
    </xf>
    <xf numFmtId="3" fontId="18" fillId="0" borderId="7" xfId="0" applyNumberFormat="1" applyFont="1" applyFill="1" applyBorder="1" applyAlignment="1">
      <alignment horizontal="right"/>
    </xf>
    <xf numFmtId="3" fontId="18" fillId="0" borderId="1" xfId="0" applyNumberFormat="1" applyFont="1" applyFill="1" applyBorder="1" applyAlignment="1">
      <alignment horizontal="right"/>
    </xf>
    <xf numFmtId="38" fontId="19" fillId="0" borderId="1" xfId="0" applyNumberFormat="1" applyFont="1" applyFill="1" applyBorder="1" applyAlignment="1">
      <alignment horizontal="right"/>
    </xf>
    <xf numFmtId="38" fontId="18" fillId="0" borderId="11" xfId="0" applyNumberFormat="1" applyFont="1" applyFill="1" applyBorder="1" applyAlignment="1">
      <alignment horizontal="right"/>
    </xf>
    <xf numFmtId="0" fontId="18" fillId="0" borderId="11" xfId="0" applyFont="1" applyBorder="1" applyAlignment="1">
      <alignment vertical="center"/>
    </xf>
    <xf numFmtId="38" fontId="18" fillId="0" borderId="10" xfId="0" applyNumberFormat="1" applyFont="1" applyFill="1" applyBorder="1" applyAlignment="1">
      <alignment horizontal="right"/>
    </xf>
    <xf numFmtId="0" fontId="18" fillId="0" borderId="10" xfId="0" applyFont="1" applyBorder="1" applyAlignment="1">
      <alignment vertical="center"/>
    </xf>
    <xf numFmtId="38" fontId="18" fillId="0" borderId="12" xfId="0" applyNumberFormat="1" applyFont="1" applyFill="1" applyBorder="1" applyAlignment="1">
      <alignment horizontal="right"/>
    </xf>
    <xf numFmtId="38" fontId="18"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8" fillId="0" borderId="9" xfId="0" applyNumberFormat="1" applyFont="1" applyFill="1" applyBorder="1" applyAlignment="1">
      <alignment horizontal="right"/>
    </xf>
    <xf numFmtId="0" fontId="18" fillId="0" borderId="9" xfId="0" applyFont="1" applyBorder="1" applyAlignment="1">
      <alignment vertical="center"/>
    </xf>
    <xf numFmtId="38" fontId="18"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20" fillId="0" borderId="0" xfId="0" applyFont="1" applyAlignment="1">
      <alignment horizontal="left" vertical="center" wrapText="1" indent="1"/>
    </xf>
    <xf numFmtId="0" fontId="21"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20" fillId="0" borderId="0" xfId="1" applyFont="1" applyFill="1" applyBorder="1" applyAlignment="1">
      <alignment horizontal="left" vertical="center" wrapText="1" indent="1"/>
    </xf>
    <xf numFmtId="0" fontId="20" fillId="0" borderId="1" xfId="1" applyFont="1" applyFill="1" applyBorder="1" applyAlignment="1">
      <alignment horizontal="left" vertical="center" wrapText="1" indent="1"/>
    </xf>
    <xf numFmtId="0" fontId="21" fillId="0" borderId="0" xfId="1" applyFont="1" applyAlignment="1">
      <alignment horizontal="left" vertical="center" wrapText="1" indent="1"/>
    </xf>
    <xf numFmtId="0" fontId="21" fillId="0" borderId="0" xfId="1"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indent="1"/>
    </xf>
    <xf numFmtId="0" fontId="22" fillId="0" borderId="1" xfId="2" applyFont="1" applyFill="1" applyBorder="1" applyAlignment="1" applyProtection="1">
      <alignment horizontal="left" vertical="center" wrapText="1" indent="1"/>
    </xf>
    <xf numFmtId="14" fontId="20" fillId="0" borderId="1" xfId="1" applyNumberFormat="1" applyFont="1" applyFill="1" applyBorder="1" applyAlignment="1">
      <alignment horizontal="left" vertical="center" wrapText="1" indent="1"/>
    </xf>
    <xf numFmtId="14" fontId="20"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20" fillId="0" borderId="11" xfId="1" applyFont="1" applyFill="1" applyBorder="1" applyAlignment="1">
      <alignment horizontal="left" vertical="center" wrapText="1" indent="1"/>
    </xf>
    <xf numFmtId="0" fontId="21"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7"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7" fillId="6" borderId="11" xfId="0" applyNumberFormat="1" applyFont="1" applyFill="1" applyBorder="1" applyAlignment="1">
      <alignment horizontal="right"/>
    </xf>
    <xf numFmtId="38" fontId="17" fillId="6" borderId="10" xfId="0" applyNumberFormat="1" applyFont="1" applyFill="1" applyBorder="1" applyAlignment="1">
      <alignment horizontal="right"/>
    </xf>
    <xf numFmtId="38" fontId="19"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9"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9" fillId="3" borderId="6" xfId="0" applyNumberFormat="1" applyFont="1" applyFill="1" applyBorder="1" applyAlignment="1">
      <alignment horizontal="right"/>
    </xf>
    <xf numFmtId="38" fontId="19" fillId="3" borderId="0" xfId="0" applyNumberFormat="1" applyFont="1" applyFill="1" applyBorder="1" applyAlignment="1">
      <alignment horizontal="right"/>
    </xf>
    <xf numFmtId="0" fontId="18" fillId="3" borderId="0" xfId="0" applyFont="1" applyFill="1" applyBorder="1" applyAlignment="1">
      <alignment vertical="center"/>
    </xf>
    <xf numFmtId="0" fontId="18"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8" fillId="6" borderId="7" xfId="0" applyNumberFormat="1" applyFont="1" applyFill="1" applyBorder="1" applyAlignment="1">
      <alignment horizontal="right"/>
    </xf>
    <xf numFmtId="3" fontId="18" fillId="6" borderId="7" xfId="0" applyNumberFormat="1" applyFont="1" applyFill="1" applyBorder="1" applyAlignment="1">
      <alignment horizontal="right"/>
    </xf>
    <xf numFmtId="38" fontId="18" fillId="6" borderId="1" xfId="0" applyNumberFormat="1" applyFont="1" applyFill="1" applyBorder="1" applyAlignment="1">
      <alignment horizontal="right"/>
    </xf>
    <xf numFmtId="38" fontId="18" fillId="6" borderId="10" xfId="0" applyNumberFormat="1" applyFont="1" applyFill="1" applyBorder="1" applyAlignment="1">
      <alignment horizontal="right"/>
    </xf>
    <xf numFmtId="38" fontId="19"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3" fillId="0" borderId="0" xfId="0" applyFont="1" applyFill="1" applyBorder="1" applyAlignment="1">
      <alignment horizontal="left" vertical="center" indent="1"/>
    </xf>
    <xf numFmtId="165" fontId="17" fillId="0" borderId="1" xfId="0" applyNumberFormat="1" applyFont="1" applyFill="1" applyBorder="1" applyAlignment="1">
      <alignment horizontal="right"/>
    </xf>
    <xf numFmtId="0" fontId="11" fillId="0" borderId="14" xfId="0" applyFont="1" applyBorder="1" applyAlignment="1">
      <alignment horizontal="left" vertical="center" wrapText="1" indent="1"/>
    </xf>
    <xf numFmtId="3" fontId="18" fillId="6" borderId="9" xfId="0" applyNumberFormat="1" applyFont="1" applyFill="1" applyBorder="1" applyAlignment="1">
      <alignment horizontal="right"/>
    </xf>
    <xf numFmtId="38" fontId="18" fillId="6" borderId="11" xfId="0" applyNumberFormat="1" applyFont="1" applyFill="1" applyBorder="1" applyAlignment="1">
      <alignment horizontal="right"/>
    </xf>
    <xf numFmtId="38" fontId="19" fillId="6" borderId="7" xfId="0" applyNumberFormat="1" applyFont="1" applyFill="1" applyBorder="1" applyAlignment="1">
      <alignment horizontal="right"/>
    </xf>
    <xf numFmtId="38" fontId="18"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9"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7"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7"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8" fillId="3" borderId="4" xfId="0" applyNumberFormat="1" applyFont="1" applyFill="1" applyBorder="1" applyAlignment="1">
      <alignment horizontal="right"/>
    </xf>
    <xf numFmtId="0" fontId="18" fillId="3" borderId="4" xfId="0" applyFont="1" applyFill="1" applyBorder="1" applyAlignment="1">
      <alignment vertical="center"/>
    </xf>
    <xf numFmtId="0" fontId="18"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8"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8" fillId="6" borderId="8" xfId="0" applyNumberFormat="1" applyFont="1" applyFill="1" applyBorder="1" applyAlignment="1">
      <alignment horizontal="right"/>
    </xf>
    <xf numFmtId="3" fontId="18" fillId="0" borderId="8" xfId="0" applyNumberFormat="1" applyFont="1" applyFill="1" applyBorder="1" applyAlignment="1">
      <alignment horizontal="right"/>
    </xf>
    <xf numFmtId="0" fontId="18" fillId="0" borderId="8" xfId="0" applyFont="1" applyBorder="1" applyAlignment="1">
      <alignment vertical="center"/>
    </xf>
    <xf numFmtId="3" fontId="18" fillId="3" borderId="3" xfId="0" applyNumberFormat="1" applyFont="1" applyFill="1" applyBorder="1" applyAlignment="1">
      <alignment horizontal="right"/>
    </xf>
    <xf numFmtId="3" fontId="18" fillId="3" borderId="4" xfId="0" applyNumberFormat="1" applyFont="1" applyFill="1" applyBorder="1" applyAlignment="1">
      <alignment horizontal="right"/>
    </xf>
    <xf numFmtId="38" fontId="17"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7"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8"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12"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8" fillId="6" borderId="1" xfId="0" applyNumberFormat="1" applyFont="1" applyFill="1" applyBorder="1" applyAlignment="1">
      <alignment horizontal="right"/>
    </xf>
    <xf numFmtId="38" fontId="19" fillId="3" borderId="2" xfId="0" applyNumberFormat="1" applyFont="1" applyFill="1" applyBorder="1" applyAlignment="1">
      <alignment horizontal="right"/>
    </xf>
    <xf numFmtId="38" fontId="19"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38" fontId="11" fillId="6" borderId="5" xfId="0" applyNumberFormat="1" applyFont="1" applyFill="1" applyBorder="1" applyAlignment="1">
      <alignment horizontal="left" vertical="center" wrapText="1" indent="1"/>
    </xf>
    <xf numFmtId="0" fontId="18" fillId="0" borderId="7" xfId="0" applyFont="1" applyBorder="1" applyAlignment="1">
      <alignment vertical="center"/>
    </xf>
    <xf numFmtId="0" fontId="11" fillId="5" borderId="5" xfId="0" applyFont="1" applyFill="1" applyBorder="1" applyAlignment="1">
      <alignment vertical="center"/>
    </xf>
    <xf numFmtId="0" fontId="18"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8" fillId="6" borderId="7" xfId="0" applyFont="1" applyFill="1" applyBorder="1" applyAlignment="1">
      <alignment horizontal="left" vertical="center" wrapText="1" indent="1"/>
    </xf>
    <xf numFmtId="0" fontId="18" fillId="6" borderId="11" xfId="0" applyFont="1" applyFill="1" applyBorder="1" applyAlignment="1">
      <alignment horizontal="left" vertical="center" wrapText="1" indent="1"/>
    </xf>
    <xf numFmtId="0" fontId="33" fillId="38" borderId="0" xfId="5" applyNumberFormat="1" applyFont="1" applyFill="1" applyBorder="1" applyAlignment="1" applyProtection="1">
      <alignment horizontal="center" vertical="center" wrapText="1"/>
    </xf>
    <xf numFmtId="0" fontId="34" fillId="38" borderId="0" xfId="5" applyNumberFormat="1" applyFont="1" applyFill="1" applyBorder="1" applyAlignment="1" applyProtection="1"/>
    <xf numFmtId="49" fontId="35" fillId="0" borderId="0" xfId="5" applyNumberFormat="1" applyFont="1" applyFill="1" applyBorder="1" applyAlignment="1" applyProtection="1">
      <alignment horizontal="center" vertical="center"/>
    </xf>
    <xf numFmtId="0" fontId="36" fillId="0" borderId="0" xfId="5" applyFont="1"/>
    <xf numFmtId="0" fontId="38" fillId="0" borderId="26" xfId="5" applyNumberFormat="1" applyFont="1" applyFill="1" applyBorder="1" applyAlignment="1" applyProtection="1">
      <alignment horizontal="left" wrapText="1"/>
    </xf>
    <xf numFmtId="0" fontId="39" fillId="0" borderId="26" xfId="5" applyNumberFormat="1" applyFont="1" applyFill="1" applyBorder="1" applyAlignment="1" applyProtection="1">
      <alignment horizontal="left" wrapText="1"/>
    </xf>
    <xf numFmtId="49" fontId="176" fillId="110" borderId="1" xfId="0" applyNumberFormat="1" applyFont="1" applyFill="1" applyBorder="1" applyAlignment="1">
      <alignment horizontal="center" vertical="center"/>
    </xf>
    <xf numFmtId="38" fontId="177" fillId="110" borderId="1" xfId="0" applyNumberFormat="1" applyFont="1" applyFill="1" applyBorder="1" applyAlignment="1">
      <alignment horizontal="right"/>
    </xf>
    <xf numFmtId="38" fontId="176" fillId="110" borderId="9" xfId="0" applyNumberFormat="1" applyFont="1" applyFill="1" applyBorder="1" applyAlignment="1">
      <alignment horizontal="right"/>
    </xf>
    <xf numFmtId="0" fontId="11" fillId="110" borderId="10" xfId="0" applyFont="1" applyFill="1" applyBorder="1" applyAlignment="1">
      <alignment horizontal="left" vertical="center" wrapText="1" indent="1"/>
    </xf>
    <xf numFmtId="0" fontId="11" fillId="110" borderId="1" xfId="0" applyFont="1" applyFill="1" applyBorder="1" applyAlignment="1">
      <alignment horizontal="left" vertical="center" wrapText="1" indent="1"/>
    </xf>
    <xf numFmtId="38" fontId="12" fillId="110" borderId="7" xfId="0" applyNumberFormat="1" applyFont="1" applyFill="1" applyBorder="1" applyAlignment="1">
      <alignment horizontal="right"/>
    </xf>
    <xf numFmtId="38" fontId="12" fillId="110" borderId="1" xfId="0" applyNumberFormat="1" applyFont="1" applyFill="1" applyBorder="1" applyAlignment="1">
      <alignment horizontal="right"/>
    </xf>
    <xf numFmtId="49" fontId="12" fillId="110" borderId="1" xfId="0" applyNumberFormat="1" applyFont="1" applyFill="1" applyBorder="1" applyAlignment="1">
      <alignment horizontal="center" vertical="center"/>
    </xf>
    <xf numFmtId="38" fontId="18" fillId="110" borderId="7" xfId="0" applyNumberFormat="1" applyFont="1" applyFill="1" applyBorder="1" applyAlignment="1">
      <alignment horizontal="right"/>
    </xf>
    <xf numFmtId="38" fontId="12" fillId="110" borderId="9" xfId="0" applyNumberFormat="1" applyFont="1" applyFill="1" applyBorder="1" applyAlignment="1">
      <alignment horizontal="right"/>
    </xf>
    <xf numFmtId="0" fontId="11" fillId="0" borderId="7" xfId="0" applyFont="1" applyFill="1" applyBorder="1" applyAlignment="1">
      <alignment horizontal="center" vertical="center" wrapText="1"/>
    </xf>
    <xf numFmtId="0" fontId="0" fillId="0" borderId="0" xfId="0"/>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8" fillId="0" borderId="0" xfId="1" applyFont="1" applyFill="1" applyBorder="1" applyAlignment="1">
      <alignment horizontal="left" vertical="center" indent="2"/>
    </xf>
    <xf numFmtId="38" fontId="18" fillId="6" borderId="4" xfId="0" applyNumberFormat="1" applyFont="1" applyFill="1" applyBorder="1" applyAlignment="1">
      <alignment horizontal="right"/>
    </xf>
    <xf numFmtId="38" fontId="18" fillId="0" borderId="4" xfId="0" applyNumberFormat="1" applyFont="1" applyFill="1" applyBorder="1" applyAlignment="1">
      <alignment horizontal="right"/>
    </xf>
    <xf numFmtId="0" fontId="18" fillId="0" borderId="4" xfId="0" applyFont="1" applyBorder="1" applyAlignment="1">
      <alignment vertical="center"/>
    </xf>
    <xf numFmtId="0" fontId="18" fillId="6" borderId="13" xfId="0" applyFont="1" applyFill="1" applyBorder="1" applyAlignment="1">
      <alignment horizontal="left" vertical="center" wrapText="1" indent="1"/>
    </xf>
    <xf numFmtId="0" fontId="18" fillId="6" borderId="2" xfId="0" applyFont="1" applyFill="1" applyBorder="1" applyAlignment="1">
      <alignment horizontal="left" vertical="center" wrapText="1" indent="1"/>
    </xf>
    <xf numFmtId="38" fontId="18" fillId="0" borderId="2" xfId="0" applyNumberFormat="1" applyFont="1" applyFill="1" applyBorder="1" applyAlignment="1">
      <alignment horizontal="right"/>
    </xf>
    <xf numFmtId="0" fontId="18" fillId="0" borderId="2" xfId="0" applyFont="1" applyBorder="1" applyAlignment="1">
      <alignment vertical="center"/>
    </xf>
    <xf numFmtId="0" fontId="3" fillId="0" borderId="0" xfId="0" applyFont="1" applyAlignment="1">
      <alignment horizontal="center" vertical="center"/>
    </xf>
    <xf numFmtId="38" fontId="18" fillId="6" borderId="2" xfId="0" applyNumberFormat="1" applyFont="1" applyFill="1" applyBorder="1" applyAlignment="1">
      <alignment horizontal="right"/>
    </xf>
    <xf numFmtId="0" fontId="3" fillId="0" borderId="1" xfId="0" applyFont="1" applyBorder="1" applyAlignment="1">
      <alignment horizontal="left" vertical="center" wrapText="1" indent="1"/>
    </xf>
    <xf numFmtId="0" fontId="11" fillId="0" borderId="2" xfId="0" applyFont="1" applyFill="1" applyBorder="1" applyAlignment="1">
      <alignment horizontal="left" vertical="center" wrapText="1" indent="1"/>
    </xf>
    <xf numFmtId="0" fontId="37" fillId="0" borderId="50" xfId="5" applyFont="1" applyBorder="1"/>
    <xf numFmtId="0" fontId="179" fillId="0" borderId="0" xfId="0" applyFont="1" applyBorder="1" applyAlignment="1">
      <alignment horizontal="center" wrapText="1"/>
    </xf>
    <xf numFmtId="0" fontId="15" fillId="0" borderId="0" xfId="0" applyFont="1" applyBorder="1" applyAlignment="1">
      <alignment horizontal="left" vertical="center" wrapText="1" indent="1"/>
    </xf>
    <xf numFmtId="0" fontId="179" fillId="0" borderId="0" xfId="0" applyFont="1" applyBorder="1" applyAlignment="1">
      <alignment horizontal="center" vertical="center" wrapText="1"/>
    </xf>
    <xf numFmtId="38" fontId="11" fillId="111" borderId="1" xfId="0" applyNumberFormat="1" applyFont="1" applyFill="1" applyBorder="1" applyAlignment="1">
      <alignment horizontal="left" vertical="center" wrapText="1" indent="1"/>
    </xf>
    <xf numFmtId="38" fontId="18" fillId="112" borderId="7" xfId="0" applyNumberFormat="1" applyFont="1" applyFill="1" applyBorder="1" applyAlignment="1">
      <alignment horizontal="right"/>
    </xf>
    <xf numFmtId="49" fontId="12" fillId="2" borderId="51" xfId="0" applyNumberFormat="1" applyFont="1" applyFill="1" applyBorder="1" applyAlignment="1">
      <alignment horizontal="center" vertical="center"/>
    </xf>
    <xf numFmtId="38" fontId="18" fillId="112" borderId="30" xfId="0" applyNumberFormat="1" applyFont="1" applyFill="1" applyBorder="1" applyAlignment="1">
      <alignment horizontal="right"/>
    </xf>
    <xf numFmtId="38" fontId="18"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8" fillId="3" borderId="30" xfId="0" applyNumberFormat="1" applyFont="1" applyFill="1" applyBorder="1" applyAlignment="1">
      <alignment horizontal="right"/>
    </xf>
    <xf numFmtId="3" fontId="18" fillId="6" borderId="53" xfId="0" applyNumberFormat="1" applyFont="1" applyFill="1" applyBorder="1" applyAlignment="1">
      <alignment horizontal="right"/>
    </xf>
    <xf numFmtId="3" fontId="18" fillId="6" borderId="52" xfId="0" applyNumberFormat="1" applyFont="1" applyFill="1" applyBorder="1" applyAlignment="1">
      <alignment horizontal="right"/>
    </xf>
    <xf numFmtId="3" fontId="18" fillId="6" borderId="51" xfId="0" applyNumberFormat="1" applyFont="1" applyFill="1" applyBorder="1" applyAlignment="1">
      <alignment horizontal="right"/>
    </xf>
    <xf numFmtId="49" fontId="12" fillId="112" borderId="1" xfId="0" applyNumberFormat="1" applyFont="1" applyFill="1" applyBorder="1" applyAlignment="1">
      <alignment horizontal="center" vertical="center"/>
    </xf>
    <xf numFmtId="38" fontId="12" fillId="112" borderId="7" xfId="0" applyNumberFormat="1" applyFont="1" applyFill="1" applyBorder="1" applyAlignment="1">
      <alignment horizontal="right"/>
    </xf>
    <xf numFmtId="38" fontId="12" fillId="112" borderId="9" xfId="0" applyNumberFormat="1" applyFont="1" applyFill="1" applyBorder="1" applyAlignment="1">
      <alignment horizontal="right"/>
    </xf>
    <xf numFmtId="0" fontId="18" fillId="112" borderId="1" xfId="0" applyFont="1" applyFill="1" applyBorder="1" applyAlignment="1">
      <alignment horizontal="left" vertical="center" wrapText="1" indent="1"/>
    </xf>
    <xf numFmtId="0" fontId="18" fillId="112" borderId="10" xfId="0" applyFont="1" applyFill="1" applyBorder="1" applyAlignment="1">
      <alignment horizontal="left" vertical="center" wrapText="1" indent="1"/>
    </xf>
    <xf numFmtId="0" fontId="18" fillId="112" borderId="7" xfId="0" applyFont="1" applyFill="1" applyBorder="1" applyAlignment="1">
      <alignment horizontal="left" vertical="center" wrapText="1" indent="1"/>
    </xf>
    <xf numFmtId="38" fontId="12" fillId="112" borderId="1" xfId="0" applyNumberFormat="1" applyFont="1" applyFill="1" applyBorder="1" applyAlignment="1">
      <alignment horizontal="right"/>
    </xf>
    <xf numFmtId="38" fontId="18" fillId="111" borderId="7" xfId="0" applyNumberFormat="1" applyFont="1" applyFill="1" applyBorder="1" applyAlignment="1">
      <alignment horizontal="right"/>
    </xf>
    <xf numFmtId="38" fontId="18" fillId="111" borderId="1" xfId="0" applyNumberFormat="1" applyFont="1" applyFill="1" applyBorder="1" applyAlignment="1">
      <alignment horizontal="right"/>
    </xf>
    <xf numFmtId="38" fontId="18"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1" borderId="1" xfId="0" applyNumberFormat="1" applyFont="1" applyFill="1" applyBorder="1" applyAlignment="1">
      <alignment horizontal="right"/>
    </xf>
    <xf numFmtId="38" fontId="12" fillId="112" borderId="0"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1" borderId="0" xfId="0" applyFont="1" applyFill="1" applyBorder="1" applyAlignment="1">
      <alignment horizontal="left" vertical="center" wrapText="1" indent="1"/>
    </xf>
    <xf numFmtId="0" fontId="12" fillId="111" borderId="3" xfId="0" applyFont="1" applyFill="1" applyBorder="1" applyAlignment="1">
      <alignment horizontal="left" vertical="center" wrapText="1" indent="1"/>
    </xf>
    <xf numFmtId="38" fontId="17"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0" fontId="12" fillId="0" borderId="5" xfId="0" applyFont="1" applyBorder="1" applyAlignment="1">
      <alignment horizontal="center" vertical="center"/>
    </xf>
    <xf numFmtId="0" fontId="0" fillId="0" borderId="5" xfId="0" applyBorder="1" applyAlignment="1">
      <alignment horizontal="center" vertical="center"/>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C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t="str">
            <v/>
          </cell>
          <cell r="BB98" t="str">
            <v/>
          </cell>
          <cell r="BC98" t="str">
            <v/>
          </cell>
          <cell r="BD98" t="str">
            <v/>
          </cell>
          <cell r="BE98" t="str">
            <v/>
          </cell>
          <cell r="BF98" t="str">
            <v/>
          </cell>
          <cell r="BG98" t="str">
            <v/>
          </cell>
          <cell r="BH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t="str">
            <v/>
          </cell>
          <cell r="AZ99" t="str">
            <v/>
          </cell>
          <cell r="BA99" t="str">
            <v/>
          </cell>
          <cell r="BB99" t="str">
            <v/>
          </cell>
          <cell r="BC99" t="str">
            <v/>
          </cell>
          <cell r="BD99" t="str">
            <v/>
          </cell>
          <cell r="BE99" t="str">
            <v/>
          </cell>
          <cell r="BF99" t="str">
            <v/>
          </cell>
          <cell r="BG99" t="str">
            <v/>
          </cell>
          <cell r="BH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t="str">
            <v/>
          </cell>
          <cell r="AZ100" t="str">
            <v/>
          </cell>
          <cell r="BA100" t="str">
            <v/>
          </cell>
          <cell r="BB100" t="str">
            <v/>
          </cell>
          <cell r="BC100" t="str">
            <v/>
          </cell>
          <cell r="BD100" t="str">
            <v/>
          </cell>
          <cell r="BE100" t="str">
            <v/>
          </cell>
          <cell r="BF100" t="str">
            <v/>
          </cell>
          <cell r="BG100" t="str">
            <v/>
          </cell>
          <cell r="BH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v>0</v>
          </cell>
          <cell r="AZ110">
            <v>0</v>
          </cell>
          <cell r="BA110">
            <v>0</v>
          </cell>
          <cell r="BB110">
            <v>187.5</v>
          </cell>
          <cell r="BC110">
            <v>375</v>
          </cell>
          <cell r="BD110">
            <v>562.5</v>
          </cell>
          <cell r="BE110">
            <v>500</v>
          </cell>
          <cell r="BF110">
            <v>500</v>
          </cell>
          <cell r="BG110">
            <v>500</v>
          </cell>
          <cell r="BH110">
            <v>500</v>
          </cell>
          <cell r="BK110">
            <v>500</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v>0</v>
          </cell>
          <cell r="AZ111">
            <v>0</v>
          </cell>
          <cell r="BA111">
            <v>0</v>
          </cell>
          <cell r="BB111">
            <v>187.5</v>
          </cell>
          <cell r="BC111">
            <v>375</v>
          </cell>
          <cell r="BD111">
            <v>562.5</v>
          </cell>
          <cell r="BE111">
            <v>500</v>
          </cell>
          <cell r="BF111">
            <v>500</v>
          </cell>
          <cell r="BG111">
            <v>500</v>
          </cell>
          <cell r="BH111">
            <v>500</v>
          </cell>
          <cell r="BK111">
            <v>500</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v>225</v>
          </cell>
          <cell r="BH112">
            <v>450</v>
          </cell>
          <cell r="BK112">
            <v>900</v>
          </cell>
          <cell r="BL112">
            <v>900</v>
          </cell>
          <cell r="BM112">
            <v>900</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row>
        <row r="114">
          <cell r="T114" t="str">
            <v>BUDGET FORECAST</v>
          </cell>
          <cell r="W114">
            <v>153000</v>
          </cell>
          <cell r="X114">
            <v>40800</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row>
        <row r="116">
          <cell r="V116" t="str">
            <v>PRE PROD</v>
          </cell>
          <cell r="W116">
            <v>30</v>
          </cell>
          <cell r="X116">
            <v>180000</v>
          </cell>
          <cell r="AA116">
            <v>180000</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t="str">
            <v/>
          </cell>
          <cell r="DD116" t="str">
            <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t="str">
            <v/>
          </cell>
          <cell r="FD116" t="str">
            <v/>
          </cell>
          <cell r="FE116" t="str">
            <v/>
          </cell>
          <cell r="FF116" t="str">
            <v/>
          </cell>
          <cell r="FG116" t="str">
            <v/>
          </cell>
          <cell r="FH116" t="str">
            <v/>
          </cell>
          <cell r="FI116" t="str">
            <v/>
          </cell>
        </row>
        <row r="117">
          <cell r="V117" t="str">
            <v>BACKGROUNDS</v>
          </cell>
          <cell r="W117">
            <v>12</v>
          </cell>
          <cell r="X117">
            <v>60000</v>
          </cell>
          <cell r="AA117">
            <v>59999.974293795312</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t="str">
            <v/>
          </cell>
          <cell r="BJ117">
            <v>75000</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row>
        <row r="118">
          <cell r="V118" t="str">
            <v>PRODUCTION</v>
          </cell>
          <cell r="W118">
            <v>150</v>
          </cell>
          <cell r="X118">
            <v>950000</v>
          </cell>
          <cell r="AA118">
            <v>950000.03</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t="str">
            <v/>
          </cell>
          <cell r="BJ118">
            <v>155714.29</v>
          </cell>
          <cell r="BK118">
            <v>130000</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row>
        <row r="119">
          <cell r="V119" t="str">
            <v>INK &amp; PAINT</v>
          </cell>
          <cell r="W119">
            <v>8</v>
          </cell>
          <cell r="X119">
            <v>32400</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v>1800</v>
          </cell>
          <cell r="BG119">
            <v>3600</v>
          </cell>
          <cell r="BH119">
            <v>5400</v>
          </cell>
          <cell r="BI119" t="str">
            <v/>
          </cell>
          <cell r="BJ119">
            <v>7200</v>
          </cell>
          <cell r="BK119">
            <v>7200</v>
          </cell>
          <cell r="BL119">
            <v>7200</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t="str">
            <v/>
          </cell>
          <cell r="FD119" t="str">
            <v/>
          </cell>
          <cell r="FE119" t="str">
            <v/>
          </cell>
          <cell r="FF119" t="str">
            <v/>
          </cell>
          <cell r="FG119" t="str">
            <v/>
          </cell>
          <cell r="FH119" t="str">
            <v/>
          </cell>
          <cell r="FI119" t="str">
            <v/>
          </cell>
        </row>
        <row r="120">
          <cell r="V120" t="str">
            <v>INK &amp; PAINT</v>
          </cell>
          <cell r="W120">
            <v>8</v>
          </cell>
          <cell r="X120">
            <v>72000</v>
          </cell>
          <cell r="AA120">
            <v>72000</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v>8000</v>
          </cell>
          <cell r="BH120">
            <v>10000</v>
          </cell>
          <cell r="BI120" t="str">
            <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row>
        <row r="124">
          <cell r="S124" t="str">
            <v>COST TO DATE</v>
          </cell>
          <cell r="T124" t="str">
            <v>ACTUAL COST TO DATE</v>
          </cell>
          <cell r="V124" t="str">
            <v>DIRECT TO DATE</v>
          </cell>
          <cell r="W124" t="str">
            <v>BUDGET</v>
          </cell>
          <cell r="AC124" t="str">
            <v>ADJ</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row>
        <row r="137">
          <cell r="V137" t="str">
            <v>PROJECTED RTM</v>
          </cell>
          <cell r="X137">
            <v>35907</v>
          </cell>
          <cell r="Y137">
            <v>119</v>
          </cell>
          <cell r="Z137">
            <v>39.666666666666671</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BA137" t="str">
            <v/>
          </cell>
          <cell r="BB137" t="str">
            <v/>
          </cell>
          <cell r="BC137" t="str">
            <v/>
          </cell>
          <cell r="BD137" t="str">
            <v/>
          </cell>
          <cell r="BE137" t="str">
            <v/>
          </cell>
          <cell r="BF137" t="str">
            <v/>
          </cell>
          <cell r="BG137" t="str">
            <v/>
          </cell>
          <cell r="BH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row>
        <row r="154">
          <cell r="S154" t="str">
            <v>COST TO DATE</v>
          </cell>
          <cell r="V154" t="str">
            <v>DIRECT TO DATE</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v>428.57142857142856</v>
          </cell>
          <cell r="AZ165">
            <v>428.57142857142856</v>
          </cell>
          <cell r="BA165">
            <v>428.57142857142856</v>
          </cell>
          <cell r="BB165">
            <v>428.57142857142856</v>
          </cell>
          <cell r="BC165">
            <v>428.57142857142856</v>
          </cell>
          <cell r="BD165" t="str">
            <v/>
          </cell>
          <cell r="BE165" t="str">
            <v/>
          </cell>
          <cell r="BF165" t="str">
            <v/>
          </cell>
          <cell r="BG165" t="str">
            <v/>
          </cell>
          <cell r="BH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row>
        <row r="166">
          <cell r="V166" t="str">
            <v>PROJECTED RTM</v>
          </cell>
          <cell r="Y166" t="e">
            <v>#REF!</v>
          </cell>
          <cell r="Z166" t="e">
            <v>#REF!</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BD166" t="str">
            <v/>
          </cell>
          <cell r="BE166" t="str">
            <v/>
          </cell>
          <cell r="BF166" t="str">
            <v/>
          </cell>
          <cell r="BG166" t="str">
            <v/>
          </cell>
          <cell r="BH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v>35730</v>
          </cell>
          <cell r="BA170">
            <v>35737</v>
          </cell>
          <cell r="BB170">
            <v>35744</v>
          </cell>
          <cell r="BC170">
            <v>35751</v>
          </cell>
          <cell r="BD170">
            <v>35758</v>
          </cell>
          <cell r="BE170">
            <v>35765</v>
          </cell>
          <cell r="BF170">
            <v>35772</v>
          </cell>
          <cell r="BG170">
            <v>35779</v>
          </cell>
          <cell r="BH170">
            <v>35786</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v>35730</v>
          </cell>
          <cell r="BA171">
            <v>35737</v>
          </cell>
          <cell r="BB171">
            <v>35744</v>
          </cell>
          <cell r="BC171">
            <v>35751</v>
          </cell>
          <cell r="BD171">
            <v>35758</v>
          </cell>
          <cell r="BE171">
            <v>35765</v>
          </cell>
          <cell r="BF171">
            <v>35772</v>
          </cell>
          <cell r="BG171">
            <v>35779</v>
          </cell>
          <cell r="BH171">
            <v>35786</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v>100</v>
          </cell>
          <cell r="BA172">
            <v>200</v>
          </cell>
          <cell r="BB172">
            <v>300</v>
          </cell>
          <cell r="BC172">
            <v>400</v>
          </cell>
          <cell r="BD172">
            <v>400</v>
          </cell>
          <cell r="BE172">
            <v>400</v>
          </cell>
          <cell r="BF172">
            <v>400</v>
          </cell>
          <cell r="BG172">
            <v>400</v>
          </cell>
          <cell r="BH172">
            <v>400</v>
          </cell>
          <cell r="BI172" t="str">
            <v/>
          </cell>
          <cell r="BJ172" t="str">
            <v/>
          </cell>
          <cell r="BK172" t="str">
            <v/>
          </cell>
          <cell r="BL172" t="str">
            <v/>
          </cell>
          <cell r="BM172" t="str">
            <v/>
          </cell>
          <cell r="BN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
          </cell>
          <cell r="EE183" t="str">
            <v/>
          </cell>
          <cell r="EF183" t="str">
            <v/>
          </cell>
          <cell r="EG183" t="str">
            <v/>
          </cell>
          <cell r="EH183" t="str">
            <v/>
          </cell>
          <cell r="EI183" t="str">
            <v/>
          </cell>
          <cell r="EJ183" t="str">
            <v/>
          </cell>
          <cell r="EK183" t="str">
            <v/>
          </cell>
          <cell r="EL183" t="str">
            <v/>
          </cell>
          <cell r="EM183" t="str">
            <v/>
          </cell>
          <cell r="EN183" t="str">
            <v/>
          </cell>
          <cell r="EO183" t="str">
            <v/>
          </cell>
          <cell r="EP183" t="str">
            <v/>
          </cell>
          <cell r="EQ183" t="str">
            <v/>
          </cell>
          <cell r="ER183" t="str">
            <v/>
          </cell>
          <cell r="ES183" t="str">
            <v/>
          </cell>
          <cell r="ET183" t="str">
            <v/>
          </cell>
          <cell r="EU183" t="str">
            <v/>
          </cell>
          <cell r="EV183" t="str">
            <v/>
          </cell>
          <cell r="EW183" t="str">
            <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v>225</v>
          </cell>
          <cell r="BO184">
            <v>450</v>
          </cell>
          <cell r="BP184">
            <v>450</v>
          </cell>
          <cell r="BQ184">
            <v>675</v>
          </cell>
          <cell r="BR184">
            <v>450</v>
          </cell>
          <cell r="BS184">
            <v>675</v>
          </cell>
          <cell r="BT184">
            <v>900</v>
          </cell>
          <cell r="BU184">
            <v>900</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t="str">
            <v/>
          </cell>
          <cell r="DV184" t="str">
            <v/>
          </cell>
          <cell r="DW184" t="str">
            <v/>
          </cell>
          <cell r="DX184" t="str">
            <v/>
          </cell>
          <cell r="DY184" t="str">
            <v/>
          </cell>
          <cell r="DZ184" t="str">
            <v/>
          </cell>
          <cell r="EA184" t="str">
            <v/>
          </cell>
          <cell r="EB184" t="str">
            <v/>
          </cell>
          <cell r="EC184" t="str">
            <v/>
          </cell>
          <cell r="ED184" t="str">
            <v/>
          </cell>
          <cell r="EE184" t="str">
            <v/>
          </cell>
          <cell r="EF184" t="str">
            <v/>
          </cell>
          <cell r="EG184" t="str">
            <v/>
          </cell>
          <cell r="EH184" t="str">
            <v/>
          </cell>
          <cell r="EI184" t="str">
            <v/>
          </cell>
          <cell r="EJ184" t="str">
            <v/>
          </cell>
          <cell r="EK184" t="str">
            <v/>
          </cell>
          <cell r="EL184" t="str">
            <v/>
          </cell>
          <cell r="EM184" t="str">
            <v/>
          </cell>
          <cell r="EN184" t="str">
            <v/>
          </cell>
          <cell r="EO184" t="str">
            <v/>
          </cell>
          <cell r="EP184" t="str">
            <v/>
          </cell>
          <cell r="EQ184" t="str">
            <v/>
          </cell>
          <cell r="ER184" t="str">
            <v/>
          </cell>
          <cell r="ES184" t="str">
            <v/>
          </cell>
          <cell r="ET184" t="str">
            <v/>
          </cell>
          <cell r="EU184" t="str">
            <v/>
          </cell>
          <cell r="EV184" t="str">
            <v/>
          </cell>
          <cell r="EW184" t="str">
            <v/>
          </cell>
        </row>
        <row r="186">
          <cell r="T186" t="str">
            <v>BUDGET FORECAST</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v>35730</v>
          </cell>
          <cell r="BA186">
            <v>35737</v>
          </cell>
          <cell r="BB186">
            <v>35744</v>
          </cell>
          <cell r="BC186">
            <v>35751</v>
          </cell>
          <cell r="BD186">
            <v>35758</v>
          </cell>
          <cell r="BE186">
            <v>35765</v>
          </cell>
          <cell r="BF186">
            <v>35772</v>
          </cell>
          <cell r="BG186">
            <v>35779</v>
          </cell>
          <cell r="BH186">
            <v>35786</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cell r="FG186" t="str">
            <v/>
          </cell>
          <cell r="FH186" t="str">
            <v/>
          </cell>
          <cell r="FI186" t="str">
            <v/>
          </cell>
        </row>
        <row r="187">
          <cell r="T187" t="str">
            <v>BUDGET FORECAST</v>
          </cell>
          <cell r="V187" t="str">
            <v>PRE PROD</v>
          </cell>
          <cell r="W187">
            <v>30</v>
          </cell>
          <cell r="X187">
            <v>90000</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v>3000</v>
          </cell>
          <cell r="BA187">
            <v>6000</v>
          </cell>
          <cell r="BB187">
            <v>9000</v>
          </cell>
          <cell r="BC187">
            <v>12000</v>
          </cell>
          <cell r="BD187">
            <v>12000</v>
          </cell>
          <cell r="BE187">
            <v>12000</v>
          </cell>
          <cell r="BF187">
            <v>12000</v>
          </cell>
          <cell r="BG187">
            <v>12000</v>
          </cell>
          <cell r="BH187">
            <v>12000</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t="str">
            <v/>
          </cell>
          <cell r="DV187" t="str">
            <v/>
          </cell>
          <cell r="DW187" t="str">
            <v/>
          </cell>
          <cell r="DX187" t="str">
            <v/>
          </cell>
          <cell r="DY187" t="str">
            <v/>
          </cell>
          <cell r="DZ187" t="str">
            <v/>
          </cell>
          <cell r="EA187" t="str">
            <v/>
          </cell>
          <cell r="EB187" t="str">
            <v/>
          </cell>
          <cell r="EC187" t="str">
            <v/>
          </cell>
          <cell r="ED187" t="str">
            <v/>
          </cell>
          <cell r="EE187" t="str">
            <v/>
          </cell>
          <cell r="EF187" t="str">
            <v/>
          </cell>
          <cell r="EG187" t="str">
            <v/>
          </cell>
          <cell r="EH187" t="str">
            <v/>
          </cell>
          <cell r="EI187" t="str">
            <v/>
          </cell>
          <cell r="EJ187" t="str">
            <v/>
          </cell>
          <cell r="EK187" t="str">
            <v/>
          </cell>
          <cell r="EL187" t="str">
            <v/>
          </cell>
          <cell r="EM187" t="str">
            <v/>
          </cell>
          <cell r="EN187" t="str">
            <v/>
          </cell>
          <cell r="EO187" t="str">
            <v/>
          </cell>
          <cell r="EP187" t="str">
            <v/>
          </cell>
          <cell r="EQ187" t="str">
            <v/>
          </cell>
          <cell r="ER187" t="str">
            <v/>
          </cell>
          <cell r="ES187" t="str">
            <v/>
          </cell>
          <cell r="ET187" t="str">
            <v/>
          </cell>
          <cell r="EU187" t="str">
            <v/>
          </cell>
          <cell r="EV187" t="str">
            <v/>
          </cell>
          <cell r="EW187" t="str">
            <v/>
          </cell>
          <cell r="EX187" t="str">
            <v/>
          </cell>
          <cell r="EY187" t="str">
            <v/>
          </cell>
          <cell r="EZ187" t="str">
            <v/>
          </cell>
          <cell r="FA187" t="str">
            <v/>
          </cell>
          <cell r="FB187" t="str">
            <v/>
          </cell>
          <cell r="FC187" t="str">
            <v/>
          </cell>
          <cell r="FD187" t="str">
            <v/>
          </cell>
          <cell r="FE187" t="str">
            <v/>
          </cell>
          <cell r="FF187" t="str">
            <v/>
          </cell>
          <cell r="FG187" t="str">
            <v/>
          </cell>
          <cell r="FH187" t="str">
            <v/>
          </cell>
          <cell r="FI187" t="str">
            <v/>
          </cell>
        </row>
        <row r="188">
          <cell r="V188" t="str">
            <v>PRE PROD</v>
          </cell>
          <cell r="W188">
            <v>30</v>
          </cell>
          <cell r="X188">
            <v>97000</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v>3000</v>
          </cell>
          <cell r="BA188">
            <v>6000</v>
          </cell>
          <cell r="BB188">
            <v>9000</v>
          </cell>
          <cell r="BC188">
            <v>12000</v>
          </cell>
          <cell r="BD188">
            <v>12000</v>
          </cell>
          <cell r="BE188">
            <v>12000</v>
          </cell>
          <cell r="BF188">
            <v>13000</v>
          </cell>
          <cell r="BG188">
            <v>18000</v>
          </cell>
          <cell r="BH188">
            <v>12000</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t="str">
            <v/>
          </cell>
          <cell r="DV188" t="str">
            <v/>
          </cell>
          <cell r="DW188" t="str">
            <v/>
          </cell>
          <cell r="DX188" t="str">
            <v/>
          </cell>
          <cell r="DY188" t="str">
            <v/>
          </cell>
          <cell r="DZ188" t="str">
            <v/>
          </cell>
          <cell r="EA188" t="str">
            <v/>
          </cell>
          <cell r="EB188" t="str">
            <v/>
          </cell>
          <cell r="EC188" t="str">
            <v/>
          </cell>
          <cell r="ED188" t="str">
            <v/>
          </cell>
          <cell r="EE188" t="str">
            <v/>
          </cell>
          <cell r="EF188" t="str">
            <v/>
          </cell>
          <cell r="EG188" t="str">
            <v/>
          </cell>
          <cell r="EH188" t="str">
            <v/>
          </cell>
          <cell r="EI188" t="str">
            <v/>
          </cell>
          <cell r="EJ188" t="str">
            <v/>
          </cell>
          <cell r="EK188" t="str">
            <v/>
          </cell>
          <cell r="EL188" t="str">
            <v/>
          </cell>
          <cell r="EM188" t="str">
            <v/>
          </cell>
          <cell r="EN188" t="str">
            <v/>
          </cell>
          <cell r="EO188" t="str">
            <v/>
          </cell>
          <cell r="EP188" t="str">
            <v/>
          </cell>
          <cell r="EQ188" t="str">
            <v/>
          </cell>
          <cell r="ER188" t="str">
            <v/>
          </cell>
          <cell r="ES188" t="str">
            <v/>
          </cell>
          <cell r="ET188" t="str">
            <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cell r="FG188" t="str">
            <v/>
          </cell>
          <cell r="FH188" t="str">
            <v/>
          </cell>
          <cell r="FI188" t="str">
            <v/>
          </cell>
        </row>
        <row r="189">
          <cell r="V189" t="str">
            <v>PRODUCTION</v>
          </cell>
          <cell r="W189">
            <v>150</v>
          </cell>
          <cell r="X189">
            <v>438750</v>
          </cell>
          <cell r="AA189">
            <v>0</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v>0</v>
          </cell>
          <cell r="BI189">
            <v>0</v>
          </cell>
          <cell r="BJ189">
            <v>0</v>
          </cell>
          <cell r="BK189">
            <v>0</v>
          </cell>
          <cell r="BL189">
            <v>56250</v>
          </cell>
          <cell r="BM189">
            <v>63750</v>
          </cell>
          <cell r="BN189">
            <v>63750</v>
          </cell>
          <cell r="BO189">
            <v>63750</v>
          </cell>
          <cell r="BP189">
            <v>63750</v>
          </cell>
          <cell r="BQ189">
            <v>63750</v>
          </cell>
          <cell r="BR189">
            <v>63750</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t="str">
            <v/>
          </cell>
          <cell r="DV189" t="str">
            <v/>
          </cell>
          <cell r="DW189" t="str">
            <v/>
          </cell>
          <cell r="DX189" t="str">
            <v/>
          </cell>
          <cell r="DY189" t="str">
            <v/>
          </cell>
          <cell r="DZ189" t="str">
            <v/>
          </cell>
          <cell r="EA189" t="str">
            <v/>
          </cell>
          <cell r="EB189" t="str">
            <v/>
          </cell>
          <cell r="EC189" t="str">
            <v/>
          </cell>
          <cell r="ED189" t="str">
            <v/>
          </cell>
          <cell r="EE189" t="str">
            <v/>
          </cell>
          <cell r="EF189" t="str">
            <v/>
          </cell>
          <cell r="EG189" t="str">
            <v/>
          </cell>
          <cell r="EH189" t="str">
            <v/>
          </cell>
          <cell r="EI189" t="str">
            <v/>
          </cell>
          <cell r="EJ189" t="str">
            <v/>
          </cell>
          <cell r="EK189" t="str">
            <v/>
          </cell>
          <cell r="EL189" t="str">
            <v/>
          </cell>
          <cell r="EM189" t="str">
            <v/>
          </cell>
          <cell r="EN189" t="str">
            <v/>
          </cell>
          <cell r="EO189" t="str">
            <v/>
          </cell>
          <cell r="EP189" t="str">
            <v/>
          </cell>
          <cell r="EQ189" t="str">
            <v/>
          </cell>
          <cell r="ER189" t="str">
            <v/>
          </cell>
          <cell r="ES189" t="str">
            <v/>
          </cell>
          <cell r="ET189" t="str">
            <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cell r="FG189" t="str">
            <v/>
          </cell>
          <cell r="FH189" t="str">
            <v/>
          </cell>
          <cell r="FI189" t="str">
            <v/>
          </cell>
        </row>
        <row r="190">
          <cell r="V190" t="str">
            <v>PRODUCTION</v>
          </cell>
          <cell r="W190">
            <v>150</v>
          </cell>
          <cell r="X190">
            <v>531400</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t="str">
            <v/>
          </cell>
          <cell r="DV190" t="str">
            <v/>
          </cell>
          <cell r="DW190" t="str">
            <v/>
          </cell>
          <cell r="DX190" t="str">
            <v/>
          </cell>
          <cell r="DY190" t="str">
            <v/>
          </cell>
          <cell r="DZ190" t="str">
            <v/>
          </cell>
          <cell r="EA190" t="str">
            <v/>
          </cell>
          <cell r="EB190" t="str">
            <v/>
          </cell>
          <cell r="EC190" t="str">
            <v/>
          </cell>
          <cell r="ED190" t="str">
            <v/>
          </cell>
          <cell r="EE190" t="str">
            <v/>
          </cell>
          <cell r="EF190" t="str">
            <v/>
          </cell>
          <cell r="EG190" t="str">
            <v/>
          </cell>
          <cell r="EH190" t="str">
            <v/>
          </cell>
          <cell r="EI190" t="str">
            <v/>
          </cell>
          <cell r="EJ190" t="str">
            <v/>
          </cell>
          <cell r="EK190" t="str">
            <v/>
          </cell>
          <cell r="EL190" t="str">
            <v/>
          </cell>
          <cell r="EM190" t="str">
            <v/>
          </cell>
          <cell r="EN190" t="str">
            <v/>
          </cell>
          <cell r="EO190" t="str">
            <v/>
          </cell>
          <cell r="EP190" t="str">
            <v/>
          </cell>
          <cell r="EQ190" t="str">
            <v/>
          </cell>
          <cell r="ER190" t="str">
            <v/>
          </cell>
          <cell r="ES190" t="str">
            <v/>
          </cell>
          <cell r="ET190" t="str">
            <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cell r="FG190" t="str">
            <v/>
          </cell>
          <cell r="FH190" t="str">
            <v/>
          </cell>
          <cell r="FI190" t="str">
            <v/>
          </cell>
        </row>
        <row r="191">
          <cell r="V191" t="str">
            <v>INK &amp; PAINT</v>
          </cell>
          <cell r="W191">
            <v>8</v>
          </cell>
          <cell r="X191">
            <v>34200</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v>1800</v>
          </cell>
          <cell r="BO191">
            <v>3600</v>
          </cell>
          <cell r="BP191">
            <v>5400</v>
          </cell>
          <cell r="BQ191">
            <v>3600</v>
          </cell>
          <cell r="BR191">
            <v>5400</v>
          </cell>
          <cell r="BS191">
            <v>7200</v>
          </cell>
          <cell r="BT191">
            <v>7200</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t="str">
            <v/>
          </cell>
          <cell r="DV191" t="str">
            <v/>
          </cell>
          <cell r="DW191" t="str">
            <v/>
          </cell>
          <cell r="DX191" t="str">
            <v/>
          </cell>
          <cell r="DY191" t="str">
            <v/>
          </cell>
          <cell r="DZ191" t="str">
            <v/>
          </cell>
          <cell r="EA191" t="str">
            <v/>
          </cell>
          <cell r="EB191" t="str">
            <v/>
          </cell>
          <cell r="EC191" t="str">
            <v/>
          </cell>
          <cell r="ED191" t="str">
            <v/>
          </cell>
          <cell r="EE191" t="str">
            <v/>
          </cell>
          <cell r="EF191" t="str">
            <v/>
          </cell>
          <cell r="EG191" t="str">
            <v/>
          </cell>
          <cell r="EH191" t="str">
            <v/>
          </cell>
          <cell r="EI191" t="str">
            <v/>
          </cell>
          <cell r="EJ191" t="str">
            <v/>
          </cell>
          <cell r="EK191" t="str">
            <v/>
          </cell>
          <cell r="EL191" t="str">
            <v/>
          </cell>
          <cell r="EM191" t="str">
            <v/>
          </cell>
          <cell r="EN191" t="str">
            <v/>
          </cell>
          <cell r="EO191" t="str">
            <v/>
          </cell>
          <cell r="EP191" t="str">
            <v/>
          </cell>
          <cell r="EQ191" t="str">
            <v/>
          </cell>
          <cell r="ER191" t="str">
            <v/>
          </cell>
          <cell r="ES191" t="str">
            <v/>
          </cell>
          <cell r="ET191" t="str">
            <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cell r="FG191" t="str">
            <v/>
          </cell>
          <cell r="FH191" t="str">
            <v/>
          </cell>
          <cell r="FI191" t="str">
            <v/>
          </cell>
        </row>
        <row r="192">
          <cell r="V192" t="str">
            <v>INK &amp; PAINT</v>
          </cell>
          <cell r="W192">
            <v>8</v>
          </cell>
          <cell r="X192">
            <v>39600</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v>1800</v>
          </cell>
          <cell r="BO192">
            <v>3600</v>
          </cell>
          <cell r="BP192">
            <v>5400</v>
          </cell>
          <cell r="BQ192">
            <v>7200</v>
          </cell>
          <cell r="BR192">
            <v>7200</v>
          </cell>
          <cell r="BS192">
            <v>7200</v>
          </cell>
          <cell r="BT192">
            <v>7200</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t="str">
            <v/>
          </cell>
          <cell r="DV192" t="str">
            <v/>
          </cell>
          <cell r="DW192" t="str">
            <v/>
          </cell>
          <cell r="DX192" t="str">
            <v/>
          </cell>
          <cell r="DY192" t="str">
            <v/>
          </cell>
          <cell r="DZ192" t="str">
            <v/>
          </cell>
          <cell r="EA192" t="str">
            <v/>
          </cell>
          <cell r="EB192" t="str">
            <v/>
          </cell>
          <cell r="EC192" t="str">
            <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t="str">
            <v/>
          </cell>
          <cell r="FE192" t="str">
            <v/>
          </cell>
          <cell r="FF192" t="str">
            <v/>
          </cell>
          <cell r="FG192" t="str">
            <v/>
          </cell>
          <cell r="FH192" t="str">
            <v/>
          </cell>
          <cell r="FI192" t="str">
            <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t="str">
            <v/>
          </cell>
          <cell r="AB196" t="str">
            <v/>
          </cell>
          <cell r="AC196" t="str">
            <v/>
          </cell>
          <cell r="AD196" t="str">
            <v/>
          </cell>
          <cell r="AE196" t="str">
            <v/>
          </cell>
          <cell r="AF196" t="str">
            <v/>
          </cell>
          <cell r="AG196" t="str">
            <v/>
          </cell>
          <cell r="AH196" t="str">
            <v/>
          </cell>
          <cell r="AI196" t="str">
            <v/>
          </cell>
          <cell r="AJ196" t="str">
            <v/>
          </cell>
          <cell r="AK196" t="str">
            <v/>
          </cell>
          <cell r="AL196" t="str">
            <v/>
          </cell>
          <cell r="AM196" t="str">
            <v/>
          </cell>
          <cell r="AN196" t="str">
            <v/>
          </cell>
          <cell r="AO196" t="str">
            <v/>
          </cell>
          <cell r="AP196" t="str">
            <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J196" t="str">
            <v/>
          </cell>
          <cell r="BK196" t="str">
            <v/>
          </cell>
          <cell r="BT196">
            <v>35870</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t="str">
            <v/>
          </cell>
          <cell r="DV196" t="str">
            <v/>
          </cell>
          <cell r="DW196" t="str">
            <v/>
          </cell>
          <cell r="DX196" t="str">
            <v/>
          </cell>
          <cell r="DY196" t="str">
            <v/>
          </cell>
          <cell r="DZ196" t="str">
            <v/>
          </cell>
          <cell r="EA196" t="str">
            <v/>
          </cell>
          <cell r="EB196" t="str">
            <v/>
          </cell>
          <cell r="EC196" t="str">
            <v/>
          </cell>
          <cell r="ED196" t="str">
            <v/>
          </cell>
          <cell r="EE196" t="str">
            <v/>
          </cell>
          <cell r="EF196" t="str">
            <v/>
          </cell>
          <cell r="EG196" t="str">
            <v/>
          </cell>
          <cell r="EH196" t="str">
            <v/>
          </cell>
          <cell r="EI196" t="str">
            <v/>
          </cell>
          <cell r="EJ196" t="str">
            <v/>
          </cell>
          <cell r="EK196" t="str">
            <v/>
          </cell>
          <cell r="EL196" t="str">
            <v/>
          </cell>
          <cell r="EM196" t="str">
            <v/>
          </cell>
          <cell r="EN196" t="str">
            <v/>
          </cell>
          <cell r="EO196" t="str">
            <v/>
          </cell>
          <cell r="EP196" t="str">
            <v/>
          </cell>
          <cell r="EQ196" t="str">
            <v/>
          </cell>
          <cell r="ER196" t="str">
            <v/>
          </cell>
          <cell r="ES196" t="str">
            <v/>
          </cell>
          <cell r="ET196" t="str">
            <v/>
          </cell>
          <cell r="EU196" t="str">
            <v/>
          </cell>
          <cell r="EV196" t="str">
            <v/>
          </cell>
        </row>
        <row r="197">
          <cell r="S197" t="str">
            <v>COST TO DATE</v>
          </cell>
          <cell r="T197" t="str">
            <v>ACTUAL COST TO DATE</v>
          </cell>
          <cell r="V197" t="str">
            <v>DIRECT TO DATE</v>
          </cell>
          <cell r="W197" t="str">
            <v>BUDGET</v>
          </cell>
          <cell r="AA197" t="str">
            <v/>
          </cell>
          <cell r="AB197" t="str">
            <v/>
          </cell>
          <cell r="AC197" t="str">
            <v/>
          </cell>
          <cell r="AD197" t="str">
            <v/>
          </cell>
          <cell r="AE197" t="str">
            <v/>
          </cell>
          <cell r="AF197" t="str">
            <v/>
          </cell>
          <cell r="AG197" t="str">
            <v/>
          </cell>
          <cell r="AH197" t="str">
            <v/>
          </cell>
          <cell r="AI197" t="str">
            <v/>
          </cell>
          <cell r="AJ197" t="str">
            <v/>
          </cell>
          <cell r="AK197" t="str">
            <v/>
          </cell>
          <cell r="AL197" t="str">
            <v/>
          </cell>
          <cell r="AM197" t="str">
            <v/>
          </cell>
          <cell r="AN197" t="str">
            <v/>
          </cell>
          <cell r="AO197" t="str">
            <v/>
          </cell>
          <cell r="AP197" t="str">
            <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J197" t="str">
            <v/>
          </cell>
          <cell r="BK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t="str">
            <v/>
          </cell>
          <cell r="DV197" t="str">
            <v/>
          </cell>
          <cell r="DW197" t="str">
            <v/>
          </cell>
          <cell r="DX197" t="str">
            <v/>
          </cell>
          <cell r="DY197" t="str">
            <v/>
          </cell>
          <cell r="DZ197" t="str">
            <v/>
          </cell>
          <cell r="EA197" t="str">
            <v/>
          </cell>
          <cell r="EB197" t="str">
            <v/>
          </cell>
          <cell r="EC197" t="str">
            <v/>
          </cell>
          <cell r="ED197" t="str">
            <v/>
          </cell>
          <cell r="EE197" t="str">
            <v/>
          </cell>
          <cell r="EF197" t="str">
            <v/>
          </cell>
          <cell r="EG197" t="str">
            <v/>
          </cell>
          <cell r="EH197" t="str">
            <v/>
          </cell>
          <cell r="EI197" t="str">
            <v/>
          </cell>
          <cell r="EJ197" t="str">
            <v/>
          </cell>
          <cell r="EK197" t="str">
            <v/>
          </cell>
          <cell r="EL197" t="str">
            <v/>
          </cell>
          <cell r="EM197" t="str">
            <v/>
          </cell>
          <cell r="EN197" t="str">
            <v/>
          </cell>
          <cell r="EO197" t="str">
            <v/>
          </cell>
          <cell r="EP197" t="str">
            <v/>
          </cell>
          <cell r="EQ197" t="str">
            <v/>
          </cell>
          <cell r="ER197" t="str">
            <v/>
          </cell>
          <cell r="ES197" t="str">
            <v/>
          </cell>
          <cell r="ET197" t="str">
            <v/>
          </cell>
          <cell r="EU197" t="str">
            <v/>
          </cell>
          <cell r="EV197" t="str">
            <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v>35898</v>
          </cell>
          <cell r="BY211">
            <v>35905</v>
          </cell>
          <cell r="BZ211">
            <v>35912</v>
          </cell>
          <cell r="CA211">
            <v>35919</v>
          </cell>
          <cell r="CB211">
            <v>35926</v>
          </cell>
          <cell r="CC211">
            <v>35933</v>
          </cell>
          <cell r="CD211">
            <v>35940</v>
          </cell>
          <cell r="CE211">
            <v>35947</v>
          </cell>
          <cell r="CF211">
            <v>35954</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t="str">
            <v/>
          </cell>
          <cell r="DV211" t="str">
            <v/>
          </cell>
          <cell r="DW211" t="str">
            <v/>
          </cell>
          <cell r="DX211" t="str">
            <v/>
          </cell>
          <cell r="DY211" t="str">
            <v/>
          </cell>
          <cell r="DZ211" t="str">
            <v/>
          </cell>
          <cell r="EA211" t="str">
            <v/>
          </cell>
          <cell r="EB211" t="str">
            <v/>
          </cell>
          <cell r="EC211" t="str">
            <v/>
          </cell>
          <cell r="ED211" t="str">
            <v/>
          </cell>
          <cell r="EE211" t="str">
            <v/>
          </cell>
          <cell r="EF211" t="str">
            <v/>
          </cell>
          <cell r="EG211" t="str">
            <v/>
          </cell>
          <cell r="EH211" t="str">
            <v/>
          </cell>
          <cell r="EI211" t="str">
            <v/>
          </cell>
          <cell r="EJ211" t="str">
            <v/>
          </cell>
          <cell r="EK211" t="str">
            <v/>
          </cell>
          <cell r="EL211" t="str">
            <v/>
          </cell>
          <cell r="EM211" t="str">
            <v/>
          </cell>
          <cell r="EN211" t="str">
            <v/>
          </cell>
          <cell r="EO211" t="str">
            <v/>
          </cell>
          <cell r="EP211" t="str">
            <v/>
          </cell>
          <cell r="EQ211" t="str">
            <v/>
          </cell>
          <cell r="ER211" t="str">
            <v/>
          </cell>
          <cell r="ES211" t="str">
            <v/>
          </cell>
          <cell r="ET211" t="str">
            <v/>
          </cell>
          <cell r="EU211" t="str">
            <v/>
          </cell>
          <cell r="EV211" t="str">
            <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v>35898</v>
          </cell>
          <cell r="BY212">
            <v>35905</v>
          </cell>
          <cell r="BZ212">
            <v>35912</v>
          </cell>
          <cell r="CA212">
            <v>35919</v>
          </cell>
          <cell r="CB212">
            <v>35926</v>
          </cell>
          <cell r="CC212">
            <v>35933</v>
          </cell>
          <cell r="CD212">
            <v>35940</v>
          </cell>
          <cell r="CE212">
            <v>35947</v>
          </cell>
          <cell r="CF212">
            <v>35954</v>
          </cell>
          <cell r="CG212" t="str">
            <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t="str">
            <v/>
          </cell>
          <cell r="DX212" t="str">
            <v/>
          </cell>
          <cell r="DY212" t="str">
            <v/>
          </cell>
          <cell r="DZ212" t="str">
            <v/>
          </cell>
          <cell r="EA212" t="str">
            <v/>
          </cell>
          <cell r="EB212" t="str">
            <v/>
          </cell>
          <cell r="EC212" t="str">
            <v/>
          </cell>
          <cell r="ED212" t="str">
            <v/>
          </cell>
          <cell r="EE212" t="str">
            <v/>
          </cell>
          <cell r="EF212" t="str">
            <v/>
          </cell>
          <cell r="EG212" t="str">
            <v/>
          </cell>
          <cell r="EH212" t="str">
            <v/>
          </cell>
          <cell r="EI212" t="str">
            <v/>
          </cell>
          <cell r="EJ212" t="str">
            <v/>
          </cell>
          <cell r="EK212" t="str">
            <v/>
          </cell>
          <cell r="EL212" t="str">
            <v/>
          </cell>
          <cell r="EM212" t="str">
            <v/>
          </cell>
          <cell r="EN212" t="str">
            <v/>
          </cell>
          <cell r="EO212" t="str">
            <v/>
          </cell>
          <cell r="EP212" t="str">
            <v/>
          </cell>
          <cell r="EQ212" t="str">
            <v/>
          </cell>
          <cell r="ER212" t="str">
            <v/>
          </cell>
          <cell r="ES212" t="str">
            <v/>
          </cell>
          <cell r="ET212" t="str">
            <v/>
          </cell>
          <cell r="EU212" t="str">
            <v/>
          </cell>
          <cell r="EV212" t="str">
            <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v>125</v>
          </cell>
          <cell r="BY213">
            <v>250</v>
          </cell>
          <cell r="BZ213">
            <v>375</v>
          </cell>
          <cell r="CA213">
            <v>500</v>
          </cell>
          <cell r="CB213">
            <v>500</v>
          </cell>
          <cell r="CC213">
            <v>500</v>
          </cell>
          <cell r="CD213">
            <v>500</v>
          </cell>
          <cell r="CE213">
            <v>500</v>
          </cell>
          <cell r="CF213">
            <v>500</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t="str">
            <v/>
          </cell>
          <cell r="DV213" t="str">
            <v/>
          </cell>
          <cell r="DW213" t="str">
            <v/>
          </cell>
          <cell r="DX213" t="str">
            <v/>
          </cell>
          <cell r="DY213" t="str">
            <v/>
          </cell>
          <cell r="DZ213" t="str">
            <v/>
          </cell>
          <cell r="EA213" t="str">
            <v/>
          </cell>
          <cell r="EB213" t="str">
            <v/>
          </cell>
          <cell r="EC213" t="str">
            <v/>
          </cell>
          <cell r="ED213" t="str">
            <v/>
          </cell>
          <cell r="EE213" t="str">
            <v/>
          </cell>
          <cell r="EF213" t="str">
            <v/>
          </cell>
          <cell r="EG213" t="str">
            <v/>
          </cell>
          <cell r="EH213" t="str">
            <v/>
          </cell>
          <cell r="EI213" t="str">
            <v/>
          </cell>
          <cell r="EJ213" t="str">
            <v/>
          </cell>
          <cell r="EK213" t="str">
            <v/>
          </cell>
          <cell r="EL213" t="str">
            <v/>
          </cell>
          <cell r="EM213" t="str">
            <v/>
          </cell>
          <cell r="EN213" t="str">
            <v/>
          </cell>
          <cell r="EO213" t="str">
            <v/>
          </cell>
          <cell r="EP213" t="str">
            <v/>
          </cell>
          <cell r="EQ213" t="str">
            <v/>
          </cell>
          <cell r="ER213" t="str">
            <v/>
          </cell>
          <cell r="ES213" t="str">
            <v/>
          </cell>
          <cell r="ET213" t="str">
            <v/>
          </cell>
          <cell r="EU213" t="str">
            <v/>
          </cell>
          <cell r="EV213" t="str">
            <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v>0</v>
          </cell>
          <cell r="CC214">
            <v>0</v>
          </cell>
          <cell r="CD214">
            <v>0</v>
          </cell>
          <cell r="CE214">
            <v>125</v>
          </cell>
          <cell r="CF214">
            <v>250</v>
          </cell>
          <cell r="CG214">
            <v>375</v>
          </cell>
          <cell r="CH214">
            <v>500</v>
          </cell>
          <cell r="CI214">
            <v>500</v>
          </cell>
          <cell r="CJ214">
            <v>500</v>
          </cell>
          <cell r="CK214">
            <v>500</v>
          </cell>
          <cell r="CL214">
            <v>500</v>
          </cell>
          <cell r="CM214" t="str">
            <v/>
          </cell>
          <cell r="CN214" t="str">
            <v/>
          </cell>
          <cell r="CO214" t="str">
            <v/>
          </cell>
          <cell r="CP214" t="str">
            <v/>
          </cell>
          <cell r="CQ214" t="str">
            <v/>
          </cell>
          <cell r="CR214" t="str">
            <v/>
          </cell>
          <cell r="CS214" t="str">
            <v/>
          </cell>
          <cell r="CT214" t="str">
            <v/>
          </cell>
          <cell r="CU214" t="str">
            <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t="str">
            <v/>
          </cell>
          <cell r="DV214" t="str">
            <v/>
          </cell>
          <cell r="DW214" t="str">
            <v/>
          </cell>
          <cell r="DX214" t="str">
            <v/>
          </cell>
          <cell r="DY214" t="str">
            <v/>
          </cell>
          <cell r="DZ214" t="str">
            <v/>
          </cell>
          <cell r="EA214" t="str">
            <v/>
          </cell>
          <cell r="EB214" t="str">
            <v/>
          </cell>
          <cell r="EC214" t="str">
            <v/>
          </cell>
          <cell r="ED214" t="str">
            <v/>
          </cell>
          <cell r="EE214" t="str">
            <v/>
          </cell>
          <cell r="EF214" t="str">
            <v/>
          </cell>
          <cell r="EG214" t="str">
            <v/>
          </cell>
          <cell r="EH214" t="str">
            <v/>
          </cell>
          <cell r="EI214" t="str">
            <v/>
          </cell>
          <cell r="EJ214" t="str">
            <v/>
          </cell>
          <cell r="EK214" t="str">
            <v/>
          </cell>
          <cell r="EL214" t="str">
            <v/>
          </cell>
          <cell r="EM214" t="str">
            <v/>
          </cell>
          <cell r="EN214" t="str">
            <v/>
          </cell>
          <cell r="EO214" t="str">
            <v/>
          </cell>
          <cell r="EP214" t="str">
            <v/>
          </cell>
          <cell r="EQ214" t="str">
            <v/>
          </cell>
          <cell r="ER214" t="str">
            <v/>
          </cell>
          <cell r="ES214" t="str">
            <v/>
          </cell>
          <cell r="ET214" t="str">
            <v/>
          </cell>
          <cell r="EU214" t="str">
            <v/>
          </cell>
          <cell r="EV214" t="str">
            <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v>125</v>
          </cell>
          <cell r="CH215">
            <v>250</v>
          </cell>
          <cell r="CI215">
            <v>375</v>
          </cell>
          <cell r="CJ215">
            <v>500</v>
          </cell>
          <cell r="CK215">
            <v>500</v>
          </cell>
          <cell r="CL215">
            <v>500</v>
          </cell>
          <cell r="CM215">
            <v>500</v>
          </cell>
          <cell r="CN215">
            <v>500</v>
          </cell>
          <cell r="CO215" t="str">
            <v/>
          </cell>
          <cell r="CP215" t="str">
            <v/>
          </cell>
          <cell r="CQ215" t="str">
            <v/>
          </cell>
          <cell r="CR215" t="str">
            <v/>
          </cell>
          <cell r="CS215" t="str">
            <v/>
          </cell>
          <cell r="CT215" t="str">
            <v/>
          </cell>
          <cell r="CU215" t="str">
            <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t="str">
            <v/>
          </cell>
          <cell r="DV215" t="str">
            <v/>
          </cell>
          <cell r="DW215" t="str">
            <v/>
          </cell>
          <cell r="DX215" t="str">
            <v/>
          </cell>
          <cell r="DY215" t="str">
            <v/>
          </cell>
          <cell r="DZ215" t="str">
            <v/>
          </cell>
          <cell r="EA215" t="str">
            <v/>
          </cell>
          <cell r="EB215" t="str">
            <v/>
          </cell>
          <cell r="EC215" t="str">
            <v/>
          </cell>
          <cell r="ED215" t="str">
            <v/>
          </cell>
          <cell r="EE215" t="str">
            <v/>
          </cell>
          <cell r="EF215" t="str">
            <v/>
          </cell>
          <cell r="EG215" t="str">
            <v/>
          </cell>
          <cell r="EH215" t="str">
            <v/>
          </cell>
          <cell r="EI215" t="str">
            <v/>
          </cell>
          <cell r="EJ215" t="str">
            <v/>
          </cell>
          <cell r="EK215" t="str">
            <v/>
          </cell>
          <cell r="EL215" t="str">
            <v/>
          </cell>
          <cell r="EM215" t="str">
            <v/>
          </cell>
          <cell r="EN215" t="str">
            <v/>
          </cell>
          <cell r="EO215" t="str">
            <v/>
          </cell>
          <cell r="EP215" t="str">
            <v/>
          </cell>
          <cell r="EQ215" t="str">
            <v/>
          </cell>
          <cell r="ER215" t="str">
            <v/>
          </cell>
          <cell r="ES215" t="str">
            <v/>
          </cell>
          <cell r="ET215" t="str">
            <v/>
          </cell>
          <cell r="EU215" t="str">
            <v/>
          </cell>
          <cell r="EV215" t="str">
            <v/>
          </cell>
        </row>
        <row r="217">
          <cell r="T217" t="str">
            <v>BUDGET FORECAST</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v>35898</v>
          </cell>
          <cell r="BY217">
            <v>35905</v>
          </cell>
          <cell r="BZ217">
            <v>35912</v>
          </cell>
          <cell r="CA217">
            <v>35919</v>
          </cell>
          <cell r="CB217">
            <v>35926</v>
          </cell>
          <cell r="CC217">
            <v>35933</v>
          </cell>
          <cell r="CD217">
            <v>35940</v>
          </cell>
          <cell r="CE217">
            <v>35947</v>
          </cell>
          <cell r="CF217">
            <v>35954</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t="str">
            <v/>
          </cell>
          <cell r="DV217" t="str">
            <v/>
          </cell>
          <cell r="DW217" t="str">
            <v/>
          </cell>
          <cell r="DX217" t="str">
            <v/>
          </cell>
          <cell r="DY217" t="str">
            <v/>
          </cell>
          <cell r="DZ217" t="str">
            <v/>
          </cell>
          <cell r="EA217" t="str">
            <v/>
          </cell>
          <cell r="EB217" t="str">
            <v/>
          </cell>
          <cell r="EC217" t="str">
            <v/>
          </cell>
          <cell r="ED217" t="str">
            <v/>
          </cell>
          <cell r="EE217" t="str">
            <v/>
          </cell>
          <cell r="EF217" t="str">
            <v/>
          </cell>
          <cell r="EG217" t="str">
            <v/>
          </cell>
          <cell r="EH217" t="str">
            <v/>
          </cell>
          <cell r="EI217" t="str">
            <v/>
          </cell>
          <cell r="EJ217" t="str">
            <v/>
          </cell>
          <cell r="EK217" t="str">
            <v/>
          </cell>
          <cell r="EL217" t="str">
            <v/>
          </cell>
          <cell r="EM217" t="str">
            <v/>
          </cell>
          <cell r="EN217" t="str">
            <v/>
          </cell>
          <cell r="EO217" t="str">
            <v/>
          </cell>
          <cell r="EP217" t="str">
            <v/>
          </cell>
          <cell r="EQ217" t="str">
            <v/>
          </cell>
          <cell r="ER217" t="str">
            <v/>
          </cell>
          <cell r="ES217" t="str">
            <v/>
          </cell>
          <cell r="ET217" t="str">
            <v/>
          </cell>
          <cell r="EU217" t="str">
            <v/>
          </cell>
          <cell r="EV217" t="str">
            <v/>
          </cell>
          <cell r="EW217" t="str">
            <v/>
          </cell>
          <cell r="EX217" t="str">
            <v/>
          </cell>
          <cell r="EY217" t="str">
            <v/>
          </cell>
          <cell r="EZ217" t="str">
            <v/>
          </cell>
          <cell r="FA217" t="str">
            <v/>
          </cell>
          <cell r="FB217" t="str">
            <v/>
          </cell>
          <cell r="FC217" t="str">
            <v/>
          </cell>
          <cell r="FD217" t="str">
            <v/>
          </cell>
          <cell r="FE217" t="str">
            <v/>
          </cell>
          <cell r="FF217" t="str">
            <v/>
          </cell>
          <cell r="FG217" t="str">
            <v/>
          </cell>
          <cell r="FH217" t="str">
            <v/>
          </cell>
          <cell r="FI217" t="str">
            <v/>
          </cell>
        </row>
        <row r="218">
          <cell r="T218" t="str">
            <v>BUDGET FORECAST</v>
          </cell>
          <cell r="V218" t="str">
            <v>PRE PROD</v>
          </cell>
          <cell r="W218">
            <v>30</v>
          </cell>
          <cell r="X218">
            <v>112500</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v>35898</v>
          </cell>
          <cell r="BY218">
            <v>35905</v>
          </cell>
          <cell r="BZ218">
            <v>35912</v>
          </cell>
          <cell r="CA218">
            <v>35919</v>
          </cell>
          <cell r="CB218">
            <v>35926</v>
          </cell>
          <cell r="CC218">
            <v>35933</v>
          </cell>
          <cell r="CD218">
            <v>35940</v>
          </cell>
          <cell r="CE218">
            <v>35947</v>
          </cell>
          <cell r="CF218">
            <v>35954</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t="str">
            <v/>
          </cell>
          <cell r="DV218" t="str">
            <v/>
          </cell>
          <cell r="DW218" t="str">
            <v/>
          </cell>
          <cell r="DX218" t="str">
            <v/>
          </cell>
          <cell r="DY218" t="str">
            <v/>
          </cell>
          <cell r="DZ218" t="str">
            <v/>
          </cell>
          <cell r="EA218" t="str">
            <v/>
          </cell>
          <cell r="EB218" t="str">
            <v/>
          </cell>
          <cell r="EC218" t="str">
            <v/>
          </cell>
          <cell r="ED218" t="str">
            <v/>
          </cell>
          <cell r="EE218" t="str">
            <v/>
          </cell>
          <cell r="EF218" t="str">
            <v/>
          </cell>
          <cell r="EG218" t="str">
            <v/>
          </cell>
          <cell r="EH218" t="str">
            <v/>
          </cell>
          <cell r="EI218" t="str">
            <v/>
          </cell>
          <cell r="EJ218" t="str">
            <v/>
          </cell>
          <cell r="EK218" t="str">
            <v/>
          </cell>
          <cell r="EL218" t="str">
            <v/>
          </cell>
          <cell r="EM218" t="str">
            <v/>
          </cell>
          <cell r="EN218" t="str">
            <v/>
          </cell>
          <cell r="EO218" t="str">
            <v/>
          </cell>
          <cell r="EP218" t="str">
            <v/>
          </cell>
          <cell r="EQ218" t="str">
            <v/>
          </cell>
          <cell r="ER218" t="str">
            <v/>
          </cell>
          <cell r="ES218" t="str">
            <v/>
          </cell>
          <cell r="ET218" t="str">
            <v/>
          </cell>
          <cell r="EU218" t="str">
            <v/>
          </cell>
          <cell r="EV218" t="str">
            <v/>
          </cell>
          <cell r="EW218" t="str">
            <v/>
          </cell>
          <cell r="EX218" t="str">
            <v/>
          </cell>
          <cell r="EY218" t="str">
            <v/>
          </cell>
          <cell r="EZ218" t="str">
            <v/>
          </cell>
          <cell r="FA218" t="str">
            <v/>
          </cell>
          <cell r="FB218" t="str">
            <v/>
          </cell>
          <cell r="FC218" t="str">
            <v/>
          </cell>
          <cell r="FD218" t="str">
            <v/>
          </cell>
          <cell r="FE218" t="str">
            <v/>
          </cell>
          <cell r="FF218" t="str">
            <v/>
          </cell>
          <cell r="FG218" t="str">
            <v/>
          </cell>
          <cell r="FH218" t="str">
            <v/>
          </cell>
          <cell r="FI218" t="str">
            <v/>
          </cell>
        </row>
        <row r="219">
          <cell r="V219" t="str">
            <v>PRE PROD</v>
          </cell>
          <cell r="W219">
            <v>30</v>
          </cell>
          <cell r="X219">
            <v>112500</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v>3750</v>
          </cell>
          <cell r="BY219">
            <v>7500</v>
          </cell>
          <cell r="BZ219">
            <v>11250</v>
          </cell>
          <cell r="CA219">
            <v>15000</v>
          </cell>
          <cell r="CB219">
            <v>15000</v>
          </cell>
          <cell r="CC219">
            <v>15000</v>
          </cell>
          <cell r="CD219">
            <v>15000</v>
          </cell>
          <cell r="CE219">
            <v>15000</v>
          </cell>
          <cell r="CF219">
            <v>15000</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t="str">
            <v/>
          </cell>
          <cell r="DV219" t="str">
            <v/>
          </cell>
          <cell r="DW219" t="str">
            <v/>
          </cell>
          <cell r="DX219" t="str">
            <v/>
          </cell>
          <cell r="DY219" t="str">
            <v/>
          </cell>
          <cell r="DZ219" t="str">
            <v/>
          </cell>
          <cell r="EA219" t="str">
            <v/>
          </cell>
          <cell r="EB219" t="str">
            <v/>
          </cell>
          <cell r="EC219" t="str">
            <v/>
          </cell>
          <cell r="ED219" t="str">
            <v/>
          </cell>
          <cell r="EE219" t="str">
            <v/>
          </cell>
          <cell r="EF219" t="str">
            <v/>
          </cell>
          <cell r="EG219" t="str">
            <v/>
          </cell>
          <cell r="EH219" t="str">
            <v/>
          </cell>
          <cell r="EI219" t="str">
            <v/>
          </cell>
          <cell r="EJ219" t="str">
            <v/>
          </cell>
          <cell r="EK219" t="str">
            <v/>
          </cell>
          <cell r="EL219" t="str">
            <v/>
          </cell>
          <cell r="EM219" t="str">
            <v/>
          </cell>
          <cell r="EN219" t="str">
            <v/>
          </cell>
          <cell r="EO219" t="str">
            <v/>
          </cell>
          <cell r="EP219" t="str">
            <v/>
          </cell>
          <cell r="EQ219" t="str">
            <v/>
          </cell>
          <cell r="ER219" t="str">
            <v/>
          </cell>
          <cell r="ES219" t="str">
            <v/>
          </cell>
          <cell r="ET219" t="str">
            <v/>
          </cell>
          <cell r="EU219" t="str">
            <v/>
          </cell>
          <cell r="EV219" t="str">
            <v/>
          </cell>
          <cell r="EW219" t="str">
            <v/>
          </cell>
          <cell r="EX219" t="str">
            <v/>
          </cell>
          <cell r="EY219" t="str">
            <v/>
          </cell>
          <cell r="EZ219" t="str">
            <v/>
          </cell>
          <cell r="FA219" t="str">
            <v/>
          </cell>
          <cell r="FB219" t="str">
            <v/>
          </cell>
          <cell r="FC219" t="str">
            <v/>
          </cell>
          <cell r="FD219" t="str">
            <v/>
          </cell>
          <cell r="FE219" t="str">
            <v/>
          </cell>
          <cell r="FF219" t="str">
            <v/>
          </cell>
          <cell r="FG219" t="str">
            <v/>
          </cell>
          <cell r="FH219" t="str">
            <v/>
          </cell>
          <cell r="FI219" t="str">
            <v/>
          </cell>
        </row>
        <row r="220">
          <cell r="V220" t="str">
            <v>PRODUCTION</v>
          </cell>
          <cell r="W220">
            <v>150</v>
          </cell>
          <cell r="X220">
            <v>487500</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t="str">
            <v/>
          </cell>
          <cell r="CN220" t="str">
            <v/>
          </cell>
          <cell r="CO220" t="str">
            <v/>
          </cell>
          <cell r="CP220" t="str">
            <v/>
          </cell>
          <cell r="CQ220" t="str">
            <v/>
          </cell>
          <cell r="CR220" t="str">
            <v/>
          </cell>
          <cell r="CS220" t="str">
            <v/>
          </cell>
          <cell r="CT220" t="str">
            <v/>
          </cell>
          <cell r="CU220" t="str">
            <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t="str">
            <v/>
          </cell>
          <cell r="DX220" t="str">
            <v/>
          </cell>
          <cell r="DY220" t="str">
            <v/>
          </cell>
          <cell r="DZ220" t="str">
            <v/>
          </cell>
          <cell r="EA220" t="str">
            <v/>
          </cell>
          <cell r="EB220" t="str">
            <v/>
          </cell>
          <cell r="EC220" t="str">
            <v/>
          </cell>
          <cell r="ED220" t="str">
            <v/>
          </cell>
          <cell r="EE220" t="str">
            <v/>
          </cell>
          <cell r="EF220" t="str">
            <v/>
          </cell>
          <cell r="EG220" t="str">
            <v/>
          </cell>
          <cell r="EH220" t="str">
            <v/>
          </cell>
          <cell r="EI220" t="str">
            <v/>
          </cell>
          <cell r="EJ220" t="str">
            <v/>
          </cell>
          <cell r="EK220" t="str">
            <v/>
          </cell>
          <cell r="EL220" t="str">
            <v/>
          </cell>
          <cell r="EM220" t="str">
            <v/>
          </cell>
          <cell r="EN220" t="str">
            <v/>
          </cell>
          <cell r="EO220" t="str">
            <v/>
          </cell>
          <cell r="EP220" t="str">
            <v/>
          </cell>
          <cell r="EQ220" t="str">
            <v/>
          </cell>
          <cell r="ER220" t="str">
            <v/>
          </cell>
          <cell r="ES220" t="str">
            <v/>
          </cell>
          <cell r="ET220" t="str">
            <v/>
          </cell>
          <cell r="EU220" t="str">
            <v/>
          </cell>
          <cell r="EV220" t="str">
            <v/>
          </cell>
          <cell r="EW220" t="str">
            <v/>
          </cell>
          <cell r="EX220" t="str">
            <v/>
          </cell>
          <cell r="EY220" t="str">
            <v/>
          </cell>
          <cell r="EZ220" t="str">
            <v/>
          </cell>
          <cell r="FA220" t="str">
            <v/>
          </cell>
          <cell r="FB220" t="str">
            <v/>
          </cell>
          <cell r="FC220" t="str">
            <v/>
          </cell>
          <cell r="FD220" t="str">
            <v/>
          </cell>
          <cell r="FE220" t="str">
            <v/>
          </cell>
          <cell r="FF220" t="str">
            <v/>
          </cell>
          <cell r="FG220" t="str">
            <v/>
          </cell>
          <cell r="FH220" t="str">
            <v/>
          </cell>
          <cell r="FI220" t="str">
            <v/>
          </cell>
        </row>
        <row r="221">
          <cell r="V221" t="str">
            <v>PRODUCTION</v>
          </cell>
          <cell r="W221">
            <v>150</v>
          </cell>
          <cell r="X221">
            <v>487500</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t="str">
            <v/>
          </cell>
          <cell r="CN221" t="str">
            <v/>
          </cell>
          <cell r="CO221" t="str">
            <v/>
          </cell>
          <cell r="CP221" t="str">
            <v/>
          </cell>
          <cell r="CQ221" t="str">
            <v/>
          </cell>
          <cell r="CR221" t="str">
            <v/>
          </cell>
          <cell r="CS221" t="str">
            <v/>
          </cell>
          <cell r="CT221" t="str">
            <v/>
          </cell>
          <cell r="CU221" t="str">
            <v/>
          </cell>
          <cell r="CV221" t="str">
            <v/>
          </cell>
          <cell r="CW221" t="str">
            <v/>
          </cell>
          <cell r="CX221" t="str">
            <v/>
          </cell>
          <cell r="CY221" t="str">
            <v/>
          </cell>
          <cell r="CZ221" t="str">
            <v/>
          </cell>
          <cell r="DA221" t="str">
            <v/>
          </cell>
          <cell r="DB221" t="str">
            <v/>
          </cell>
          <cell r="DC221" t="str">
            <v/>
          </cell>
          <cell r="DD221" t="str">
            <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t="str">
            <v/>
          </cell>
          <cell r="DV221" t="str">
            <v/>
          </cell>
          <cell r="DW221" t="str">
            <v/>
          </cell>
          <cell r="DX221" t="str">
            <v/>
          </cell>
          <cell r="DY221" t="str">
            <v/>
          </cell>
          <cell r="DZ221" t="str">
            <v/>
          </cell>
          <cell r="EA221" t="str">
            <v/>
          </cell>
          <cell r="EB221" t="str">
            <v/>
          </cell>
          <cell r="EC221" t="str">
            <v/>
          </cell>
          <cell r="ED221" t="str">
            <v/>
          </cell>
          <cell r="EE221" t="str">
            <v/>
          </cell>
          <cell r="EF221" t="str">
            <v/>
          </cell>
          <cell r="EG221" t="str">
            <v/>
          </cell>
          <cell r="EH221" t="str">
            <v/>
          </cell>
          <cell r="EI221" t="str">
            <v/>
          </cell>
          <cell r="EJ221" t="str">
            <v/>
          </cell>
          <cell r="EK221" t="str">
            <v/>
          </cell>
          <cell r="EL221" t="str">
            <v/>
          </cell>
          <cell r="EM221" t="str">
            <v/>
          </cell>
          <cell r="EN221" t="str">
            <v/>
          </cell>
          <cell r="EO221" t="str">
            <v/>
          </cell>
          <cell r="EP221" t="str">
            <v/>
          </cell>
          <cell r="EQ221" t="str">
            <v/>
          </cell>
          <cell r="ER221" t="str">
            <v/>
          </cell>
          <cell r="ES221" t="str">
            <v/>
          </cell>
          <cell r="ET221" t="str">
            <v/>
          </cell>
          <cell r="EU221" t="str">
            <v/>
          </cell>
          <cell r="EV221" t="str">
            <v/>
          </cell>
          <cell r="EW221" t="str">
            <v/>
          </cell>
          <cell r="EX221" t="str">
            <v/>
          </cell>
          <cell r="EY221" t="str">
            <v/>
          </cell>
          <cell r="EZ221" t="str">
            <v/>
          </cell>
          <cell r="FA221" t="str">
            <v/>
          </cell>
          <cell r="FB221" t="str">
            <v/>
          </cell>
          <cell r="FC221" t="str">
            <v/>
          </cell>
          <cell r="FD221" t="str">
            <v/>
          </cell>
          <cell r="FE221" t="str">
            <v/>
          </cell>
          <cell r="FF221" t="str">
            <v/>
          </cell>
          <cell r="FG221" t="str">
            <v/>
          </cell>
          <cell r="FH221" t="str">
            <v/>
          </cell>
          <cell r="FI221" t="str">
            <v/>
          </cell>
        </row>
        <row r="222">
          <cell r="V222" t="str">
            <v>INK &amp; PAINT</v>
          </cell>
          <cell r="W222">
            <v>8</v>
          </cell>
          <cell r="X222">
            <v>26000</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v>35961</v>
          </cell>
          <cell r="CH222">
            <v>35968</v>
          </cell>
          <cell r="CI222">
            <v>35975</v>
          </cell>
          <cell r="CJ222">
            <v>35982</v>
          </cell>
          <cell r="CK222">
            <v>35989</v>
          </cell>
          <cell r="CL222">
            <v>35996</v>
          </cell>
          <cell r="CM222">
            <v>36003</v>
          </cell>
          <cell r="CN222">
            <v>36010</v>
          </cell>
          <cell r="CO222" t="str">
            <v/>
          </cell>
          <cell r="CP222" t="str">
            <v/>
          </cell>
          <cell r="CQ222" t="str">
            <v/>
          </cell>
          <cell r="CR222" t="str">
            <v/>
          </cell>
          <cell r="CS222" t="str">
            <v/>
          </cell>
          <cell r="CT222" t="str">
            <v/>
          </cell>
          <cell r="CU222" t="str">
            <v/>
          </cell>
          <cell r="CV222" t="str">
            <v/>
          </cell>
          <cell r="CW222" t="str">
            <v/>
          </cell>
          <cell r="CX222" t="str">
            <v/>
          </cell>
          <cell r="CY222" t="str">
            <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t="str">
            <v/>
          </cell>
          <cell r="DV222" t="str">
            <v/>
          </cell>
          <cell r="DW222" t="str">
            <v/>
          </cell>
          <cell r="DX222" t="str">
            <v/>
          </cell>
          <cell r="DY222" t="str">
            <v/>
          </cell>
          <cell r="DZ222" t="str">
            <v/>
          </cell>
          <cell r="EA222" t="str">
            <v/>
          </cell>
          <cell r="EB222" t="str">
            <v/>
          </cell>
          <cell r="EC222" t="str">
            <v/>
          </cell>
          <cell r="ED222" t="str">
            <v/>
          </cell>
          <cell r="EE222" t="str">
            <v/>
          </cell>
          <cell r="EF222" t="str">
            <v/>
          </cell>
          <cell r="EG222" t="str">
            <v/>
          </cell>
          <cell r="EH222" t="str">
            <v/>
          </cell>
          <cell r="EI222" t="str">
            <v/>
          </cell>
          <cell r="EJ222" t="str">
            <v/>
          </cell>
          <cell r="EK222" t="str">
            <v/>
          </cell>
          <cell r="EL222" t="str">
            <v/>
          </cell>
          <cell r="EM222" t="str">
            <v/>
          </cell>
          <cell r="EN222" t="str">
            <v/>
          </cell>
          <cell r="EO222" t="str">
            <v/>
          </cell>
          <cell r="EP222" t="str">
            <v/>
          </cell>
          <cell r="EQ222" t="str">
            <v/>
          </cell>
          <cell r="ER222" t="str">
            <v/>
          </cell>
          <cell r="ES222" t="str">
            <v/>
          </cell>
          <cell r="ET222" t="str">
            <v/>
          </cell>
          <cell r="EU222" t="str">
            <v/>
          </cell>
          <cell r="EV222" t="str">
            <v/>
          </cell>
          <cell r="EW222" t="str">
            <v/>
          </cell>
          <cell r="EX222" t="str">
            <v/>
          </cell>
          <cell r="EY222" t="str">
            <v/>
          </cell>
          <cell r="EZ222" t="str">
            <v/>
          </cell>
          <cell r="FA222" t="str">
            <v/>
          </cell>
          <cell r="FB222" t="str">
            <v/>
          </cell>
          <cell r="FC222" t="str">
            <v/>
          </cell>
          <cell r="FD222" t="str">
            <v/>
          </cell>
          <cell r="FE222" t="str">
            <v/>
          </cell>
          <cell r="FF222" t="str">
            <v/>
          </cell>
          <cell r="FG222" t="str">
            <v/>
          </cell>
          <cell r="FH222" t="str">
            <v/>
          </cell>
          <cell r="FI222" t="str">
            <v/>
          </cell>
        </row>
        <row r="223">
          <cell r="V223" t="str">
            <v>INK &amp; PAINT</v>
          </cell>
          <cell r="W223">
            <v>8</v>
          </cell>
          <cell r="X223">
            <v>26000</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v>1000</v>
          </cell>
          <cell r="CH223">
            <v>2000</v>
          </cell>
          <cell r="CI223">
            <v>3000</v>
          </cell>
          <cell r="CJ223">
            <v>4000</v>
          </cell>
          <cell r="CK223">
            <v>4000</v>
          </cell>
          <cell r="CL223">
            <v>4000</v>
          </cell>
          <cell r="CM223">
            <v>4000</v>
          </cell>
          <cell r="CN223">
            <v>4000</v>
          </cell>
          <cell r="CO223" t="str">
            <v/>
          </cell>
          <cell r="CP223" t="str">
            <v/>
          </cell>
          <cell r="CQ223" t="str">
            <v/>
          </cell>
          <cell r="CR223" t="str">
            <v/>
          </cell>
          <cell r="CS223" t="str">
            <v/>
          </cell>
          <cell r="CT223" t="str">
            <v/>
          </cell>
          <cell r="CU223" t="str">
            <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t="str">
            <v/>
          </cell>
          <cell r="DV223" t="str">
            <v/>
          </cell>
          <cell r="DW223" t="str">
            <v/>
          </cell>
          <cell r="DX223" t="str">
            <v/>
          </cell>
          <cell r="DY223" t="str">
            <v/>
          </cell>
          <cell r="DZ223" t="str">
            <v/>
          </cell>
          <cell r="EA223" t="str">
            <v/>
          </cell>
          <cell r="EB223" t="str">
            <v/>
          </cell>
          <cell r="EC223" t="str">
            <v/>
          </cell>
          <cell r="ED223" t="str">
            <v/>
          </cell>
          <cell r="EE223" t="str">
            <v/>
          </cell>
          <cell r="EF223" t="str">
            <v/>
          </cell>
          <cell r="EG223" t="str">
            <v/>
          </cell>
          <cell r="EH223" t="str">
            <v/>
          </cell>
          <cell r="EI223" t="str">
            <v/>
          </cell>
          <cell r="EJ223" t="str">
            <v/>
          </cell>
          <cell r="EK223" t="str">
            <v/>
          </cell>
          <cell r="EL223" t="str">
            <v/>
          </cell>
          <cell r="EM223" t="str">
            <v/>
          </cell>
          <cell r="EN223" t="str">
            <v/>
          </cell>
          <cell r="EO223" t="str">
            <v/>
          </cell>
          <cell r="EP223" t="str">
            <v/>
          </cell>
          <cell r="EQ223" t="str">
            <v/>
          </cell>
          <cell r="ER223" t="str">
            <v/>
          </cell>
          <cell r="ES223" t="str">
            <v/>
          </cell>
          <cell r="ET223" t="str">
            <v/>
          </cell>
          <cell r="EU223" t="str">
            <v/>
          </cell>
          <cell r="EV223" t="str">
            <v/>
          </cell>
          <cell r="EW223" t="str">
            <v/>
          </cell>
          <cell r="EX223" t="str">
            <v/>
          </cell>
          <cell r="EY223" t="str">
            <v/>
          </cell>
          <cell r="EZ223" t="str">
            <v/>
          </cell>
          <cell r="FA223" t="str">
            <v/>
          </cell>
          <cell r="FB223" t="str">
            <v/>
          </cell>
          <cell r="FC223" t="str">
            <v/>
          </cell>
          <cell r="FD223" t="str">
            <v/>
          </cell>
          <cell r="FE223" t="str">
            <v/>
          </cell>
          <cell r="FF223" t="str">
            <v/>
          </cell>
          <cell r="FG223" t="str">
            <v/>
          </cell>
          <cell r="FH223" t="str">
            <v/>
          </cell>
          <cell r="FI223" t="str">
            <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t="str">
            <v/>
          </cell>
          <cell r="DV228" t="str">
            <v/>
          </cell>
          <cell r="DW228" t="str">
            <v/>
          </cell>
          <cell r="DX228" t="str">
            <v/>
          </cell>
          <cell r="DY228" t="str">
            <v/>
          </cell>
          <cell r="DZ228" t="str">
            <v/>
          </cell>
          <cell r="EA228" t="str">
            <v/>
          </cell>
          <cell r="EB228" t="str">
            <v/>
          </cell>
          <cell r="EC228" t="str">
            <v/>
          </cell>
          <cell r="ED228" t="str">
            <v/>
          </cell>
          <cell r="EE228" t="str">
            <v/>
          </cell>
          <cell r="EF228" t="str">
            <v/>
          </cell>
          <cell r="EG228" t="str">
            <v/>
          </cell>
          <cell r="EH228" t="str">
            <v/>
          </cell>
          <cell r="EI228" t="str">
            <v/>
          </cell>
          <cell r="EJ228" t="str">
            <v/>
          </cell>
          <cell r="EK228" t="str">
            <v/>
          </cell>
          <cell r="EL228" t="str">
            <v/>
          </cell>
          <cell r="EM228" t="str">
            <v/>
          </cell>
          <cell r="EN228" t="str">
            <v/>
          </cell>
          <cell r="EO228" t="str">
            <v/>
          </cell>
          <cell r="EP228" t="str">
            <v/>
          </cell>
          <cell r="EQ228" t="str">
            <v/>
          </cell>
          <cell r="ER228" t="str">
            <v/>
          </cell>
          <cell r="ES228" t="str">
            <v/>
          </cell>
          <cell r="ET228" t="str">
            <v/>
          </cell>
          <cell r="EU228" t="str">
            <v/>
          </cell>
          <cell r="EV228" t="str">
            <v/>
          </cell>
        </row>
        <row r="229">
          <cell r="V229" t="str">
            <v>PROJECTED STREET</v>
          </cell>
          <cell r="X229">
            <v>36122.220141999998</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t="str">
            <v/>
          </cell>
          <cell r="DV229" t="str">
            <v/>
          </cell>
          <cell r="DW229" t="str">
            <v/>
          </cell>
          <cell r="DX229" t="str">
            <v/>
          </cell>
          <cell r="DY229" t="str">
            <v/>
          </cell>
          <cell r="DZ229" t="str">
            <v/>
          </cell>
          <cell r="EA229" t="str">
            <v/>
          </cell>
          <cell r="EB229" t="str">
            <v/>
          </cell>
          <cell r="EC229" t="str">
            <v/>
          </cell>
          <cell r="ED229" t="str">
            <v/>
          </cell>
          <cell r="EE229" t="str">
            <v/>
          </cell>
          <cell r="EF229" t="str">
            <v/>
          </cell>
          <cell r="EG229" t="str">
            <v/>
          </cell>
          <cell r="EH229" t="str">
            <v/>
          </cell>
          <cell r="EI229" t="str">
            <v/>
          </cell>
          <cell r="EJ229" t="str">
            <v/>
          </cell>
          <cell r="EK229" t="str">
            <v/>
          </cell>
          <cell r="EL229" t="str">
            <v/>
          </cell>
          <cell r="EM229" t="str">
            <v/>
          </cell>
          <cell r="EN229" t="str">
            <v/>
          </cell>
          <cell r="EO229" t="str">
            <v/>
          </cell>
          <cell r="EP229" t="str">
            <v/>
          </cell>
          <cell r="EQ229" t="str">
            <v/>
          </cell>
          <cell r="ER229" t="str">
            <v/>
          </cell>
          <cell r="ES229" t="str">
            <v/>
          </cell>
          <cell r="ET229" t="str">
            <v/>
          </cell>
          <cell r="EU229" t="str">
            <v/>
          </cell>
          <cell r="EV229" t="str">
            <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t="str">
            <v/>
          </cell>
          <cell r="AB232" t="str">
            <v/>
          </cell>
          <cell r="AC232" t="str">
            <v/>
          </cell>
          <cell r="AD232" t="str">
            <v/>
          </cell>
          <cell r="AE232" t="str">
            <v/>
          </cell>
          <cell r="AF232" t="str">
            <v/>
          </cell>
          <cell r="AG232" t="str">
            <v/>
          </cell>
          <cell r="AH232" t="str">
            <v/>
          </cell>
          <cell r="AI232" t="str">
            <v/>
          </cell>
          <cell r="AJ232" t="str">
            <v/>
          </cell>
          <cell r="AK232" t="str">
            <v/>
          </cell>
          <cell r="AL232" t="str">
            <v/>
          </cell>
          <cell r="AM232" t="str">
            <v/>
          </cell>
          <cell r="AN232" t="str">
            <v/>
          </cell>
          <cell r="AO232" t="str">
            <v/>
          </cell>
          <cell r="AP232" t="str">
            <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t="str">
            <v/>
          </cell>
          <cell r="DV232" t="str">
            <v/>
          </cell>
          <cell r="DW232" t="str">
            <v/>
          </cell>
          <cell r="DX232" t="str">
            <v/>
          </cell>
          <cell r="DY232" t="str">
            <v/>
          </cell>
          <cell r="DZ232" t="str">
            <v/>
          </cell>
          <cell r="EA232" t="str">
            <v/>
          </cell>
          <cell r="EB232" t="str">
            <v/>
          </cell>
          <cell r="EC232" t="str">
            <v/>
          </cell>
          <cell r="ED232" t="str">
            <v/>
          </cell>
          <cell r="EE232" t="str">
            <v/>
          </cell>
          <cell r="EF232" t="str">
            <v/>
          </cell>
          <cell r="EG232" t="str">
            <v/>
          </cell>
          <cell r="EH232" t="str">
            <v/>
          </cell>
          <cell r="EI232" t="str">
            <v/>
          </cell>
          <cell r="EJ232" t="str">
            <v/>
          </cell>
          <cell r="EK232" t="str">
            <v/>
          </cell>
          <cell r="EL232" t="str">
            <v/>
          </cell>
          <cell r="EM232" t="str">
            <v/>
          </cell>
          <cell r="EN232" t="str">
            <v/>
          </cell>
          <cell r="EO232" t="str">
            <v/>
          </cell>
          <cell r="EP232" t="str">
            <v/>
          </cell>
          <cell r="EQ232" t="str">
            <v/>
          </cell>
          <cell r="ER232" t="str">
            <v/>
          </cell>
          <cell r="ES232" t="str">
            <v/>
          </cell>
          <cell r="ET232" t="str">
            <v/>
          </cell>
          <cell r="EU232" t="str">
            <v/>
          </cell>
          <cell r="EV232" t="str">
            <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t="str">
            <v/>
          </cell>
          <cell r="AB233" t="str">
            <v/>
          </cell>
          <cell r="AC233" t="str">
            <v/>
          </cell>
          <cell r="AD233" t="str">
            <v/>
          </cell>
          <cell r="AE233" t="str">
            <v/>
          </cell>
          <cell r="AF233" t="str">
            <v/>
          </cell>
          <cell r="AG233" t="str">
            <v/>
          </cell>
          <cell r="AH233" t="str">
            <v/>
          </cell>
          <cell r="AI233" t="str">
            <v/>
          </cell>
          <cell r="AJ233" t="str">
            <v/>
          </cell>
          <cell r="AK233" t="str">
            <v/>
          </cell>
          <cell r="AL233" t="str">
            <v/>
          </cell>
          <cell r="AM233" t="str">
            <v/>
          </cell>
          <cell r="AN233" t="str">
            <v/>
          </cell>
          <cell r="AO233" t="str">
            <v/>
          </cell>
          <cell r="AP233" t="str">
            <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t="str">
            <v/>
          </cell>
          <cell r="CP233" t="str">
            <v/>
          </cell>
          <cell r="CQ233" t="str">
            <v/>
          </cell>
          <cell r="CR233" t="str">
            <v/>
          </cell>
          <cell r="CS233" t="str">
            <v/>
          </cell>
          <cell r="CT233" t="str">
            <v/>
          </cell>
          <cell r="CU233" t="str">
            <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t="str">
            <v/>
          </cell>
          <cell r="DV233" t="str">
            <v/>
          </cell>
          <cell r="DW233" t="str">
            <v/>
          </cell>
          <cell r="DX233" t="str">
            <v/>
          </cell>
          <cell r="DY233" t="str">
            <v/>
          </cell>
          <cell r="DZ233" t="str">
            <v/>
          </cell>
          <cell r="EA233" t="str">
            <v/>
          </cell>
          <cell r="EB233" t="str">
            <v/>
          </cell>
          <cell r="EC233" t="str">
            <v/>
          </cell>
          <cell r="ED233" t="str">
            <v/>
          </cell>
          <cell r="EE233" t="str">
            <v/>
          </cell>
          <cell r="EF233" t="str">
            <v/>
          </cell>
          <cell r="EG233" t="str">
            <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t="str">
            <v/>
          </cell>
          <cell r="AB234" t="str">
            <v/>
          </cell>
          <cell r="AC234" t="str">
            <v/>
          </cell>
          <cell r="AD234" t="str">
            <v/>
          </cell>
          <cell r="AE234" t="str">
            <v/>
          </cell>
          <cell r="AF234" t="str">
            <v/>
          </cell>
          <cell r="AG234" t="str">
            <v/>
          </cell>
          <cell r="AH234" t="str">
            <v/>
          </cell>
          <cell r="AI234" t="str">
            <v/>
          </cell>
          <cell r="AJ234" t="str">
            <v/>
          </cell>
          <cell r="AK234" t="str">
            <v/>
          </cell>
          <cell r="AL234" t="str">
            <v/>
          </cell>
          <cell r="AM234" t="str">
            <v/>
          </cell>
          <cell r="AN234" t="str">
            <v/>
          </cell>
          <cell r="AO234" t="str">
            <v/>
          </cell>
          <cell r="AP234" t="str">
            <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t="str">
            <v/>
          </cell>
          <cell r="CP234" t="str">
            <v/>
          </cell>
          <cell r="CQ234" t="str">
            <v/>
          </cell>
          <cell r="CR234" t="str">
            <v/>
          </cell>
          <cell r="CS234" t="str">
            <v/>
          </cell>
          <cell r="CT234" t="str">
            <v/>
          </cell>
          <cell r="CU234" t="str">
            <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t="str">
            <v/>
          </cell>
          <cell r="DV234" t="str">
            <v/>
          </cell>
          <cell r="DW234" t="str">
            <v/>
          </cell>
          <cell r="DX234" t="str">
            <v/>
          </cell>
          <cell r="DY234" t="str">
            <v/>
          </cell>
          <cell r="DZ234" t="str">
            <v/>
          </cell>
          <cell r="EA234" t="str">
            <v/>
          </cell>
          <cell r="EB234" t="str">
            <v/>
          </cell>
          <cell r="EC234" t="str">
            <v/>
          </cell>
          <cell r="ED234" t="str">
            <v/>
          </cell>
          <cell r="EE234" t="str">
            <v/>
          </cell>
          <cell r="EF234" t="str">
            <v/>
          </cell>
          <cell r="EG234" t="str">
            <v/>
          </cell>
          <cell r="EH234" t="str">
            <v/>
          </cell>
          <cell r="EI234" t="str">
            <v/>
          </cell>
          <cell r="EJ234" t="str">
            <v/>
          </cell>
          <cell r="EK234" t="str">
            <v/>
          </cell>
          <cell r="EL234" t="str">
            <v/>
          </cell>
          <cell r="EM234" t="str">
            <v/>
          </cell>
          <cell r="EN234" t="str">
            <v/>
          </cell>
          <cell r="EO234" t="str">
            <v/>
          </cell>
          <cell r="EP234" t="str">
            <v/>
          </cell>
          <cell r="EQ234" t="str">
            <v/>
          </cell>
          <cell r="ER234" t="str">
            <v/>
          </cell>
          <cell r="ES234" t="str">
            <v/>
          </cell>
          <cell r="ET234" t="str">
            <v/>
          </cell>
          <cell r="EU234" t="str">
            <v/>
          </cell>
          <cell r="EV234" t="str">
            <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t="str">
            <v/>
          </cell>
          <cell r="AB235" t="str">
            <v/>
          </cell>
          <cell r="AC235" t="str">
            <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t="str">
            <v/>
          </cell>
          <cell r="DV235" t="str">
            <v/>
          </cell>
          <cell r="DW235" t="str">
            <v/>
          </cell>
          <cell r="DX235" t="str">
            <v/>
          </cell>
          <cell r="DY235" t="str">
            <v/>
          </cell>
          <cell r="DZ235" t="str">
            <v/>
          </cell>
          <cell r="EA235" t="str">
            <v/>
          </cell>
          <cell r="EB235" t="str">
            <v/>
          </cell>
          <cell r="EC235" t="str">
            <v/>
          </cell>
          <cell r="ED235" t="str">
            <v/>
          </cell>
          <cell r="EE235" t="str">
            <v/>
          </cell>
          <cell r="EF235" t="str">
            <v/>
          </cell>
          <cell r="EG235" t="str">
            <v/>
          </cell>
          <cell r="EH235" t="str">
            <v/>
          </cell>
          <cell r="EI235" t="str">
            <v/>
          </cell>
          <cell r="EJ235" t="str">
            <v/>
          </cell>
          <cell r="EK235" t="str">
            <v/>
          </cell>
          <cell r="EL235" t="str">
            <v/>
          </cell>
          <cell r="EM235" t="str">
            <v/>
          </cell>
          <cell r="EN235" t="str">
            <v/>
          </cell>
          <cell r="EO235" t="str">
            <v/>
          </cell>
          <cell r="EP235" t="str">
            <v/>
          </cell>
          <cell r="EQ235" t="str">
            <v/>
          </cell>
          <cell r="ER235" t="str">
            <v/>
          </cell>
          <cell r="ES235" t="str">
            <v/>
          </cell>
          <cell r="ET235" t="str">
            <v/>
          </cell>
          <cell r="EU235" t="str">
            <v/>
          </cell>
          <cell r="EV235" t="str">
            <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t="str">
            <v/>
          </cell>
          <cell r="AB236" t="str">
            <v/>
          </cell>
          <cell r="AC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t="str">
            <v/>
          </cell>
          <cell r="DV236" t="str">
            <v/>
          </cell>
          <cell r="DW236" t="str">
            <v/>
          </cell>
          <cell r="DX236" t="str">
            <v/>
          </cell>
          <cell r="DY236" t="str">
            <v/>
          </cell>
          <cell r="DZ236" t="str">
            <v/>
          </cell>
          <cell r="EA236" t="str">
            <v/>
          </cell>
          <cell r="EB236" t="str">
            <v/>
          </cell>
          <cell r="EC236" t="str">
            <v/>
          </cell>
          <cell r="ED236" t="str">
            <v/>
          </cell>
          <cell r="EE236" t="str">
            <v/>
          </cell>
          <cell r="EF236" t="str">
            <v/>
          </cell>
          <cell r="EG236" t="str">
            <v/>
          </cell>
          <cell r="EH236" t="str">
            <v/>
          </cell>
          <cell r="EI236" t="str">
            <v/>
          </cell>
          <cell r="EJ236" t="str">
            <v/>
          </cell>
          <cell r="EK236" t="str">
            <v/>
          </cell>
          <cell r="EL236" t="str">
            <v/>
          </cell>
          <cell r="EM236" t="str">
            <v/>
          </cell>
          <cell r="EN236" t="str">
            <v/>
          </cell>
          <cell r="EO236" t="str">
            <v/>
          </cell>
          <cell r="EP236" t="str">
            <v/>
          </cell>
          <cell r="EQ236" t="str">
            <v/>
          </cell>
          <cell r="ER236" t="str">
            <v/>
          </cell>
          <cell r="ES236" t="str">
            <v/>
          </cell>
          <cell r="ET236" t="str">
            <v/>
          </cell>
          <cell r="EU236" t="str">
            <v/>
          </cell>
          <cell r="EV236" t="str">
            <v/>
          </cell>
        </row>
        <row r="238">
          <cell r="T238" t="str">
            <v>BUDGET FORECAST</v>
          </cell>
          <cell r="AA238" t="str">
            <v/>
          </cell>
          <cell r="AB238" t="str">
            <v/>
          </cell>
          <cell r="AC238" t="str">
            <v/>
          </cell>
          <cell r="AD238" t="str">
            <v/>
          </cell>
          <cell r="AE238" t="str">
            <v/>
          </cell>
          <cell r="AF238" t="str">
            <v/>
          </cell>
          <cell r="AG238" t="str">
            <v/>
          </cell>
          <cell r="AH238" t="str">
            <v/>
          </cell>
          <cell r="AI238" t="str">
            <v/>
          </cell>
          <cell r="AJ238" t="str">
            <v/>
          </cell>
          <cell r="AK238" t="str">
            <v/>
          </cell>
          <cell r="AL238" t="str">
            <v/>
          </cell>
          <cell r="AM238" t="str">
            <v/>
          </cell>
          <cell r="AN238" t="str">
            <v/>
          </cell>
          <cell r="AO238" t="str">
            <v/>
          </cell>
          <cell r="AP238" t="str">
            <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t="str">
            <v/>
          </cell>
          <cell r="CP238" t="str">
            <v/>
          </cell>
          <cell r="CQ238" t="str">
            <v/>
          </cell>
          <cell r="CR238" t="str">
            <v/>
          </cell>
          <cell r="CS238" t="str">
            <v/>
          </cell>
          <cell r="CT238" t="str">
            <v/>
          </cell>
          <cell r="CU238" t="str">
            <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t="str">
            <v/>
          </cell>
          <cell r="DV238" t="str">
            <v/>
          </cell>
          <cell r="DW238" t="str">
            <v/>
          </cell>
          <cell r="DX238" t="str">
            <v/>
          </cell>
          <cell r="DY238" t="str">
            <v/>
          </cell>
          <cell r="DZ238" t="str">
            <v/>
          </cell>
          <cell r="EA238" t="str">
            <v/>
          </cell>
          <cell r="EB238" t="str">
            <v/>
          </cell>
          <cell r="EC238" t="str">
            <v/>
          </cell>
          <cell r="ED238" t="str">
            <v/>
          </cell>
          <cell r="EE238" t="str">
            <v/>
          </cell>
          <cell r="EF238" t="str">
            <v/>
          </cell>
          <cell r="EG238" t="str">
            <v/>
          </cell>
          <cell r="EH238" t="str">
            <v/>
          </cell>
          <cell r="EI238" t="str">
            <v/>
          </cell>
          <cell r="EJ238" t="str">
            <v/>
          </cell>
          <cell r="EK238" t="str">
            <v/>
          </cell>
          <cell r="EL238" t="str">
            <v/>
          </cell>
          <cell r="EM238" t="str">
            <v/>
          </cell>
          <cell r="EN238" t="str">
            <v/>
          </cell>
          <cell r="EO238" t="str">
            <v/>
          </cell>
          <cell r="EP238" t="str">
            <v/>
          </cell>
          <cell r="EQ238" t="str">
            <v/>
          </cell>
          <cell r="ER238" t="str">
            <v/>
          </cell>
          <cell r="ES238" t="str">
            <v/>
          </cell>
          <cell r="ET238" t="str">
            <v/>
          </cell>
          <cell r="EU238" t="str">
            <v/>
          </cell>
          <cell r="EV238" t="str">
            <v/>
          </cell>
          <cell r="EW238" t="str">
            <v/>
          </cell>
          <cell r="EX238" t="str">
            <v/>
          </cell>
          <cell r="EY238" t="str">
            <v/>
          </cell>
          <cell r="EZ238" t="str">
            <v/>
          </cell>
          <cell r="FA238" t="str">
            <v/>
          </cell>
          <cell r="FB238" t="str">
            <v/>
          </cell>
          <cell r="FC238" t="str">
            <v/>
          </cell>
          <cell r="FD238" t="str">
            <v/>
          </cell>
          <cell r="FE238" t="str">
            <v/>
          </cell>
          <cell r="FF238" t="str">
            <v/>
          </cell>
          <cell r="FG238" t="str">
            <v/>
          </cell>
          <cell r="FH238" t="str">
            <v/>
          </cell>
          <cell r="FI238" t="str">
            <v/>
          </cell>
        </row>
        <row r="239">
          <cell r="T239" t="str">
            <v>BUDGET FORECAST</v>
          </cell>
          <cell r="V239" t="str">
            <v>PRE PROD</v>
          </cell>
          <cell r="W239">
            <v>30</v>
          </cell>
          <cell r="X239">
            <v>217500</v>
          </cell>
          <cell r="AA239" t="str">
            <v/>
          </cell>
          <cell r="AB239" t="str">
            <v/>
          </cell>
          <cell r="AC239" t="str">
            <v/>
          </cell>
          <cell r="AD239" t="str">
            <v/>
          </cell>
          <cell r="AE239" t="str">
            <v/>
          </cell>
          <cell r="AF239" t="str">
            <v/>
          </cell>
          <cell r="AG239" t="str">
            <v/>
          </cell>
          <cell r="AH239" t="str">
            <v/>
          </cell>
          <cell r="AI239" t="str">
            <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t="str">
            <v/>
          </cell>
          <cell r="CP239" t="str">
            <v/>
          </cell>
          <cell r="CQ239" t="str">
            <v/>
          </cell>
          <cell r="CR239" t="str">
            <v/>
          </cell>
          <cell r="CS239" t="str">
            <v/>
          </cell>
          <cell r="CT239" t="str">
            <v/>
          </cell>
          <cell r="CU239" t="str">
            <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t="str">
            <v/>
          </cell>
          <cell r="DV239" t="str">
            <v/>
          </cell>
          <cell r="DW239" t="str">
            <v/>
          </cell>
          <cell r="DX239" t="str">
            <v/>
          </cell>
          <cell r="DY239" t="str">
            <v/>
          </cell>
          <cell r="DZ239" t="str">
            <v/>
          </cell>
          <cell r="EA239" t="str">
            <v/>
          </cell>
          <cell r="EB239" t="str">
            <v/>
          </cell>
          <cell r="EC239" t="str">
            <v/>
          </cell>
          <cell r="ED239" t="str">
            <v/>
          </cell>
          <cell r="EE239" t="str">
            <v/>
          </cell>
          <cell r="EF239" t="str">
            <v/>
          </cell>
          <cell r="EG239" t="str">
            <v/>
          </cell>
          <cell r="EH239" t="str">
            <v/>
          </cell>
          <cell r="EI239" t="str">
            <v/>
          </cell>
          <cell r="EJ239" t="str">
            <v/>
          </cell>
          <cell r="EK239" t="str">
            <v/>
          </cell>
          <cell r="EL239" t="str">
            <v/>
          </cell>
          <cell r="EM239" t="str">
            <v/>
          </cell>
          <cell r="EN239" t="str">
            <v/>
          </cell>
          <cell r="EO239" t="str">
            <v/>
          </cell>
          <cell r="EP239" t="str">
            <v/>
          </cell>
          <cell r="EQ239" t="str">
            <v/>
          </cell>
          <cell r="ER239" t="str">
            <v/>
          </cell>
          <cell r="ES239" t="str">
            <v/>
          </cell>
          <cell r="ET239" t="str">
            <v/>
          </cell>
          <cell r="EU239" t="str">
            <v/>
          </cell>
          <cell r="EV239" t="str">
            <v/>
          </cell>
          <cell r="EW239" t="str">
            <v/>
          </cell>
          <cell r="EX239" t="str">
            <v/>
          </cell>
          <cell r="EY239" t="str">
            <v/>
          </cell>
          <cell r="EZ239" t="str">
            <v/>
          </cell>
          <cell r="FA239" t="str">
            <v/>
          </cell>
          <cell r="FB239" t="str">
            <v/>
          </cell>
          <cell r="FC239" t="str">
            <v/>
          </cell>
          <cell r="FD239" t="str">
            <v/>
          </cell>
          <cell r="FE239" t="str">
            <v/>
          </cell>
          <cell r="FF239" t="str">
            <v/>
          </cell>
          <cell r="FG239" t="str">
            <v/>
          </cell>
          <cell r="FH239" t="str">
            <v/>
          </cell>
          <cell r="FI239" t="str">
            <v/>
          </cell>
        </row>
        <row r="240">
          <cell r="V240" t="str">
            <v>PRE PROD</v>
          </cell>
          <cell r="W240">
            <v>30</v>
          </cell>
          <cell r="X240">
            <v>217500</v>
          </cell>
          <cell r="AA240" t="str">
            <v/>
          </cell>
          <cell r="AB240" t="str">
            <v/>
          </cell>
          <cell r="AC240" t="str">
            <v/>
          </cell>
          <cell r="AD240" t="str">
            <v/>
          </cell>
          <cell r="AE240" t="str">
            <v/>
          </cell>
          <cell r="AF240" t="str">
            <v/>
          </cell>
          <cell r="AG240" t="str">
            <v/>
          </cell>
          <cell r="AH240" t="str">
            <v/>
          </cell>
          <cell r="AI240" t="str">
            <v/>
          </cell>
          <cell r="AJ240" t="str">
            <v/>
          </cell>
          <cell r="AK240" t="str">
            <v/>
          </cell>
          <cell r="AL240" t="str">
            <v/>
          </cell>
          <cell r="AM240" t="str">
            <v/>
          </cell>
          <cell r="AN240" t="str">
            <v/>
          </cell>
          <cell r="AO240" t="str">
            <v/>
          </cell>
          <cell r="AP240" t="str">
            <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t="str">
            <v/>
          </cell>
          <cell r="CP240" t="str">
            <v/>
          </cell>
          <cell r="CQ240" t="str">
            <v/>
          </cell>
          <cell r="CR240" t="str">
            <v/>
          </cell>
          <cell r="CS240" t="str">
            <v/>
          </cell>
          <cell r="CT240" t="str">
            <v/>
          </cell>
          <cell r="CU240" t="str">
            <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t="str">
            <v/>
          </cell>
          <cell r="FE240" t="str">
            <v/>
          </cell>
          <cell r="FF240" t="str">
            <v/>
          </cell>
          <cell r="FG240" t="str">
            <v/>
          </cell>
          <cell r="FH240" t="str">
            <v/>
          </cell>
          <cell r="FI240" t="str">
            <v/>
          </cell>
        </row>
        <row r="241">
          <cell r="V241" t="str">
            <v>PRODUCTION</v>
          </cell>
          <cell r="W241">
            <v>150</v>
          </cell>
          <cell r="X241">
            <v>1087500</v>
          </cell>
          <cell r="AA241" t="str">
            <v/>
          </cell>
          <cell r="AB241" t="str">
            <v/>
          </cell>
          <cell r="AC241" t="str">
            <v/>
          </cell>
          <cell r="AD241" t="str">
            <v/>
          </cell>
          <cell r="AE241" t="str">
            <v/>
          </cell>
          <cell r="AF241" t="str">
            <v/>
          </cell>
          <cell r="AG241" t="str">
            <v/>
          </cell>
          <cell r="AH241" t="str">
            <v/>
          </cell>
          <cell r="AI241" t="str">
            <v/>
          </cell>
          <cell r="AJ241" t="str">
            <v/>
          </cell>
          <cell r="AK241" t="str">
            <v/>
          </cell>
          <cell r="AL241" t="str">
            <v/>
          </cell>
          <cell r="AM241" t="str">
            <v/>
          </cell>
          <cell r="AN241" t="str">
            <v/>
          </cell>
          <cell r="AO241" t="str">
            <v/>
          </cell>
          <cell r="AP241" t="str">
            <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t="str">
            <v/>
          </cell>
          <cell r="CW241" t="str">
            <v/>
          </cell>
          <cell r="CX241" t="str">
            <v/>
          </cell>
          <cell r="CY241" t="str">
            <v/>
          </cell>
          <cell r="CZ241" t="str">
            <v/>
          </cell>
          <cell r="DA241" t="str">
            <v/>
          </cell>
          <cell r="DB241" t="str">
            <v/>
          </cell>
          <cell r="DC241" t="str">
            <v/>
          </cell>
          <cell r="DD241" t="str">
            <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t="str">
            <v/>
          </cell>
          <cell r="DV241" t="str">
            <v/>
          </cell>
          <cell r="DW241" t="str">
            <v/>
          </cell>
          <cell r="DX241" t="str">
            <v/>
          </cell>
          <cell r="DY241" t="str">
            <v/>
          </cell>
          <cell r="DZ241" t="str">
            <v/>
          </cell>
          <cell r="EA241" t="str">
            <v/>
          </cell>
          <cell r="EB241" t="str">
            <v/>
          </cell>
          <cell r="EC241" t="str">
            <v/>
          </cell>
          <cell r="ED241" t="str">
            <v/>
          </cell>
          <cell r="EE241" t="str">
            <v/>
          </cell>
          <cell r="EF241" t="str">
            <v/>
          </cell>
          <cell r="EG241" t="str">
            <v/>
          </cell>
          <cell r="EH241" t="str">
            <v/>
          </cell>
          <cell r="EI241" t="str">
            <v/>
          </cell>
          <cell r="EJ241" t="str">
            <v/>
          </cell>
          <cell r="EK241" t="str">
            <v/>
          </cell>
          <cell r="EL241" t="str">
            <v/>
          </cell>
          <cell r="EM241" t="str">
            <v/>
          </cell>
          <cell r="EN241" t="str">
            <v/>
          </cell>
          <cell r="EO241" t="str">
            <v/>
          </cell>
          <cell r="EP241" t="str">
            <v/>
          </cell>
          <cell r="EQ241" t="str">
            <v/>
          </cell>
          <cell r="ER241" t="str">
            <v/>
          </cell>
          <cell r="ES241" t="str">
            <v/>
          </cell>
          <cell r="ET241" t="str">
            <v/>
          </cell>
          <cell r="EU241" t="str">
            <v/>
          </cell>
          <cell r="EV241" t="str">
            <v/>
          </cell>
          <cell r="EW241" t="str">
            <v/>
          </cell>
          <cell r="EX241" t="str">
            <v/>
          </cell>
          <cell r="EY241" t="str">
            <v/>
          </cell>
          <cell r="EZ241" t="str">
            <v/>
          </cell>
          <cell r="FA241" t="str">
            <v/>
          </cell>
          <cell r="FB241" t="str">
            <v/>
          </cell>
          <cell r="FC241" t="str">
            <v/>
          </cell>
          <cell r="FD241" t="str">
            <v/>
          </cell>
          <cell r="FE241" t="str">
            <v/>
          </cell>
          <cell r="FF241" t="str">
            <v/>
          </cell>
          <cell r="FG241" t="str">
            <v/>
          </cell>
          <cell r="FH241" t="str">
            <v/>
          </cell>
          <cell r="FI241" t="str">
            <v/>
          </cell>
        </row>
        <row r="242">
          <cell r="V242" t="str">
            <v>PRODUCTION</v>
          </cell>
          <cell r="W242">
            <v>150</v>
          </cell>
          <cell r="X242">
            <v>1087500</v>
          </cell>
          <cell r="AA242" t="str">
            <v/>
          </cell>
          <cell r="AB242" t="str">
            <v/>
          </cell>
          <cell r="AC242" t="str">
            <v/>
          </cell>
          <cell r="AD242" t="str">
            <v/>
          </cell>
          <cell r="AE242" t="str">
            <v/>
          </cell>
          <cell r="AF242" t="str">
            <v/>
          </cell>
          <cell r="AG242" t="str">
            <v/>
          </cell>
          <cell r="AH242" t="str">
            <v/>
          </cell>
          <cell r="AI242" t="str">
            <v/>
          </cell>
          <cell r="AJ242" t="str">
            <v/>
          </cell>
          <cell r="AK242" t="str">
            <v/>
          </cell>
          <cell r="AL242" t="str">
            <v/>
          </cell>
          <cell r="AM242" t="str">
            <v/>
          </cell>
          <cell r="AN242" t="str">
            <v/>
          </cell>
          <cell r="AO242" t="str">
            <v/>
          </cell>
          <cell r="AP242" t="str">
            <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t="str">
            <v/>
          </cell>
          <cell r="DV242" t="str">
            <v/>
          </cell>
          <cell r="DW242" t="str">
            <v/>
          </cell>
          <cell r="DX242" t="str">
            <v/>
          </cell>
          <cell r="DY242" t="str">
            <v/>
          </cell>
          <cell r="DZ242" t="str">
            <v/>
          </cell>
          <cell r="EA242" t="str">
            <v/>
          </cell>
          <cell r="EB242" t="str">
            <v/>
          </cell>
          <cell r="EC242" t="str">
            <v/>
          </cell>
          <cell r="ED242" t="str">
            <v/>
          </cell>
          <cell r="EE242" t="str">
            <v/>
          </cell>
          <cell r="EF242" t="str">
            <v/>
          </cell>
          <cell r="EG242" t="str">
            <v/>
          </cell>
          <cell r="EH242" t="str">
            <v/>
          </cell>
          <cell r="EI242" t="str">
            <v/>
          </cell>
          <cell r="EJ242" t="str">
            <v/>
          </cell>
          <cell r="EK242" t="str">
            <v/>
          </cell>
          <cell r="EL242" t="str">
            <v/>
          </cell>
          <cell r="EM242" t="str">
            <v/>
          </cell>
          <cell r="EN242" t="str">
            <v/>
          </cell>
          <cell r="EO242" t="str">
            <v/>
          </cell>
          <cell r="EP242" t="str">
            <v/>
          </cell>
          <cell r="EQ242" t="str">
            <v/>
          </cell>
          <cell r="ER242" t="str">
            <v/>
          </cell>
          <cell r="ES242" t="str">
            <v/>
          </cell>
          <cell r="ET242" t="str">
            <v/>
          </cell>
          <cell r="EU242" t="str">
            <v/>
          </cell>
          <cell r="EV242" t="str">
            <v/>
          </cell>
          <cell r="EW242" t="str">
            <v/>
          </cell>
          <cell r="EX242" t="str">
            <v/>
          </cell>
          <cell r="EY242" t="str">
            <v/>
          </cell>
          <cell r="EZ242" t="str">
            <v/>
          </cell>
          <cell r="FA242" t="str">
            <v/>
          </cell>
          <cell r="FB242" t="str">
            <v/>
          </cell>
          <cell r="FC242" t="str">
            <v/>
          </cell>
          <cell r="FD242" t="str">
            <v/>
          </cell>
          <cell r="FE242" t="str">
            <v/>
          </cell>
          <cell r="FF242" t="str">
            <v/>
          </cell>
          <cell r="FG242" t="str">
            <v/>
          </cell>
          <cell r="FH242" t="str">
            <v/>
          </cell>
          <cell r="FI242" t="str">
            <v/>
          </cell>
        </row>
        <row r="243">
          <cell r="V243" t="str">
            <v>INK &amp; PAINT</v>
          </cell>
          <cell r="W243">
            <v>8</v>
          </cell>
          <cell r="X243">
            <v>58000</v>
          </cell>
          <cell r="AA243" t="str">
            <v/>
          </cell>
          <cell r="AB243" t="str">
            <v/>
          </cell>
          <cell r="AC243" t="str">
            <v/>
          </cell>
          <cell r="AD243" t="str">
            <v/>
          </cell>
          <cell r="AE243" t="str">
            <v/>
          </cell>
          <cell r="AF243" t="str">
            <v/>
          </cell>
          <cell r="AG243" t="str">
            <v/>
          </cell>
          <cell r="AH243" t="str">
            <v/>
          </cell>
          <cell r="AI243" t="str">
            <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t="str">
            <v/>
          </cell>
          <cell r="DV243" t="str">
            <v/>
          </cell>
          <cell r="DW243" t="str">
            <v/>
          </cell>
          <cell r="DX243" t="str">
            <v/>
          </cell>
          <cell r="DY243" t="str">
            <v/>
          </cell>
          <cell r="DZ243" t="str">
            <v/>
          </cell>
          <cell r="EA243" t="str">
            <v/>
          </cell>
          <cell r="EB243" t="str">
            <v/>
          </cell>
          <cell r="EC243" t="str">
            <v/>
          </cell>
          <cell r="ED243" t="str">
            <v/>
          </cell>
          <cell r="EE243" t="str">
            <v/>
          </cell>
          <cell r="EF243" t="str">
            <v/>
          </cell>
          <cell r="EG243" t="str">
            <v/>
          </cell>
          <cell r="EH243" t="str">
            <v/>
          </cell>
          <cell r="EI243" t="str">
            <v/>
          </cell>
          <cell r="EJ243" t="str">
            <v/>
          </cell>
          <cell r="EK243" t="str">
            <v/>
          </cell>
          <cell r="EL243" t="str">
            <v/>
          </cell>
          <cell r="EM243" t="str">
            <v/>
          </cell>
          <cell r="EN243" t="str">
            <v/>
          </cell>
          <cell r="EO243" t="str">
            <v/>
          </cell>
          <cell r="EP243" t="str">
            <v/>
          </cell>
          <cell r="EQ243" t="str">
            <v/>
          </cell>
          <cell r="ER243" t="str">
            <v/>
          </cell>
          <cell r="ES243" t="str">
            <v/>
          </cell>
          <cell r="ET243" t="str">
            <v/>
          </cell>
          <cell r="EU243" t="str">
            <v/>
          </cell>
          <cell r="EV243" t="str">
            <v/>
          </cell>
          <cell r="EW243" t="str">
            <v/>
          </cell>
          <cell r="EX243" t="str">
            <v/>
          </cell>
          <cell r="EY243" t="str">
            <v/>
          </cell>
          <cell r="EZ243" t="str">
            <v/>
          </cell>
          <cell r="FA243" t="str">
            <v/>
          </cell>
          <cell r="FB243" t="str">
            <v/>
          </cell>
          <cell r="FC243" t="str">
            <v/>
          </cell>
          <cell r="FD243" t="str">
            <v/>
          </cell>
          <cell r="FE243" t="str">
            <v/>
          </cell>
          <cell r="FF243" t="str">
            <v/>
          </cell>
          <cell r="FG243" t="str">
            <v/>
          </cell>
          <cell r="FH243" t="str">
            <v/>
          </cell>
          <cell r="FI243" t="str">
            <v/>
          </cell>
        </row>
        <row r="244">
          <cell r="V244" t="str">
            <v>INK &amp; PAINT</v>
          </cell>
          <cell r="W244">
            <v>8</v>
          </cell>
          <cell r="X244">
            <v>58000</v>
          </cell>
          <cell r="AA244" t="str">
            <v/>
          </cell>
          <cell r="AB244" t="str">
            <v/>
          </cell>
          <cell r="AC244" t="str">
            <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t="str">
            <v/>
          </cell>
          <cell r="FE244" t="str">
            <v/>
          </cell>
          <cell r="FF244" t="str">
            <v/>
          </cell>
          <cell r="FG244" t="str">
            <v/>
          </cell>
          <cell r="FH244" t="str">
            <v/>
          </cell>
          <cell r="FI244" t="str">
            <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t="str">
            <v/>
          </cell>
          <cell r="AB249" t="str">
            <v/>
          </cell>
          <cell r="AC249" t="str">
            <v/>
          </cell>
          <cell r="AD249" t="str">
            <v/>
          </cell>
          <cell r="AE249" t="str">
            <v/>
          </cell>
          <cell r="AF249" t="str">
            <v/>
          </cell>
          <cell r="AG249" t="str">
            <v/>
          </cell>
          <cell r="AH249" t="str">
            <v/>
          </cell>
          <cell r="AI249" t="str">
            <v/>
          </cell>
          <cell r="AJ249" t="str">
            <v/>
          </cell>
          <cell r="AK249" t="str">
            <v/>
          </cell>
          <cell r="AL249" t="str">
            <v/>
          </cell>
          <cell r="AM249" t="str">
            <v/>
          </cell>
          <cell r="AN249" t="str">
            <v/>
          </cell>
          <cell r="AO249" t="str">
            <v/>
          </cell>
          <cell r="AP249" t="str">
            <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t="str">
            <v/>
          </cell>
          <cell r="DV249" t="str">
            <v/>
          </cell>
          <cell r="DW249" t="str">
            <v/>
          </cell>
          <cell r="DX249" t="str">
            <v/>
          </cell>
          <cell r="DY249" t="str">
            <v/>
          </cell>
          <cell r="DZ249" t="str">
            <v/>
          </cell>
          <cell r="EA249" t="str">
            <v/>
          </cell>
          <cell r="EB249" t="str">
            <v/>
          </cell>
          <cell r="EC249" t="str">
            <v/>
          </cell>
          <cell r="ED249" t="str">
            <v/>
          </cell>
          <cell r="EE249" t="str">
            <v/>
          </cell>
          <cell r="EF249" t="str">
            <v/>
          </cell>
          <cell r="EG249" t="str">
            <v/>
          </cell>
          <cell r="EH249" t="str">
            <v/>
          </cell>
          <cell r="EI249" t="str">
            <v/>
          </cell>
          <cell r="EJ249" t="str">
            <v/>
          </cell>
          <cell r="EK249" t="str">
            <v/>
          </cell>
          <cell r="EL249" t="str">
            <v/>
          </cell>
          <cell r="EM249" t="str">
            <v/>
          </cell>
          <cell r="EN249" t="str">
            <v/>
          </cell>
          <cell r="EO249" t="str">
            <v/>
          </cell>
          <cell r="EP249" t="str">
            <v/>
          </cell>
          <cell r="EQ249" t="str">
            <v/>
          </cell>
          <cell r="ER249" t="str">
            <v/>
          </cell>
          <cell r="ES249" t="str">
            <v/>
          </cell>
          <cell r="ET249" t="str">
            <v/>
          </cell>
          <cell r="EU249" t="str">
            <v/>
          </cell>
          <cell r="EV249" t="str">
            <v/>
          </cell>
        </row>
        <row r="250">
          <cell r="V250" t="str">
            <v>PROJECTED STREET</v>
          </cell>
          <cell r="X250">
            <v>36184</v>
          </cell>
          <cell r="AA250" t="str">
            <v/>
          </cell>
          <cell r="AB250" t="str">
            <v/>
          </cell>
          <cell r="AC250" t="str">
            <v/>
          </cell>
          <cell r="AD250" t="str">
            <v/>
          </cell>
          <cell r="AE250" t="str">
            <v/>
          </cell>
          <cell r="AF250" t="str">
            <v/>
          </cell>
          <cell r="AG250" t="str">
            <v/>
          </cell>
          <cell r="AH250" t="str">
            <v/>
          </cell>
          <cell r="AI250" t="str">
            <v/>
          </cell>
          <cell r="AJ250" t="str">
            <v/>
          </cell>
          <cell r="AK250" t="str">
            <v/>
          </cell>
          <cell r="AL250" t="str">
            <v/>
          </cell>
          <cell r="AM250" t="str">
            <v/>
          </cell>
          <cell r="AN250" t="str">
            <v/>
          </cell>
          <cell r="AO250" t="str">
            <v/>
          </cell>
          <cell r="AP250" t="str">
            <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t="str">
            <v/>
          </cell>
          <cell r="DV250" t="str">
            <v/>
          </cell>
          <cell r="DW250" t="str">
            <v/>
          </cell>
          <cell r="DX250" t="str">
            <v/>
          </cell>
          <cell r="DY250" t="str">
            <v/>
          </cell>
          <cell r="DZ250" t="str">
            <v/>
          </cell>
          <cell r="EA250" t="str">
            <v/>
          </cell>
          <cell r="EB250" t="str">
            <v/>
          </cell>
          <cell r="EC250" t="str">
            <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t="str">
            <v/>
          </cell>
          <cell r="AB253" t="str">
            <v/>
          </cell>
          <cell r="AC253" t="str">
            <v/>
          </cell>
          <cell r="AD253" t="str">
            <v/>
          </cell>
          <cell r="AE253" t="str">
            <v/>
          </cell>
          <cell r="AF253" t="str">
            <v/>
          </cell>
          <cell r="AG253" t="str">
            <v/>
          </cell>
          <cell r="AH253" t="str">
            <v/>
          </cell>
          <cell r="AI253" t="str">
            <v/>
          </cell>
          <cell r="AJ253" t="str">
            <v/>
          </cell>
          <cell r="AK253" t="str">
            <v/>
          </cell>
          <cell r="AL253" t="str">
            <v/>
          </cell>
          <cell r="AM253" t="str">
            <v/>
          </cell>
          <cell r="AN253" t="str">
            <v/>
          </cell>
          <cell r="AO253" t="str">
            <v/>
          </cell>
          <cell r="AP253" t="str">
            <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t="str">
            <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t="str">
            <v/>
          </cell>
          <cell r="DV253" t="str">
            <v/>
          </cell>
          <cell r="DW253" t="str">
            <v/>
          </cell>
          <cell r="DX253" t="str">
            <v/>
          </cell>
          <cell r="DY253" t="str">
            <v/>
          </cell>
          <cell r="DZ253" t="str">
            <v/>
          </cell>
          <cell r="EA253" t="str">
            <v/>
          </cell>
          <cell r="EB253" t="str">
            <v/>
          </cell>
          <cell r="EC253" t="str">
            <v/>
          </cell>
          <cell r="ED253" t="str">
            <v/>
          </cell>
          <cell r="EE253" t="str">
            <v/>
          </cell>
          <cell r="EF253" t="str">
            <v/>
          </cell>
          <cell r="EG253" t="str">
            <v/>
          </cell>
          <cell r="EH253" t="str">
            <v/>
          </cell>
          <cell r="EI253" t="str">
            <v/>
          </cell>
          <cell r="EJ253" t="str">
            <v/>
          </cell>
          <cell r="EK253" t="str">
            <v/>
          </cell>
          <cell r="EL253" t="str">
            <v/>
          </cell>
          <cell r="EM253" t="str">
            <v/>
          </cell>
          <cell r="EN253" t="str">
            <v/>
          </cell>
          <cell r="EO253" t="str">
            <v/>
          </cell>
          <cell r="EP253" t="str">
            <v/>
          </cell>
          <cell r="EQ253" t="str">
            <v/>
          </cell>
          <cell r="ER253" t="str">
            <v/>
          </cell>
          <cell r="ES253" t="str">
            <v/>
          </cell>
          <cell r="ET253" t="str">
            <v/>
          </cell>
          <cell r="EU253" t="str">
            <v/>
          </cell>
          <cell r="EV253" t="str">
            <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t="str">
            <v/>
          </cell>
          <cell r="AB254" t="str">
            <v/>
          </cell>
          <cell r="AC254" t="str">
            <v/>
          </cell>
          <cell r="AD254" t="str">
            <v/>
          </cell>
          <cell r="AE254" t="str">
            <v/>
          </cell>
          <cell r="AF254" t="str">
            <v/>
          </cell>
          <cell r="AG254" t="str">
            <v/>
          </cell>
          <cell r="AH254" t="str">
            <v/>
          </cell>
          <cell r="AI254" t="str">
            <v/>
          </cell>
          <cell r="AJ254" t="str">
            <v/>
          </cell>
          <cell r="AK254" t="str">
            <v/>
          </cell>
          <cell r="AL254" t="str">
            <v/>
          </cell>
          <cell r="AM254" t="str">
            <v/>
          </cell>
          <cell r="AN254" t="str">
            <v/>
          </cell>
          <cell r="AO254" t="str">
            <v/>
          </cell>
          <cell r="AP254" t="str">
            <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t="str">
            <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t="str">
            <v/>
          </cell>
          <cell r="DV254" t="str">
            <v/>
          </cell>
          <cell r="DW254" t="str">
            <v/>
          </cell>
          <cell r="DX254" t="str">
            <v/>
          </cell>
          <cell r="DY254" t="str">
            <v/>
          </cell>
          <cell r="DZ254" t="str">
            <v/>
          </cell>
          <cell r="EA254" t="str">
            <v/>
          </cell>
          <cell r="EB254" t="str">
            <v/>
          </cell>
          <cell r="EC254" t="str">
            <v/>
          </cell>
          <cell r="ED254" t="str">
            <v/>
          </cell>
          <cell r="EE254" t="str">
            <v/>
          </cell>
          <cell r="EF254" t="str">
            <v/>
          </cell>
          <cell r="EG254" t="str">
            <v/>
          </cell>
          <cell r="EH254" t="str">
            <v/>
          </cell>
          <cell r="EI254" t="str">
            <v/>
          </cell>
          <cell r="EJ254" t="str">
            <v/>
          </cell>
          <cell r="EK254" t="str">
            <v/>
          </cell>
          <cell r="EL254" t="str">
            <v/>
          </cell>
          <cell r="EM254" t="str">
            <v/>
          </cell>
          <cell r="EN254" t="str">
            <v/>
          </cell>
          <cell r="EO254" t="str">
            <v/>
          </cell>
          <cell r="EP254" t="str">
            <v/>
          </cell>
          <cell r="EQ254" t="str">
            <v/>
          </cell>
          <cell r="ER254" t="str">
            <v/>
          </cell>
          <cell r="ES254" t="str">
            <v/>
          </cell>
          <cell r="ET254" t="str">
            <v/>
          </cell>
          <cell r="EU254" t="str">
            <v/>
          </cell>
          <cell r="EV254" t="str">
            <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t="str">
            <v/>
          </cell>
          <cell r="AB255" t="str">
            <v/>
          </cell>
          <cell r="AC255" t="str">
            <v/>
          </cell>
          <cell r="AD255" t="str">
            <v/>
          </cell>
          <cell r="AE255" t="str">
            <v/>
          </cell>
          <cell r="AF255" t="str">
            <v/>
          </cell>
          <cell r="AG255" t="str">
            <v/>
          </cell>
          <cell r="AH255" t="str">
            <v/>
          </cell>
          <cell r="AI255" t="str">
            <v/>
          </cell>
          <cell r="AJ255" t="str">
            <v/>
          </cell>
          <cell r="AK255" t="str">
            <v/>
          </cell>
          <cell r="AL255" t="str">
            <v/>
          </cell>
          <cell r="AM255" t="str">
            <v/>
          </cell>
          <cell r="AN255" t="str">
            <v/>
          </cell>
          <cell r="AO255" t="str">
            <v/>
          </cell>
          <cell r="AP255" t="str">
            <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t="str">
            <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t="str">
            <v/>
          </cell>
          <cell r="DV255" t="str">
            <v/>
          </cell>
          <cell r="DW255" t="str">
            <v/>
          </cell>
          <cell r="DX255" t="str">
            <v/>
          </cell>
          <cell r="DY255" t="str">
            <v/>
          </cell>
          <cell r="DZ255" t="str">
            <v/>
          </cell>
          <cell r="EA255" t="str">
            <v/>
          </cell>
          <cell r="EB255" t="str">
            <v/>
          </cell>
          <cell r="EC255" t="str">
            <v/>
          </cell>
          <cell r="ED255" t="str">
            <v/>
          </cell>
          <cell r="EE255" t="str">
            <v/>
          </cell>
          <cell r="EF255" t="str">
            <v/>
          </cell>
          <cell r="EG255" t="str">
            <v/>
          </cell>
          <cell r="EH255" t="str">
            <v/>
          </cell>
          <cell r="EI255" t="str">
            <v/>
          </cell>
          <cell r="EJ255" t="str">
            <v/>
          </cell>
          <cell r="EK255" t="str">
            <v/>
          </cell>
          <cell r="EL255" t="str">
            <v/>
          </cell>
          <cell r="EM255" t="str">
            <v/>
          </cell>
          <cell r="EN255" t="str">
            <v/>
          </cell>
          <cell r="EO255" t="str">
            <v/>
          </cell>
          <cell r="EP255" t="str">
            <v/>
          </cell>
          <cell r="EQ255" t="str">
            <v/>
          </cell>
          <cell r="ER255" t="str">
            <v/>
          </cell>
          <cell r="ES255" t="str">
            <v/>
          </cell>
          <cell r="ET255" t="str">
            <v/>
          </cell>
          <cell r="EU255" t="str">
            <v/>
          </cell>
          <cell r="EV255" t="str">
            <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t="str">
            <v/>
          </cell>
          <cell r="AB256" t="str">
            <v/>
          </cell>
          <cell r="AC256" t="str">
            <v/>
          </cell>
          <cell r="AD256" t="str">
            <v/>
          </cell>
          <cell r="AE256" t="str">
            <v/>
          </cell>
          <cell r="AF256" t="str">
            <v/>
          </cell>
          <cell r="AG256" t="str">
            <v/>
          </cell>
          <cell r="AH256" t="str">
            <v/>
          </cell>
          <cell r="AI256" t="str">
            <v/>
          </cell>
          <cell r="AJ256" t="str">
            <v/>
          </cell>
          <cell r="AK256" t="str">
            <v/>
          </cell>
          <cell r="AL256" t="str">
            <v/>
          </cell>
          <cell r="AM256" t="str">
            <v/>
          </cell>
          <cell r="AN256" t="str">
            <v/>
          </cell>
          <cell r="AO256" t="str">
            <v/>
          </cell>
          <cell r="AP256" t="str">
            <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t="str">
            <v/>
          </cell>
          <cell r="DV256" t="str">
            <v/>
          </cell>
          <cell r="DW256" t="str">
            <v/>
          </cell>
          <cell r="DX256" t="str">
            <v/>
          </cell>
          <cell r="DY256" t="str">
            <v/>
          </cell>
          <cell r="DZ256" t="str">
            <v/>
          </cell>
          <cell r="EA256" t="str">
            <v/>
          </cell>
          <cell r="EB256" t="str">
            <v/>
          </cell>
          <cell r="EC256" t="str">
            <v/>
          </cell>
          <cell r="ED256" t="str">
            <v/>
          </cell>
          <cell r="EE256" t="str">
            <v/>
          </cell>
          <cell r="EF256" t="str">
            <v/>
          </cell>
          <cell r="EG256" t="str">
            <v/>
          </cell>
          <cell r="EH256" t="str">
            <v/>
          </cell>
          <cell r="EI256" t="str">
            <v/>
          </cell>
          <cell r="EJ256" t="str">
            <v/>
          </cell>
          <cell r="EK256" t="str">
            <v/>
          </cell>
          <cell r="EL256" t="str">
            <v/>
          </cell>
          <cell r="EM256" t="str">
            <v/>
          </cell>
          <cell r="EN256" t="str">
            <v/>
          </cell>
          <cell r="EO256" t="str">
            <v/>
          </cell>
          <cell r="EP256" t="str">
            <v/>
          </cell>
          <cell r="EQ256" t="str">
            <v/>
          </cell>
          <cell r="ER256" t="str">
            <v/>
          </cell>
          <cell r="ES256" t="str">
            <v/>
          </cell>
          <cell r="ET256" t="str">
            <v/>
          </cell>
          <cell r="EU256" t="str">
            <v/>
          </cell>
          <cell r="EV256" t="str">
            <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t="str">
            <v/>
          </cell>
          <cell r="AB257" t="str">
            <v/>
          </cell>
          <cell r="AC257" t="str">
            <v/>
          </cell>
          <cell r="AD257" t="str">
            <v/>
          </cell>
          <cell r="AE257" t="str">
            <v/>
          </cell>
          <cell r="AF257" t="str">
            <v/>
          </cell>
          <cell r="AG257" t="str">
            <v/>
          </cell>
          <cell r="AH257" t="str">
            <v/>
          </cell>
          <cell r="AI257" t="str">
            <v/>
          </cell>
          <cell r="AJ257" t="str">
            <v/>
          </cell>
          <cell r="AK257" t="str">
            <v/>
          </cell>
          <cell r="AL257" t="str">
            <v/>
          </cell>
          <cell r="AM257" t="str">
            <v/>
          </cell>
          <cell r="AN257" t="str">
            <v/>
          </cell>
          <cell r="AO257" t="str">
            <v/>
          </cell>
          <cell r="AP257" t="str">
            <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v>125</v>
          </cell>
          <cell r="CS257">
            <v>250</v>
          </cell>
          <cell r="CT257">
            <v>375</v>
          </cell>
          <cell r="CU257">
            <v>500</v>
          </cell>
          <cell r="CV257">
            <v>500</v>
          </cell>
          <cell r="CW257">
            <v>500</v>
          </cell>
          <cell r="CX257">
            <v>500</v>
          </cell>
          <cell r="CY257">
            <v>500</v>
          </cell>
          <cell r="CZ257">
            <v>500</v>
          </cell>
          <cell r="DA257">
            <v>500</v>
          </cell>
          <cell r="DB257">
            <v>500</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t="str">
            <v/>
          </cell>
          <cell r="DV257" t="str">
            <v/>
          </cell>
          <cell r="DW257" t="str">
            <v/>
          </cell>
          <cell r="DX257" t="str">
            <v/>
          </cell>
          <cell r="DY257" t="str">
            <v/>
          </cell>
          <cell r="DZ257" t="str">
            <v/>
          </cell>
          <cell r="EA257" t="str">
            <v/>
          </cell>
          <cell r="EB257" t="str">
            <v/>
          </cell>
          <cell r="EC257" t="str">
            <v/>
          </cell>
          <cell r="ED257" t="str">
            <v/>
          </cell>
          <cell r="EE257" t="str">
            <v/>
          </cell>
          <cell r="EF257" t="str">
            <v/>
          </cell>
          <cell r="EG257" t="str">
            <v/>
          </cell>
          <cell r="EH257" t="str">
            <v/>
          </cell>
          <cell r="EI257" t="str">
            <v/>
          </cell>
          <cell r="EJ257" t="str">
            <v/>
          </cell>
          <cell r="EK257" t="str">
            <v/>
          </cell>
          <cell r="EL257" t="str">
            <v/>
          </cell>
          <cell r="EM257" t="str">
            <v/>
          </cell>
          <cell r="EN257" t="str">
            <v/>
          </cell>
          <cell r="EO257" t="str">
            <v/>
          </cell>
          <cell r="EP257" t="str">
            <v/>
          </cell>
          <cell r="EQ257" t="str">
            <v/>
          </cell>
          <cell r="ER257" t="str">
            <v/>
          </cell>
          <cell r="ES257" t="str">
            <v/>
          </cell>
          <cell r="ET257" t="str">
            <v/>
          </cell>
          <cell r="EU257" t="str">
            <v/>
          </cell>
          <cell r="EV257" t="str">
            <v/>
          </cell>
        </row>
        <row r="259">
          <cell r="T259" t="str">
            <v>BUDGET FORECAST</v>
          </cell>
          <cell r="AA259" t="str">
            <v/>
          </cell>
          <cell r="AB259" t="str">
            <v/>
          </cell>
          <cell r="AC259" t="str">
            <v/>
          </cell>
          <cell r="AD259" t="str">
            <v/>
          </cell>
          <cell r="AE259" t="str">
            <v/>
          </cell>
          <cell r="AF259" t="str">
            <v/>
          </cell>
          <cell r="AG259" t="str">
            <v/>
          </cell>
          <cell r="AH259" t="str">
            <v/>
          </cell>
          <cell r="AI259" t="str">
            <v/>
          </cell>
          <cell r="AJ259" t="str">
            <v/>
          </cell>
          <cell r="AK259" t="str">
            <v/>
          </cell>
          <cell r="AL259" t="str">
            <v/>
          </cell>
          <cell r="AM259" t="str">
            <v/>
          </cell>
          <cell r="AN259" t="str">
            <v/>
          </cell>
          <cell r="AO259" t="str">
            <v/>
          </cell>
          <cell r="AP259" t="str">
            <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t="str">
            <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t="str">
            <v/>
          </cell>
          <cell r="DV259" t="str">
            <v/>
          </cell>
          <cell r="DW259" t="str">
            <v/>
          </cell>
          <cell r="DX259" t="str">
            <v/>
          </cell>
          <cell r="DY259" t="str">
            <v/>
          </cell>
          <cell r="DZ259" t="str">
            <v/>
          </cell>
          <cell r="EA259" t="str">
            <v/>
          </cell>
          <cell r="EB259" t="str">
            <v/>
          </cell>
          <cell r="EC259" t="str">
            <v/>
          </cell>
          <cell r="ED259" t="str">
            <v/>
          </cell>
          <cell r="EE259" t="str">
            <v/>
          </cell>
          <cell r="EF259" t="str">
            <v/>
          </cell>
          <cell r="EG259" t="str">
            <v/>
          </cell>
          <cell r="EH259" t="str">
            <v/>
          </cell>
          <cell r="EI259" t="str">
            <v/>
          </cell>
          <cell r="EJ259" t="str">
            <v/>
          </cell>
          <cell r="EK259" t="str">
            <v/>
          </cell>
          <cell r="EL259" t="str">
            <v/>
          </cell>
          <cell r="EM259" t="str">
            <v/>
          </cell>
          <cell r="EN259" t="str">
            <v/>
          </cell>
          <cell r="EO259" t="str">
            <v/>
          </cell>
          <cell r="EP259" t="str">
            <v/>
          </cell>
          <cell r="EQ259" t="str">
            <v/>
          </cell>
          <cell r="ER259" t="str">
            <v/>
          </cell>
          <cell r="ES259" t="str">
            <v/>
          </cell>
          <cell r="ET259" t="str">
            <v/>
          </cell>
          <cell r="EU259" t="str">
            <v/>
          </cell>
          <cell r="EV259" t="str">
            <v/>
          </cell>
          <cell r="EW259" t="str">
            <v/>
          </cell>
          <cell r="EX259" t="str">
            <v/>
          </cell>
          <cell r="EY259" t="str">
            <v/>
          </cell>
          <cell r="EZ259" t="str">
            <v/>
          </cell>
          <cell r="FA259" t="str">
            <v/>
          </cell>
          <cell r="FB259" t="str">
            <v/>
          </cell>
          <cell r="FC259" t="str">
            <v/>
          </cell>
          <cell r="FD259" t="str">
            <v/>
          </cell>
          <cell r="FE259" t="str">
            <v/>
          </cell>
          <cell r="FF259" t="str">
            <v/>
          </cell>
          <cell r="FG259" t="str">
            <v/>
          </cell>
          <cell r="FH259" t="str">
            <v/>
          </cell>
          <cell r="FI259" t="str">
            <v/>
          </cell>
        </row>
        <row r="260">
          <cell r="T260" t="str">
            <v>BUDGET FORECAST</v>
          </cell>
          <cell r="V260" t="str">
            <v>PRE PROD</v>
          </cell>
          <cell r="W260">
            <v>30</v>
          </cell>
          <cell r="X260">
            <v>157500</v>
          </cell>
          <cell r="AA260" t="str">
            <v/>
          </cell>
          <cell r="AB260" t="str">
            <v/>
          </cell>
          <cell r="AC260" t="str">
            <v/>
          </cell>
          <cell r="AD260" t="str">
            <v/>
          </cell>
          <cell r="AE260" t="str">
            <v/>
          </cell>
          <cell r="AF260" t="str">
            <v/>
          </cell>
          <cell r="AG260" t="str">
            <v/>
          </cell>
          <cell r="AH260" t="str">
            <v/>
          </cell>
          <cell r="AI260" t="str">
            <v/>
          </cell>
          <cell r="AJ260" t="str">
            <v/>
          </cell>
          <cell r="AK260" t="str">
            <v/>
          </cell>
          <cell r="AL260" t="str">
            <v/>
          </cell>
          <cell r="AM260" t="str">
            <v/>
          </cell>
          <cell r="AN260" t="str">
            <v/>
          </cell>
          <cell r="AO260" t="str">
            <v/>
          </cell>
          <cell r="AP260" t="str">
            <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t="str">
            <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t="str">
            <v/>
          </cell>
          <cell r="DV260" t="str">
            <v/>
          </cell>
          <cell r="DW260" t="str">
            <v/>
          </cell>
          <cell r="DX260" t="str">
            <v/>
          </cell>
          <cell r="DY260" t="str">
            <v/>
          </cell>
          <cell r="DZ260" t="str">
            <v/>
          </cell>
          <cell r="EA260" t="str">
            <v/>
          </cell>
          <cell r="EB260" t="str">
            <v/>
          </cell>
          <cell r="EC260" t="str">
            <v/>
          </cell>
          <cell r="ED260" t="str">
            <v/>
          </cell>
          <cell r="EE260" t="str">
            <v/>
          </cell>
          <cell r="EF260" t="str">
            <v/>
          </cell>
          <cell r="EG260" t="str">
            <v/>
          </cell>
          <cell r="EH260" t="str">
            <v/>
          </cell>
          <cell r="EI260" t="str">
            <v/>
          </cell>
          <cell r="EJ260" t="str">
            <v/>
          </cell>
          <cell r="EK260" t="str">
            <v/>
          </cell>
          <cell r="EL260" t="str">
            <v/>
          </cell>
          <cell r="EM260" t="str">
            <v/>
          </cell>
          <cell r="EN260" t="str">
            <v/>
          </cell>
          <cell r="EO260" t="str">
            <v/>
          </cell>
          <cell r="EP260" t="str">
            <v/>
          </cell>
          <cell r="EQ260" t="str">
            <v/>
          </cell>
          <cell r="ER260" t="str">
            <v/>
          </cell>
          <cell r="ES260" t="str">
            <v/>
          </cell>
          <cell r="ET260" t="str">
            <v/>
          </cell>
          <cell r="EU260" t="str">
            <v/>
          </cell>
          <cell r="EV260" t="str">
            <v/>
          </cell>
          <cell r="EW260" t="str">
            <v/>
          </cell>
          <cell r="EX260" t="str">
            <v/>
          </cell>
          <cell r="EY260" t="str">
            <v/>
          </cell>
          <cell r="EZ260" t="str">
            <v/>
          </cell>
          <cell r="FA260" t="str">
            <v/>
          </cell>
          <cell r="FB260" t="str">
            <v/>
          </cell>
          <cell r="FC260" t="str">
            <v/>
          </cell>
          <cell r="FD260" t="str">
            <v/>
          </cell>
          <cell r="FE260" t="str">
            <v/>
          </cell>
          <cell r="FF260" t="str">
            <v/>
          </cell>
          <cell r="FG260" t="str">
            <v/>
          </cell>
          <cell r="FH260" t="str">
            <v/>
          </cell>
          <cell r="FI260" t="str">
            <v/>
          </cell>
        </row>
        <row r="261">
          <cell r="V261" t="str">
            <v>PRE PROD</v>
          </cell>
          <cell r="W261">
            <v>30</v>
          </cell>
          <cell r="X261">
            <v>157500</v>
          </cell>
          <cell r="AA261" t="str">
            <v/>
          </cell>
          <cell r="AB261" t="str">
            <v/>
          </cell>
          <cell r="AC261" t="str">
            <v/>
          </cell>
          <cell r="AD261" t="str">
            <v/>
          </cell>
          <cell r="AE261" t="str">
            <v/>
          </cell>
          <cell r="AF261" t="str">
            <v/>
          </cell>
          <cell r="AG261" t="str">
            <v/>
          </cell>
          <cell r="AH261" t="str">
            <v/>
          </cell>
          <cell r="AI261" t="str">
            <v/>
          </cell>
          <cell r="AJ261" t="str">
            <v/>
          </cell>
          <cell r="AK261" t="str">
            <v/>
          </cell>
          <cell r="AL261" t="str">
            <v/>
          </cell>
          <cell r="AM261" t="str">
            <v/>
          </cell>
          <cell r="AN261" t="str">
            <v/>
          </cell>
          <cell r="AO261" t="str">
            <v/>
          </cell>
          <cell r="AP261" t="str">
            <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t="str">
            <v/>
          </cell>
          <cell r="CV261" t="str">
            <v/>
          </cell>
          <cell r="CW261" t="str">
            <v/>
          </cell>
          <cell r="CX261" t="str">
            <v/>
          </cell>
          <cell r="CY261" t="str">
            <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t="str">
            <v/>
          </cell>
          <cell r="DV261" t="str">
            <v/>
          </cell>
          <cell r="DW261" t="str">
            <v/>
          </cell>
          <cell r="DX261" t="str">
            <v/>
          </cell>
          <cell r="DY261" t="str">
            <v/>
          </cell>
          <cell r="DZ261" t="str">
            <v/>
          </cell>
          <cell r="EA261" t="str">
            <v/>
          </cell>
          <cell r="EB261" t="str">
            <v/>
          </cell>
          <cell r="EC261" t="str">
            <v/>
          </cell>
          <cell r="ED261" t="str">
            <v/>
          </cell>
          <cell r="EE261" t="str">
            <v/>
          </cell>
          <cell r="EF261" t="str">
            <v/>
          </cell>
          <cell r="EG261" t="str">
            <v/>
          </cell>
          <cell r="EH261" t="str">
            <v/>
          </cell>
          <cell r="EI261" t="str">
            <v/>
          </cell>
          <cell r="EJ261" t="str">
            <v/>
          </cell>
          <cell r="EK261" t="str">
            <v/>
          </cell>
          <cell r="EL261" t="str">
            <v/>
          </cell>
          <cell r="EM261" t="str">
            <v/>
          </cell>
          <cell r="EN261" t="str">
            <v/>
          </cell>
          <cell r="EO261" t="str">
            <v/>
          </cell>
          <cell r="EP261" t="str">
            <v/>
          </cell>
          <cell r="EQ261" t="str">
            <v/>
          </cell>
          <cell r="ER261" t="str">
            <v/>
          </cell>
          <cell r="ES261" t="str">
            <v/>
          </cell>
          <cell r="ET261" t="str">
            <v/>
          </cell>
          <cell r="EU261" t="str">
            <v/>
          </cell>
          <cell r="EV261" t="str">
            <v/>
          </cell>
          <cell r="EW261" t="str">
            <v/>
          </cell>
          <cell r="EX261" t="str">
            <v/>
          </cell>
          <cell r="EY261" t="str">
            <v/>
          </cell>
          <cell r="EZ261" t="str">
            <v/>
          </cell>
          <cell r="FA261" t="str">
            <v/>
          </cell>
          <cell r="FB261" t="str">
            <v/>
          </cell>
          <cell r="FC261" t="str">
            <v/>
          </cell>
          <cell r="FD261" t="str">
            <v/>
          </cell>
          <cell r="FE261" t="str">
            <v/>
          </cell>
          <cell r="FF261" t="str">
            <v/>
          </cell>
          <cell r="FG261" t="str">
            <v/>
          </cell>
          <cell r="FH261" t="str">
            <v/>
          </cell>
          <cell r="FI261" t="str">
            <v/>
          </cell>
        </row>
        <row r="262">
          <cell r="V262" t="str">
            <v>PRODUCTION</v>
          </cell>
          <cell r="W262">
            <v>150</v>
          </cell>
          <cell r="X262">
            <v>712500</v>
          </cell>
          <cell r="AA262" t="str">
            <v/>
          </cell>
          <cell r="AB262" t="str">
            <v/>
          </cell>
          <cell r="AC262" t="str">
            <v/>
          </cell>
          <cell r="AD262" t="str">
            <v/>
          </cell>
          <cell r="AE262" t="str">
            <v/>
          </cell>
          <cell r="AF262" t="str">
            <v/>
          </cell>
          <cell r="AG262" t="str">
            <v/>
          </cell>
          <cell r="AH262" t="str">
            <v/>
          </cell>
          <cell r="AI262" t="str">
            <v/>
          </cell>
          <cell r="AJ262" t="str">
            <v/>
          </cell>
          <cell r="AK262" t="str">
            <v/>
          </cell>
          <cell r="AL262" t="str">
            <v/>
          </cell>
          <cell r="AM262" t="str">
            <v/>
          </cell>
          <cell r="AN262" t="str">
            <v/>
          </cell>
          <cell r="AO262" t="str">
            <v/>
          </cell>
          <cell r="AP262" t="str">
            <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cell r="CL262" t="str">
            <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t="str">
            <v/>
          </cell>
          <cell r="DV262" t="str">
            <v/>
          </cell>
          <cell r="DW262" t="str">
            <v/>
          </cell>
          <cell r="DX262" t="str">
            <v/>
          </cell>
          <cell r="DY262" t="str">
            <v/>
          </cell>
          <cell r="DZ262" t="str">
            <v/>
          </cell>
          <cell r="EA262" t="str">
            <v/>
          </cell>
          <cell r="EB262" t="str">
            <v/>
          </cell>
          <cell r="EC262" t="str">
            <v/>
          </cell>
          <cell r="ED262" t="str">
            <v/>
          </cell>
          <cell r="EE262" t="str">
            <v/>
          </cell>
          <cell r="EF262" t="str">
            <v/>
          </cell>
          <cell r="EG262" t="str">
            <v/>
          </cell>
          <cell r="EH262" t="str">
            <v/>
          </cell>
          <cell r="EI262" t="str">
            <v/>
          </cell>
          <cell r="EJ262" t="str">
            <v/>
          </cell>
          <cell r="EK262" t="str">
            <v/>
          </cell>
          <cell r="EL262" t="str">
            <v/>
          </cell>
          <cell r="EM262" t="str">
            <v/>
          </cell>
          <cell r="EN262" t="str">
            <v/>
          </cell>
          <cell r="EO262" t="str">
            <v/>
          </cell>
          <cell r="EP262" t="str">
            <v/>
          </cell>
          <cell r="EQ262" t="str">
            <v/>
          </cell>
          <cell r="ER262" t="str">
            <v/>
          </cell>
          <cell r="ES262" t="str">
            <v/>
          </cell>
          <cell r="ET262" t="str">
            <v/>
          </cell>
          <cell r="EU262" t="str">
            <v/>
          </cell>
          <cell r="EV262" t="str">
            <v/>
          </cell>
          <cell r="EW262" t="str">
            <v/>
          </cell>
          <cell r="EX262" t="str">
            <v/>
          </cell>
          <cell r="EY262" t="str">
            <v/>
          </cell>
          <cell r="EZ262" t="str">
            <v/>
          </cell>
          <cell r="FA262" t="str">
            <v/>
          </cell>
          <cell r="FB262" t="str">
            <v/>
          </cell>
          <cell r="FC262" t="str">
            <v/>
          </cell>
          <cell r="FD262" t="str">
            <v/>
          </cell>
          <cell r="FE262" t="str">
            <v/>
          </cell>
          <cell r="FF262" t="str">
            <v/>
          </cell>
          <cell r="FG262" t="str">
            <v/>
          </cell>
          <cell r="FH262" t="str">
            <v/>
          </cell>
          <cell r="FI262" t="str">
            <v/>
          </cell>
        </row>
        <row r="263">
          <cell r="V263" t="str">
            <v>PRODUCTION</v>
          </cell>
          <cell r="W263">
            <v>150</v>
          </cell>
          <cell r="X263">
            <v>712500</v>
          </cell>
          <cell r="AA263" t="str">
            <v/>
          </cell>
          <cell r="AB263" t="str">
            <v/>
          </cell>
          <cell r="AC263" t="str">
            <v/>
          </cell>
          <cell r="AD263" t="str">
            <v/>
          </cell>
          <cell r="AE263" t="str">
            <v/>
          </cell>
          <cell r="AF263" t="str">
            <v/>
          </cell>
          <cell r="AG263" t="str">
            <v/>
          </cell>
          <cell r="AH263" t="str">
            <v/>
          </cell>
          <cell r="AI263" t="str">
            <v/>
          </cell>
          <cell r="AJ263" t="str">
            <v/>
          </cell>
          <cell r="AK263" t="str">
            <v/>
          </cell>
          <cell r="AL263" t="str">
            <v/>
          </cell>
          <cell r="AM263" t="str">
            <v/>
          </cell>
          <cell r="AN263" t="str">
            <v/>
          </cell>
          <cell r="AO263" t="str">
            <v/>
          </cell>
          <cell r="AP263" t="str">
            <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t="str">
            <v/>
          </cell>
          <cell r="DV263" t="str">
            <v/>
          </cell>
          <cell r="DW263" t="str">
            <v/>
          </cell>
          <cell r="DX263" t="str">
            <v/>
          </cell>
          <cell r="DY263" t="str">
            <v/>
          </cell>
          <cell r="DZ263" t="str">
            <v/>
          </cell>
          <cell r="EA263" t="str">
            <v/>
          </cell>
          <cell r="EB263" t="str">
            <v/>
          </cell>
          <cell r="EC263" t="str">
            <v/>
          </cell>
          <cell r="ED263" t="str">
            <v/>
          </cell>
          <cell r="EE263" t="str">
            <v/>
          </cell>
          <cell r="EF263" t="str">
            <v/>
          </cell>
          <cell r="EG263" t="str">
            <v/>
          </cell>
          <cell r="EH263" t="str">
            <v/>
          </cell>
          <cell r="EI263" t="str">
            <v/>
          </cell>
          <cell r="EJ263" t="str">
            <v/>
          </cell>
          <cell r="EK263" t="str">
            <v/>
          </cell>
          <cell r="EL263" t="str">
            <v/>
          </cell>
          <cell r="EM263" t="str">
            <v/>
          </cell>
          <cell r="EN263" t="str">
            <v/>
          </cell>
          <cell r="EO263" t="str">
            <v/>
          </cell>
          <cell r="EP263" t="str">
            <v/>
          </cell>
          <cell r="EQ263" t="str">
            <v/>
          </cell>
          <cell r="ER263" t="str">
            <v/>
          </cell>
          <cell r="ES263" t="str">
            <v/>
          </cell>
          <cell r="ET263" t="str">
            <v/>
          </cell>
          <cell r="EU263" t="str">
            <v/>
          </cell>
          <cell r="EV263" t="str">
            <v/>
          </cell>
          <cell r="EW263" t="str">
            <v/>
          </cell>
          <cell r="EX263" t="str">
            <v/>
          </cell>
          <cell r="EY263" t="str">
            <v/>
          </cell>
          <cell r="EZ263" t="str">
            <v/>
          </cell>
          <cell r="FA263" t="str">
            <v/>
          </cell>
          <cell r="FB263" t="str">
            <v/>
          </cell>
          <cell r="FC263" t="str">
            <v/>
          </cell>
          <cell r="FD263" t="str">
            <v/>
          </cell>
          <cell r="FE263" t="str">
            <v/>
          </cell>
          <cell r="FF263" t="str">
            <v/>
          </cell>
          <cell r="FG263" t="str">
            <v/>
          </cell>
          <cell r="FH263" t="str">
            <v/>
          </cell>
          <cell r="FI263" t="str">
            <v/>
          </cell>
        </row>
        <row r="264">
          <cell r="V264" t="str">
            <v>INK &amp; PAINT</v>
          </cell>
          <cell r="W264">
            <v>8</v>
          </cell>
          <cell r="X264">
            <v>38000</v>
          </cell>
          <cell r="AA264" t="str">
            <v/>
          </cell>
          <cell r="AB264" t="str">
            <v/>
          </cell>
          <cell r="AC264" t="str">
            <v/>
          </cell>
          <cell r="AD264" t="str">
            <v/>
          </cell>
          <cell r="AE264" t="str">
            <v/>
          </cell>
          <cell r="AF264" t="str">
            <v/>
          </cell>
          <cell r="AG264" t="str">
            <v/>
          </cell>
          <cell r="AH264" t="str">
            <v/>
          </cell>
          <cell r="AI264" t="str">
            <v/>
          </cell>
          <cell r="AJ264" t="str">
            <v/>
          </cell>
          <cell r="AK264" t="str">
            <v/>
          </cell>
          <cell r="AL264" t="str">
            <v/>
          </cell>
          <cell r="AM264" t="str">
            <v/>
          </cell>
          <cell r="AN264" t="str">
            <v/>
          </cell>
          <cell r="AO264" t="str">
            <v/>
          </cell>
          <cell r="AP264" t="str">
            <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t="str">
            <v/>
          </cell>
          <cell r="DV264" t="str">
            <v/>
          </cell>
          <cell r="DW264" t="str">
            <v/>
          </cell>
          <cell r="DX264" t="str">
            <v/>
          </cell>
          <cell r="DY264" t="str">
            <v/>
          </cell>
          <cell r="DZ264" t="str">
            <v/>
          </cell>
          <cell r="EA264" t="str">
            <v/>
          </cell>
          <cell r="EB264" t="str">
            <v/>
          </cell>
          <cell r="EC264" t="str">
            <v/>
          </cell>
          <cell r="ED264" t="str">
            <v/>
          </cell>
          <cell r="EE264" t="str">
            <v/>
          </cell>
          <cell r="EF264" t="str">
            <v/>
          </cell>
          <cell r="EG264" t="str">
            <v/>
          </cell>
          <cell r="EH264" t="str">
            <v/>
          </cell>
          <cell r="EI264" t="str">
            <v/>
          </cell>
          <cell r="EJ264" t="str">
            <v/>
          </cell>
          <cell r="EK264" t="str">
            <v/>
          </cell>
          <cell r="EL264" t="str">
            <v/>
          </cell>
          <cell r="EM264" t="str">
            <v/>
          </cell>
          <cell r="EN264" t="str">
            <v/>
          </cell>
          <cell r="EO264" t="str">
            <v/>
          </cell>
          <cell r="EP264" t="str">
            <v/>
          </cell>
          <cell r="EQ264" t="str">
            <v/>
          </cell>
          <cell r="ER264" t="str">
            <v/>
          </cell>
          <cell r="ES264" t="str">
            <v/>
          </cell>
          <cell r="ET264" t="str">
            <v/>
          </cell>
          <cell r="EU264" t="str">
            <v/>
          </cell>
          <cell r="EV264" t="str">
            <v/>
          </cell>
          <cell r="EW264" t="str">
            <v/>
          </cell>
          <cell r="EX264" t="str">
            <v/>
          </cell>
          <cell r="EY264" t="str">
            <v/>
          </cell>
          <cell r="EZ264" t="str">
            <v/>
          </cell>
          <cell r="FA264" t="str">
            <v/>
          </cell>
          <cell r="FB264" t="str">
            <v/>
          </cell>
          <cell r="FC264" t="str">
            <v/>
          </cell>
          <cell r="FD264" t="str">
            <v/>
          </cell>
          <cell r="FE264" t="str">
            <v/>
          </cell>
          <cell r="FF264" t="str">
            <v/>
          </cell>
          <cell r="FG264" t="str">
            <v/>
          </cell>
          <cell r="FH264" t="str">
            <v/>
          </cell>
          <cell r="FI264" t="str">
            <v/>
          </cell>
        </row>
        <row r="265">
          <cell r="V265" t="str">
            <v>INK &amp; PAINT</v>
          </cell>
          <cell r="W265">
            <v>8</v>
          </cell>
          <cell r="X265">
            <v>38000</v>
          </cell>
          <cell r="AA265" t="str">
            <v/>
          </cell>
          <cell r="AB265" t="str">
            <v/>
          </cell>
          <cell r="AC265" t="str">
            <v/>
          </cell>
          <cell r="AD265" t="str">
            <v/>
          </cell>
          <cell r="AE265" t="str">
            <v/>
          </cell>
          <cell r="AF265" t="str">
            <v/>
          </cell>
          <cell r="AG265" t="str">
            <v/>
          </cell>
          <cell r="AH265" t="str">
            <v/>
          </cell>
          <cell r="AI265" t="str">
            <v/>
          </cell>
          <cell r="AJ265" t="str">
            <v/>
          </cell>
          <cell r="AK265" t="str">
            <v/>
          </cell>
          <cell r="AL265" t="str">
            <v/>
          </cell>
          <cell r="AM265" t="str">
            <v/>
          </cell>
          <cell r="AN265" t="str">
            <v/>
          </cell>
          <cell r="AO265" t="str">
            <v/>
          </cell>
          <cell r="AP265" t="str">
            <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t="str">
            <v/>
          </cell>
          <cell r="DV265" t="str">
            <v/>
          </cell>
          <cell r="DW265" t="str">
            <v/>
          </cell>
          <cell r="DX265" t="str">
            <v/>
          </cell>
          <cell r="DY265" t="str">
            <v/>
          </cell>
          <cell r="DZ265" t="str">
            <v/>
          </cell>
          <cell r="EA265" t="str">
            <v/>
          </cell>
          <cell r="EB265" t="str">
            <v/>
          </cell>
          <cell r="EC265" t="str">
            <v/>
          </cell>
          <cell r="ED265" t="str">
            <v/>
          </cell>
          <cell r="EE265" t="str">
            <v/>
          </cell>
          <cell r="EF265" t="str">
            <v/>
          </cell>
          <cell r="EG265" t="str">
            <v/>
          </cell>
          <cell r="EH265" t="str">
            <v/>
          </cell>
          <cell r="EI265" t="str">
            <v/>
          </cell>
          <cell r="EJ265" t="str">
            <v/>
          </cell>
          <cell r="EK265" t="str">
            <v/>
          </cell>
          <cell r="EL265" t="str">
            <v/>
          </cell>
          <cell r="EM265" t="str">
            <v/>
          </cell>
          <cell r="EN265" t="str">
            <v/>
          </cell>
          <cell r="EO265" t="str">
            <v/>
          </cell>
          <cell r="EP265" t="str">
            <v/>
          </cell>
          <cell r="EQ265" t="str">
            <v/>
          </cell>
          <cell r="ER265" t="str">
            <v/>
          </cell>
          <cell r="ES265" t="str">
            <v/>
          </cell>
          <cell r="ET265" t="str">
            <v/>
          </cell>
          <cell r="EU265" t="str">
            <v/>
          </cell>
          <cell r="EV265" t="str">
            <v/>
          </cell>
          <cell r="EW265" t="str">
            <v/>
          </cell>
          <cell r="EX265" t="str">
            <v/>
          </cell>
          <cell r="EY265" t="str">
            <v/>
          </cell>
          <cell r="EZ265" t="str">
            <v/>
          </cell>
          <cell r="FA265" t="str">
            <v/>
          </cell>
          <cell r="FB265" t="str">
            <v/>
          </cell>
          <cell r="FC265" t="str">
            <v/>
          </cell>
          <cell r="FD265" t="str">
            <v/>
          </cell>
          <cell r="FE265" t="str">
            <v/>
          </cell>
          <cell r="FF265" t="str">
            <v/>
          </cell>
          <cell r="FG265" t="str">
            <v/>
          </cell>
          <cell r="FH265" t="str">
            <v/>
          </cell>
          <cell r="FI265" t="str">
            <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t="str">
            <v/>
          </cell>
          <cell r="AB270" t="str">
            <v/>
          </cell>
          <cell r="AC270" t="str">
            <v/>
          </cell>
          <cell r="AD270" t="str">
            <v/>
          </cell>
          <cell r="AE270" t="str">
            <v/>
          </cell>
          <cell r="AF270" t="str">
            <v/>
          </cell>
          <cell r="AG270" t="str">
            <v/>
          </cell>
          <cell r="AH270" t="str">
            <v/>
          </cell>
          <cell r="AI270" t="str">
            <v/>
          </cell>
          <cell r="AJ270" t="str">
            <v/>
          </cell>
          <cell r="AK270" t="str">
            <v/>
          </cell>
          <cell r="AL270" t="str">
            <v/>
          </cell>
          <cell r="AM270" t="str">
            <v/>
          </cell>
          <cell r="AN270" t="str">
            <v/>
          </cell>
          <cell r="AO270" t="str">
            <v/>
          </cell>
          <cell r="AP270" t="str">
            <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t="str">
            <v/>
          </cell>
          <cell r="DV270" t="str">
            <v/>
          </cell>
          <cell r="DW270" t="str">
            <v/>
          </cell>
          <cell r="DX270" t="str">
            <v/>
          </cell>
          <cell r="DY270" t="str">
            <v/>
          </cell>
          <cell r="DZ270" t="str">
            <v/>
          </cell>
          <cell r="EA270" t="str">
            <v/>
          </cell>
          <cell r="EB270" t="str">
            <v/>
          </cell>
          <cell r="EC270" t="str">
            <v/>
          </cell>
          <cell r="ED270" t="str">
            <v/>
          </cell>
          <cell r="EE270" t="str">
            <v/>
          </cell>
          <cell r="EF270" t="str">
            <v/>
          </cell>
          <cell r="EG270" t="str">
            <v/>
          </cell>
          <cell r="EH270" t="str">
            <v/>
          </cell>
          <cell r="EI270" t="str">
            <v/>
          </cell>
          <cell r="EJ270" t="str">
            <v/>
          </cell>
          <cell r="EK270" t="str">
            <v/>
          </cell>
          <cell r="EL270" t="str">
            <v/>
          </cell>
          <cell r="EM270" t="str">
            <v/>
          </cell>
          <cell r="EN270" t="str">
            <v/>
          </cell>
          <cell r="EO270" t="str">
            <v/>
          </cell>
          <cell r="EP270" t="str">
            <v/>
          </cell>
          <cell r="EQ270" t="str">
            <v/>
          </cell>
          <cell r="ER270" t="str">
            <v/>
          </cell>
          <cell r="ES270" t="str">
            <v/>
          </cell>
          <cell r="ET270" t="str">
            <v/>
          </cell>
          <cell r="EU270" t="str">
            <v/>
          </cell>
          <cell r="EV270" t="str">
            <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t="str">
            <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t="str">
            <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t="str">
            <v/>
          </cell>
          <cell r="U10" t="str">
            <v/>
          </cell>
          <cell r="V10" t="str">
            <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t="str">
            <v/>
          </cell>
          <cell r="U11" t="str">
            <v/>
          </cell>
          <cell r="V11" t="str">
            <v/>
          </cell>
        </row>
        <row r="12">
          <cell r="N12" t="str">
            <v>Engineering</v>
          </cell>
          <cell r="O12">
            <v>36230</v>
          </cell>
          <cell r="P12">
            <v>36344</v>
          </cell>
          <cell r="Q12">
            <v>250</v>
          </cell>
          <cell r="R12">
            <v>16</v>
          </cell>
          <cell r="S12">
            <v>114</v>
          </cell>
          <cell r="T12" t="str">
            <v/>
          </cell>
          <cell r="U12" t="str">
            <v/>
          </cell>
          <cell r="V12" t="str">
            <v/>
          </cell>
        </row>
        <row r="13">
          <cell r="C13" t="str">
            <v>ENGINEERING</v>
          </cell>
          <cell r="F13" t="str">
            <v>TESTING</v>
          </cell>
          <cell r="N13" t="str">
            <v>Testing</v>
          </cell>
          <cell r="O13">
            <v>36277</v>
          </cell>
          <cell r="P13">
            <v>36359.5</v>
          </cell>
          <cell r="Q13">
            <v>400</v>
          </cell>
          <cell r="R13">
            <v>11</v>
          </cell>
          <cell r="S13">
            <v>82.5</v>
          </cell>
          <cell r="T13" t="str">
            <v/>
          </cell>
          <cell r="U13" t="str">
            <v/>
          </cell>
          <cell r="V13" t="str">
            <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t="str">
            <v/>
          </cell>
          <cell r="U14" t="str">
            <v/>
          </cell>
          <cell r="V14" t="str">
            <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t="str">
            <v/>
          </cell>
          <cell r="U20" t="str">
            <v/>
          </cell>
          <cell r="V20" t="str">
            <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t="str">
            <v/>
          </cell>
          <cell r="U21" t="str">
            <v/>
          </cell>
          <cell r="V21" t="str">
            <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t="str">
            <v/>
          </cell>
          <cell r="U22" t="str">
            <v/>
          </cell>
          <cell r="V22" t="str">
            <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t="str">
            <v/>
          </cell>
          <cell r="U23" t="str">
            <v/>
          </cell>
          <cell r="V23" t="str">
            <v/>
          </cell>
        </row>
        <row r="24">
          <cell r="N24" t="str">
            <v>Engineering</v>
          </cell>
          <cell r="O24">
            <v>36261</v>
          </cell>
          <cell r="P24">
            <v>36375</v>
          </cell>
          <cell r="Q24">
            <v>250</v>
          </cell>
          <cell r="R24">
            <v>17</v>
          </cell>
          <cell r="S24">
            <v>114</v>
          </cell>
          <cell r="T24" t="str">
            <v/>
          </cell>
          <cell r="U24" t="str">
            <v/>
          </cell>
          <cell r="V24" t="str">
            <v/>
          </cell>
        </row>
        <row r="25">
          <cell r="C25" t="str">
            <v>ENGINEERING</v>
          </cell>
          <cell r="F25" t="str">
            <v>TESTING</v>
          </cell>
          <cell r="N25" t="str">
            <v>Testing</v>
          </cell>
          <cell r="O25">
            <v>36308</v>
          </cell>
          <cell r="P25">
            <v>36390.5</v>
          </cell>
          <cell r="Q25">
            <v>400</v>
          </cell>
          <cell r="R25">
            <v>12</v>
          </cell>
          <cell r="S25">
            <v>82.5</v>
          </cell>
          <cell r="T25" t="str">
            <v/>
          </cell>
          <cell r="U25" t="str">
            <v/>
          </cell>
          <cell r="V25" t="str">
            <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t="str">
            <v/>
          </cell>
          <cell r="U26" t="str">
            <v/>
          </cell>
          <cell r="V26" t="str">
            <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t="str">
            <v/>
          </cell>
          <cell r="U32" t="str">
            <v/>
          </cell>
          <cell r="V32" t="str">
            <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t="str">
            <v/>
          </cell>
          <cell r="U33" t="str">
            <v/>
          </cell>
          <cell r="V33" t="str">
            <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t="str">
            <v/>
          </cell>
          <cell r="U34" t="str">
            <v/>
          </cell>
          <cell r="V34" t="str">
            <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t="str">
            <v/>
          </cell>
          <cell r="U35" t="str">
            <v/>
          </cell>
          <cell r="V35" t="str">
            <v/>
          </cell>
        </row>
        <row r="36">
          <cell r="N36" t="str">
            <v>Engineering</v>
          </cell>
          <cell r="O36">
            <v>36306</v>
          </cell>
          <cell r="P36">
            <v>36420</v>
          </cell>
          <cell r="Q36">
            <v>250</v>
          </cell>
          <cell r="R36">
            <v>16</v>
          </cell>
          <cell r="S36">
            <v>114</v>
          </cell>
          <cell r="T36" t="str">
            <v/>
          </cell>
          <cell r="U36" t="str">
            <v/>
          </cell>
          <cell r="V36" t="str">
            <v/>
          </cell>
        </row>
        <row r="37">
          <cell r="C37" t="str">
            <v>ENGINEERING</v>
          </cell>
          <cell r="F37" t="str">
            <v>TESTING</v>
          </cell>
          <cell r="N37" t="str">
            <v>Testing</v>
          </cell>
          <cell r="O37">
            <v>36353</v>
          </cell>
          <cell r="P37">
            <v>36435.5</v>
          </cell>
          <cell r="Q37">
            <v>400</v>
          </cell>
          <cell r="R37">
            <v>12</v>
          </cell>
          <cell r="S37">
            <v>82.5</v>
          </cell>
          <cell r="T37" t="str">
            <v/>
          </cell>
          <cell r="U37" t="str">
            <v/>
          </cell>
          <cell r="V37" t="str">
            <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t="str">
            <v/>
          </cell>
          <cell r="U38" t="str">
            <v/>
          </cell>
          <cell r="V38" t="str">
            <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t="str">
            <v/>
          </cell>
          <cell r="U44" t="str">
            <v/>
          </cell>
          <cell r="V44" t="str">
            <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t="str">
            <v/>
          </cell>
          <cell r="U45" t="str">
            <v/>
          </cell>
          <cell r="V45" t="str">
            <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t="str">
            <v/>
          </cell>
          <cell r="U46" t="str">
            <v/>
          </cell>
          <cell r="V46" t="str">
            <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t="str">
            <v/>
          </cell>
          <cell r="U47" t="str">
            <v/>
          </cell>
          <cell r="V47" t="str">
            <v/>
          </cell>
        </row>
        <row r="48">
          <cell r="N48" t="str">
            <v>Engineering</v>
          </cell>
          <cell r="O48">
            <v>36370</v>
          </cell>
          <cell r="P48">
            <v>36484</v>
          </cell>
          <cell r="Q48">
            <v>250</v>
          </cell>
          <cell r="R48">
            <v>16</v>
          </cell>
          <cell r="S48">
            <v>114</v>
          </cell>
          <cell r="T48" t="str">
            <v/>
          </cell>
          <cell r="U48" t="str">
            <v/>
          </cell>
          <cell r="V48" t="str">
            <v/>
          </cell>
        </row>
        <row r="49">
          <cell r="C49" t="str">
            <v>ENGINEERING</v>
          </cell>
          <cell r="F49" t="str">
            <v>TESTING</v>
          </cell>
          <cell r="N49" t="str">
            <v>Testing</v>
          </cell>
          <cell r="O49">
            <v>36417</v>
          </cell>
          <cell r="P49">
            <v>36499.5</v>
          </cell>
          <cell r="Q49">
            <v>400</v>
          </cell>
          <cell r="R49">
            <v>11</v>
          </cell>
          <cell r="S49">
            <v>82.5</v>
          </cell>
          <cell r="T49" t="str">
            <v/>
          </cell>
          <cell r="U49" t="str">
            <v/>
          </cell>
          <cell r="V49" t="str">
            <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t="str">
            <v/>
          </cell>
          <cell r="U50" t="str">
            <v/>
          </cell>
          <cell r="V50" t="str">
            <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t="str">
            <v/>
          </cell>
          <cell r="U56" t="str">
            <v/>
          </cell>
          <cell r="V56" t="str">
            <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t="str">
            <v/>
          </cell>
          <cell r="U57" t="str">
            <v/>
          </cell>
          <cell r="V57" t="str">
            <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t="str">
            <v/>
          </cell>
          <cell r="U58" t="str">
            <v/>
          </cell>
          <cell r="V58" t="str">
            <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t="str">
            <v/>
          </cell>
          <cell r="U59" t="str">
            <v/>
          </cell>
          <cell r="V59" t="str">
            <v/>
          </cell>
        </row>
        <row r="60">
          <cell r="N60" t="str">
            <v>Engineering</v>
          </cell>
          <cell r="O60">
            <v>36401</v>
          </cell>
          <cell r="P60">
            <v>36515</v>
          </cell>
          <cell r="Q60">
            <v>250</v>
          </cell>
          <cell r="R60">
            <v>17</v>
          </cell>
          <cell r="S60">
            <v>114</v>
          </cell>
          <cell r="T60" t="str">
            <v/>
          </cell>
          <cell r="U60" t="str">
            <v/>
          </cell>
          <cell r="V60" t="str">
            <v/>
          </cell>
        </row>
        <row r="61">
          <cell r="C61" t="str">
            <v>ENGINEERING</v>
          </cell>
          <cell r="F61" t="str">
            <v>TESTING</v>
          </cell>
          <cell r="N61" t="str">
            <v>Testing</v>
          </cell>
          <cell r="O61">
            <v>36448</v>
          </cell>
          <cell r="P61">
            <v>36530.5</v>
          </cell>
          <cell r="Q61">
            <v>400</v>
          </cell>
          <cell r="R61">
            <v>12</v>
          </cell>
          <cell r="S61">
            <v>82.5</v>
          </cell>
          <cell r="T61" t="str">
            <v/>
          </cell>
          <cell r="U61" t="str">
            <v/>
          </cell>
          <cell r="V61" t="str">
            <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t="str">
            <v/>
          </cell>
          <cell r="U62" t="str">
            <v/>
          </cell>
          <cell r="V62" t="str">
            <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t="str">
            <v/>
          </cell>
          <cell r="U68" t="str">
            <v/>
          </cell>
          <cell r="V68" t="str">
            <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t="str">
            <v/>
          </cell>
          <cell r="U69" t="str">
            <v/>
          </cell>
          <cell r="V69" t="str">
            <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t="str">
            <v/>
          </cell>
          <cell r="U70" t="str">
            <v/>
          </cell>
          <cell r="V70" t="str">
            <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t="str">
            <v/>
          </cell>
          <cell r="U71" t="str">
            <v/>
          </cell>
          <cell r="V71" t="str">
            <v/>
          </cell>
        </row>
        <row r="72">
          <cell r="N72" t="str">
            <v>Engineering</v>
          </cell>
          <cell r="O72">
            <v>36446</v>
          </cell>
          <cell r="P72">
            <v>36560</v>
          </cell>
          <cell r="Q72">
            <v>250</v>
          </cell>
          <cell r="R72">
            <v>16</v>
          </cell>
          <cell r="S72">
            <v>114</v>
          </cell>
          <cell r="T72" t="str">
            <v/>
          </cell>
          <cell r="U72" t="str">
            <v/>
          </cell>
          <cell r="V72" t="str">
            <v/>
          </cell>
        </row>
        <row r="73">
          <cell r="C73" t="str">
            <v>ENGINEERING</v>
          </cell>
          <cell r="F73" t="str">
            <v>TESTING</v>
          </cell>
          <cell r="N73" t="str">
            <v>Testing</v>
          </cell>
          <cell r="O73">
            <v>36493</v>
          </cell>
          <cell r="P73">
            <v>36575.5</v>
          </cell>
          <cell r="Q73">
            <v>400</v>
          </cell>
          <cell r="R73">
            <v>12</v>
          </cell>
          <cell r="S73">
            <v>82.5</v>
          </cell>
          <cell r="T73" t="str">
            <v/>
          </cell>
          <cell r="U73" t="str">
            <v/>
          </cell>
          <cell r="V73" t="str">
            <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t="str">
            <v/>
          </cell>
          <cell r="U74" t="str">
            <v/>
          </cell>
          <cell r="V74" t="str">
            <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t="str">
            <v/>
          </cell>
          <cell r="U80" t="str">
            <v/>
          </cell>
          <cell r="V80" t="str">
            <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t="str">
            <v/>
          </cell>
          <cell r="U81" t="str">
            <v/>
          </cell>
          <cell r="V81" t="str">
            <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t="str">
            <v/>
          </cell>
          <cell r="U82" t="str">
            <v/>
          </cell>
          <cell r="V82" t="str">
            <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t="str">
            <v/>
          </cell>
          <cell r="U83" t="str">
            <v/>
          </cell>
          <cell r="V83" t="str">
            <v/>
          </cell>
        </row>
        <row r="84">
          <cell r="N84" t="str">
            <v>Engineering</v>
          </cell>
          <cell r="O84">
            <v>36490</v>
          </cell>
          <cell r="P84">
            <v>36604</v>
          </cell>
          <cell r="Q84">
            <v>250</v>
          </cell>
          <cell r="R84">
            <v>16</v>
          </cell>
          <cell r="S84">
            <v>114</v>
          </cell>
          <cell r="T84" t="str">
            <v/>
          </cell>
          <cell r="U84" t="str">
            <v/>
          </cell>
          <cell r="V84" t="str">
            <v/>
          </cell>
        </row>
        <row r="85">
          <cell r="C85" t="str">
            <v>ENGINEERING</v>
          </cell>
          <cell r="F85" t="str">
            <v>TESTING</v>
          </cell>
          <cell r="N85" t="str">
            <v>Testing</v>
          </cell>
          <cell r="O85">
            <v>36537</v>
          </cell>
          <cell r="P85">
            <v>36619.5</v>
          </cell>
          <cell r="Q85">
            <v>400</v>
          </cell>
          <cell r="R85">
            <v>12</v>
          </cell>
          <cell r="S85">
            <v>82.5</v>
          </cell>
          <cell r="T85" t="str">
            <v/>
          </cell>
          <cell r="U85" t="str">
            <v/>
          </cell>
          <cell r="V85" t="str">
            <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t="str">
            <v/>
          </cell>
          <cell r="U86" t="str">
            <v/>
          </cell>
          <cell r="V86" t="str">
            <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t="str">
            <v/>
          </cell>
          <cell r="U92" t="str">
            <v/>
          </cell>
          <cell r="V92" t="str">
            <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t="str">
            <v/>
          </cell>
          <cell r="U93" t="str">
            <v/>
          </cell>
          <cell r="V93" t="str">
            <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t="str">
            <v/>
          </cell>
          <cell r="U94" t="str">
            <v/>
          </cell>
          <cell r="V94" t="str">
            <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t="str">
            <v/>
          </cell>
          <cell r="U95" t="str">
            <v/>
          </cell>
          <cell r="V95" t="str">
            <v/>
          </cell>
        </row>
        <row r="96">
          <cell r="N96" t="str">
            <v>Engineering</v>
          </cell>
          <cell r="O96">
            <v>36531</v>
          </cell>
          <cell r="P96">
            <v>36645</v>
          </cell>
          <cell r="Q96">
            <v>250</v>
          </cell>
          <cell r="R96">
            <v>16</v>
          </cell>
          <cell r="S96">
            <v>114</v>
          </cell>
          <cell r="T96" t="str">
            <v/>
          </cell>
          <cell r="U96" t="str">
            <v/>
          </cell>
          <cell r="V96" t="str">
            <v/>
          </cell>
        </row>
        <row r="97">
          <cell r="C97" t="str">
            <v>ENGINEERING</v>
          </cell>
          <cell r="F97" t="str">
            <v>TESTING</v>
          </cell>
          <cell r="N97" t="str">
            <v>Testing</v>
          </cell>
          <cell r="O97">
            <v>36578</v>
          </cell>
          <cell r="P97">
            <v>36660.5</v>
          </cell>
          <cell r="Q97">
            <v>400</v>
          </cell>
          <cell r="R97">
            <v>10</v>
          </cell>
          <cell r="S97">
            <v>82.5</v>
          </cell>
          <cell r="T97" t="str">
            <v/>
          </cell>
          <cell r="U97" t="str">
            <v/>
          </cell>
          <cell r="V97" t="str">
            <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t="str">
            <v/>
          </cell>
          <cell r="U98" t="str">
            <v/>
          </cell>
          <cell r="V98" t="str">
            <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t="str">
            <v/>
          </cell>
          <cell r="U104" t="str">
            <v/>
          </cell>
          <cell r="V104" t="str">
            <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t="str">
            <v/>
          </cell>
          <cell r="U105" t="str">
            <v/>
          </cell>
          <cell r="V105" t="str">
            <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t="str">
            <v/>
          </cell>
          <cell r="U106" t="str">
            <v/>
          </cell>
          <cell r="V106" t="str">
            <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t="str">
            <v/>
          </cell>
          <cell r="U107" t="str">
            <v/>
          </cell>
          <cell r="V107" t="str">
            <v/>
          </cell>
        </row>
        <row r="108">
          <cell r="N108" t="str">
            <v>Engineering</v>
          </cell>
          <cell r="O108">
            <v>36566</v>
          </cell>
          <cell r="P108">
            <v>36680</v>
          </cell>
          <cell r="Q108">
            <v>250</v>
          </cell>
          <cell r="R108">
            <v>12</v>
          </cell>
          <cell r="S108">
            <v>114</v>
          </cell>
          <cell r="T108" t="str">
            <v/>
          </cell>
          <cell r="U108" t="str">
            <v/>
          </cell>
          <cell r="V108" t="str">
            <v/>
          </cell>
        </row>
        <row r="109">
          <cell r="C109" t="str">
            <v>ENGINEERING</v>
          </cell>
          <cell r="F109" t="str">
            <v>TESTING</v>
          </cell>
          <cell r="N109" t="str">
            <v>Testing</v>
          </cell>
          <cell r="O109">
            <v>36613</v>
          </cell>
          <cell r="P109">
            <v>36695.5</v>
          </cell>
          <cell r="Q109">
            <v>400</v>
          </cell>
          <cell r="R109">
            <v>5</v>
          </cell>
          <cell r="S109">
            <v>82.5</v>
          </cell>
          <cell r="T109" t="str">
            <v/>
          </cell>
          <cell r="U109" t="str">
            <v/>
          </cell>
          <cell r="V109" t="str">
            <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t="str">
            <v/>
          </cell>
          <cell r="U110" t="str">
            <v/>
          </cell>
          <cell r="V110" t="str">
            <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t="str">
            <v/>
          </cell>
          <cell r="U116" t="str">
            <v/>
          </cell>
          <cell r="V116" t="str">
            <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t="str">
            <v/>
          </cell>
          <cell r="U117" t="str">
            <v/>
          </cell>
          <cell r="V117" t="str">
            <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t="str">
            <v/>
          </cell>
          <cell r="U118" t="str">
            <v/>
          </cell>
          <cell r="V118" t="str">
            <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t="str">
            <v/>
          </cell>
          <cell r="U119" t="str">
            <v/>
          </cell>
          <cell r="V119" t="str">
            <v/>
          </cell>
        </row>
        <row r="120">
          <cell r="N120" t="str">
            <v>Engineering</v>
          </cell>
          <cell r="O120">
            <v>36600</v>
          </cell>
          <cell r="P120">
            <v>36714</v>
          </cell>
          <cell r="Q120">
            <v>250</v>
          </cell>
          <cell r="R120">
            <v>7</v>
          </cell>
          <cell r="S120">
            <v>114</v>
          </cell>
          <cell r="T120" t="str">
            <v/>
          </cell>
          <cell r="U120" t="str">
            <v/>
          </cell>
          <cell r="V120" t="str">
            <v/>
          </cell>
        </row>
        <row r="121">
          <cell r="C121" t="str">
            <v>ENGINEERING</v>
          </cell>
          <cell r="F121" t="str">
            <v>TESTING</v>
          </cell>
          <cell r="N121" t="str">
            <v>Testing</v>
          </cell>
          <cell r="O121">
            <v>36647</v>
          </cell>
          <cell r="P121">
            <v>36729.5</v>
          </cell>
          <cell r="Q121">
            <v>400</v>
          </cell>
          <cell r="R121">
            <v>1</v>
          </cell>
          <cell r="S121">
            <v>82.5</v>
          </cell>
          <cell r="T121" t="str">
            <v/>
          </cell>
          <cell r="U121" t="str">
            <v/>
          </cell>
          <cell r="V121" t="str">
            <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t="str">
            <v/>
          </cell>
          <cell r="U122" t="str">
            <v/>
          </cell>
          <cell r="V122" t="str">
            <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t="str">
            <v/>
          </cell>
          <cell r="U130" t="str">
            <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t="str">
            <v/>
          </cell>
          <cell r="U131" t="str">
            <v/>
          </cell>
          <cell r="V131" t="str">
            <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t="str">
            <v/>
          </cell>
          <cell r="U138" t="str">
            <v/>
          </cell>
          <cell r="V138" t="str">
            <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t="str">
            <v/>
          </cell>
          <cell r="U139" t="str">
            <v/>
          </cell>
          <cell r="V139" t="str">
            <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t="str">
            <v/>
          </cell>
          <cell r="U140" t="str">
            <v/>
          </cell>
          <cell r="V140" t="str">
            <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t="str">
            <v/>
          </cell>
          <cell r="U148" t="str">
            <v/>
          </cell>
          <cell r="V148" t="str">
            <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t="str">
            <v/>
          </cell>
          <cell r="U149" t="str">
            <v/>
          </cell>
          <cell r="V149" t="str">
            <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t="str">
            <v/>
          </cell>
          <cell r="U150" t="str">
            <v/>
          </cell>
          <cell r="V150" t="str">
            <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t="str">
            <v/>
          </cell>
          <cell r="U158" t="str">
            <v/>
          </cell>
          <cell r="V158" t="str">
            <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t="str">
            <v/>
          </cell>
          <cell r="U159" t="str">
            <v/>
          </cell>
          <cell r="V159" t="str">
            <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t="str">
            <v/>
          </cell>
          <cell r="U160" t="str">
            <v/>
          </cell>
          <cell r="V160" t="str">
            <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view="pageBreakPreview" zoomScale="85" zoomScaleNormal="100" zoomScaleSheetLayoutView="85" workbookViewId="0">
      <selection activeCell="F16" sqref="F16"/>
    </sheetView>
  </sheetViews>
  <sheetFormatPr defaultRowHeight="15"/>
  <cols>
    <col min="1" max="1" width="98" style="296" customWidth="1"/>
    <col min="2" max="2" width="14.625" style="296" customWidth="1"/>
    <col min="3" max="4" width="9" style="296"/>
    <col min="5" max="5" width="11.625" style="296" customWidth="1"/>
    <col min="6" max="6" width="9" style="296"/>
    <col min="7" max="7" width="14.125" style="296" bestFit="1" customWidth="1"/>
    <col min="8" max="8" width="15.375" style="296" bestFit="1" customWidth="1"/>
    <col min="9" max="256" width="9" style="296"/>
    <col min="257" max="257" width="93.75" style="296" bestFit="1" customWidth="1"/>
    <col min="258" max="512" width="9" style="296"/>
    <col min="513" max="513" width="93.75" style="296" bestFit="1" customWidth="1"/>
    <col min="514" max="768" width="9" style="296"/>
    <col min="769" max="769" width="93.75" style="296" bestFit="1" customWidth="1"/>
    <col min="770" max="1024" width="9" style="296"/>
    <col min="1025" max="1025" width="93.75" style="296" bestFit="1" customWidth="1"/>
    <col min="1026" max="1280" width="9" style="296"/>
    <col min="1281" max="1281" width="93.75" style="296" bestFit="1" customWidth="1"/>
    <col min="1282" max="1536" width="9" style="296"/>
    <col min="1537" max="1537" width="93.75" style="296" bestFit="1" customWidth="1"/>
    <col min="1538" max="1792" width="9" style="296"/>
    <col min="1793" max="1793" width="93.75" style="296" bestFit="1" customWidth="1"/>
    <col min="1794" max="2048" width="9" style="296"/>
    <col min="2049" max="2049" width="93.75" style="296" bestFit="1" customWidth="1"/>
    <col min="2050" max="2304" width="9" style="296"/>
    <col min="2305" max="2305" width="93.75" style="296" bestFit="1" customWidth="1"/>
    <col min="2306" max="2560" width="9" style="296"/>
    <col min="2561" max="2561" width="93.75" style="296" bestFit="1" customWidth="1"/>
    <col min="2562" max="2816" width="9" style="296"/>
    <col min="2817" max="2817" width="93.75" style="296" bestFit="1" customWidth="1"/>
    <col min="2818" max="3072" width="9" style="296"/>
    <col min="3073" max="3073" width="93.75" style="296" bestFit="1" customWidth="1"/>
    <col min="3074" max="3328" width="9" style="296"/>
    <col min="3329" max="3329" width="93.75" style="296" bestFit="1" customWidth="1"/>
    <col min="3330" max="3584" width="9" style="296"/>
    <col min="3585" max="3585" width="93.75" style="296" bestFit="1" customWidth="1"/>
    <col min="3586" max="3840" width="9" style="296"/>
    <col min="3841" max="3841" width="93.75" style="296" bestFit="1" customWidth="1"/>
    <col min="3842" max="4096" width="9" style="296"/>
    <col min="4097" max="4097" width="93.75" style="296" bestFit="1" customWidth="1"/>
    <col min="4098" max="4352" width="9" style="296"/>
    <col min="4353" max="4353" width="93.75" style="296" bestFit="1" customWidth="1"/>
    <col min="4354" max="4608" width="9" style="296"/>
    <col min="4609" max="4609" width="93.75" style="296" bestFit="1" customWidth="1"/>
    <col min="4610" max="4864" width="9" style="296"/>
    <col min="4865" max="4865" width="93.75" style="296" bestFit="1" customWidth="1"/>
    <col min="4866" max="5120" width="9" style="296"/>
    <col min="5121" max="5121" width="93.75" style="296" bestFit="1" customWidth="1"/>
    <col min="5122" max="5376" width="9" style="296"/>
    <col min="5377" max="5377" width="93.75" style="296" bestFit="1" customWidth="1"/>
    <col min="5378" max="5632" width="9" style="296"/>
    <col min="5633" max="5633" width="93.75" style="296" bestFit="1" customWidth="1"/>
    <col min="5634" max="5888" width="9" style="296"/>
    <col min="5889" max="5889" width="93.75" style="296" bestFit="1" customWidth="1"/>
    <col min="5890" max="6144" width="9" style="296"/>
    <col min="6145" max="6145" width="93.75" style="296" bestFit="1" customWidth="1"/>
    <col min="6146" max="6400" width="9" style="296"/>
    <col min="6401" max="6401" width="93.75" style="296" bestFit="1" customWidth="1"/>
    <col min="6402" max="6656" width="9" style="296"/>
    <col min="6657" max="6657" width="93.75" style="296" bestFit="1" customWidth="1"/>
    <col min="6658" max="6912" width="9" style="296"/>
    <col min="6913" max="6913" width="93.75" style="296" bestFit="1" customWidth="1"/>
    <col min="6914" max="7168" width="9" style="296"/>
    <col min="7169" max="7169" width="93.75" style="296" bestFit="1" customWidth="1"/>
    <col min="7170" max="7424" width="9" style="296"/>
    <col min="7425" max="7425" width="93.75" style="296" bestFit="1" customWidth="1"/>
    <col min="7426" max="7680" width="9" style="296"/>
    <col min="7681" max="7681" width="93.75" style="296" bestFit="1" customWidth="1"/>
    <col min="7682" max="7936" width="9" style="296"/>
    <col min="7937" max="7937" width="93.75" style="296" bestFit="1" customWidth="1"/>
    <col min="7938" max="8192" width="9" style="296"/>
    <col min="8193" max="8193" width="93.75" style="296" bestFit="1" customWidth="1"/>
    <col min="8194" max="8448" width="9" style="296"/>
    <col min="8449" max="8449" width="93.75" style="296" bestFit="1" customWidth="1"/>
    <col min="8450" max="8704" width="9" style="296"/>
    <col min="8705" max="8705" width="93.75" style="296" bestFit="1" customWidth="1"/>
    <col min="8706" max="8960" width="9" style="296"/>
    <col min="8961" max="8961" width="93.75" style="296" bestFit="1" customWidth="1"/>
    <col min="8962" max="9216" width="9" style="296"/>
    <col min="9217" max="9217" width="93.75" style="296" bestFit="1" customWidth="1"/>
    <col min="9218" max="9472" width="9" style="296"/>
    <col min="9473" max="9473" width="93.75" style="296" bestFit="1" customWidth="1"/>
    <col min="9474" max="9728" width="9" style="296"/>
    <col min="9729" max="9729" width="93.75" style="296" bestFit="1" customWidth="1"/>
    <col min="9730" max="9984" width="9" style="296"/>
    <col min="9985" max="9985" width="93.75" style="296" bestFit="1" customWidth="1"/>
    <col min="9986" max="10240" width="9" style="296"/>
    <col min="10241" max="10241" width="93.75" style="296" bestFit="1" customWidth="1"/>
    <col min="10242" max="10496" width="9" style="296"/>
    <col min="10497" max="10497" width="93.75" style="296" bestFit="1" customWidth="1"/>
    <col min="10498" max="10752" width="9" style="296"/>
    <col min="10753" max="10753" width="93.75" style="296" bestFit="1" customWidth="1"/>
    <col min="10754" max="11008" width="9" style="296"/>
    <col min="11009" max="11009" width="93.75" style="296" bestFit="1" customWidth="1"/>
    <col min="11010" max="11264" width="9" style="296"/>
    <col min="11265" max="11265" width="93.75" style="296" bestFit="1" customWidth="1"/>
    <col min="11266" max="11520" width="9" style="296"/>
    <col min="11521" max="11521" width="93.75" style="296" bestFit="1" customWidth="1"/>
    <col min="11522" max="11776" width="9" style="296"/>
    <col min="11777" max="11777" width="93.75" style="296" bestFit="1" customWidth="1"/>
    <col min="11778" max="12032" width="9" style="296"/>
    <col min="12033" max="12033" width="93.75" style="296" bestFit="1" customWidth="1"/>
    <col min="12034" max="12288" width="9" style="296"/>
    <col min="12289" max="12289" width="93.75" style="296" bestFit="1" customWidth="1"/>
    <col min="12290" max="12544" width="9" style="296"/>
    <col min="12545" max="12545" width="93.75" style="296" bestFit="1" customWidth="1"/>
    <col min="12546" max="12800" width="9" style="296"/>
    <col min="12801" max="12801" width="93.75" style="296" bestFit="1" customWidth="1"/>
    <col min="12802" max="13056" width="9" style="296"/>
    <col min="13057" max="13057" width="93.75" style="296" bestFit="1" customWidth="1"/>
    <col min="13058" max="13312" width="9" style="296"/>
    <col min="13313" max="13313" width="93.75" style="296" bestFit="1" customWidth="1"/>
    <col min="13314" max="13568" width="9" style="296"/>
    <col min="13569" max="13569" width="93.75" style="296" bestFit="1" customWidth="1"/>
    <col min="13570" max="13824" width="9" style="296"/>
    <col min="13825" max="13825" width="93.75" style="296" bestFit="1" customWidth="1"/>
    <col min="13826" max="14080" width="9" style="296"/>
    <col min="14081" max="14081" width="93.75" style="296" bestFit="1" customWidth="1"/>
    <col min="14082" max="14336" width="9" style="296"/>
    <col min="14337" max="14337" width="93.75" style="296" bestFit="1" customWidth="1"/>
    <col min="14338" max="14592" width="9" style="296"/>
    <col min="14593" max="14593" width="93.75" style="296" bestFit="1" customWidth="1"/>
    <col min="14594" max="14848" width="9" style="296"/>
    <col min="14849" max="14849" width="93.75" style="296" bestFit="1" customWidth="1"/>
    <col min="14850" max="15104" width="9" style="296"/>
    <col min="15105" max="15105" width="93.75" style="296" bestFit="1" customWidth="1"/>
    <col min="15106" max="15360" width="9" style="296"/>
    <col min="15361" max="15361" width="93.75" style="296" bestFit="1" customWidth="1"/>
    <col min="15362" max="15616" width="9" style="296"/>
    <col min="15617" max="15617" width="93.75" style="296" bestFit="1" customWidth="1"/>
    <col min="15618" max="15872" width="9" style="296"/>
    <col min="15873" max="15873" width="93.75" style="296" bestFit="1" customWidth="1"/>
    <col min="15874" max="16128" width="9" style="296"/>
    <col min="16129" max="16129" width="93.75" style="296" bestFit="1" customWidth="1"/>
    <col min="16130" max="16384" width="9" style="296"/>
  </cols>
  <sheetData>
    <row r="1" spans="1:1" ht="87" customHeight="1">
      <c r="A1" s="295" t="s">
        <v>341</v>
      </c>
    </row>
    <row r="2" spans="1:1" ht="29.25" customHeight="1">
      <c r="A2" s="297"/>
    </row>
    <row r="3" spans="1:1" ht="10.5" customHeight="1"/>
    <row r="4" spans="1:1" ht="11.25" customHeight="1"/>
    <row r="8" spans="1:1">
      <c r="A8" s="298"/>
    </row>
    <row r="11" spans="1:1" ht="30.75" customHeight="1"/>
    <row r="12" spans="1:1" ht="19.5" customHeight="1">
      <c r="A12" s="338" t="s">
        <v>163</v>
      </c>
    </row>
    <row r="13" spans="1:1" ht="58.5" customHeight="1">
      <c r="A13" s="299" t="s">
        <v>269</v>
      </c>
    </row>
    <row r="14" spans="1:1" ht="45.75">
      <c r="A14" s="300" t="s">
        <v>190</v>
      </c>
    </row>
    <row r="15" spans="1:1" ht="51" customHeight="1">
      <c r="A15" s="299" t="s">
        <v>270</v>
      </c>
    </row>
    <row r="16" spans="1:1" ht="65.25" customHeight="1">
      <c r="A16" s="300" t="s">
        <v>278</v>
      </c>
    </row>
    <row r="17" spans="1:1" ht="45" customHeight="1">
      <c r="A17" s="300" t="s">
        <v>271</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sqref="A1:F34"/>
    </sheetView>
  </sheetViews>
  <sheetFormatPr defaultColWidth="9" defaultRowHeight="12.75"/>
  <cols>
    <col min="1" max="1" width="36.625" style="15" customWidth="1"/>
    <col min="2" max="6" width="23.625" style="15" customWidth="1"/>
    <col min="7" max="16384" width="9" style="15"/>
  </cols>
  <sheetData>
    <row r="1" spans="1:6" ht="15.75">
      <c r="A1" s="140" t="s">
        <v>22</v>
      </c>
      <c r="B1" s="141"/>
      <c r="C1" s="141"/>
      <c r="D1" s="141"/>
      <c r="E1" s="141"/>
      <c r="F1" s="141"/>
    </row>
    <row r="2" spans="1:6" ht="15.75">
      <c r="A2" s="140" t="s">
        <v>23</v>
      </c>
      <c r="B2" s="142"/>
      <c r="C2" s="141"/>
      <c r="D2" s="141"/>
      <c r="E2" s="141"/>
      <c r="F2" s="141"/>
    </row>
    <row r="3" spans="1:6" ht="15.75">
      <c r="A3" s="143" t="s">
        <v>272</v>
      </c>
      <c r="B3" s="142"/>
      <c r="C3" s="141"/>
      <c r="D3" s="141"/>
      <c r="E3" s="141"/>
      <c r="F3" s="141"/>
    </row>
    <row r="4" spans="1:6" ht="15.75">
      <c r="A4" s="144" t="s">
        <v>164</v>
      </c>
      <c r="B4" s="142"/>
      <c r="C4" s="141"/>
      <c r="D4" s="141"/>
      <c r="E4" s="141"/>
      <c r="F4" s="141"/>
    </row>
    <row r="5" spans="1:6">
      <c r="A5" s="326" t="s">
        <v>194</v>
      </c>
      <c r="B5" s="142"/>
      <c r="C5" s="141"/>
      <c r="D5" s="141"/>
      <c r="E5" s="141"/>
      <c r="F5" s="141"/>
    </row>
    <row r="6" spans="1:6">
      <c r="A6" s="145"/>
      <c r="B6" s="142"/>
      <c r="C6" s="141"/>
      <c r="D6" s="141"/>
      <c r="E6" s="141"/>
      <c r="F6" s="141"/>
    </row>
    <row r="7" spans="1:6">
      <c r="A7" s="142" t="s">
        <v>166</v>
      </c>
      <c r="B7" s="146" t="s">
        <v>165</v>
      </c>
      <c r="C7" s="141"/>
      <c r="D7" s="141"/>
      <c r="E7" s="141"/>
      <c r="F7" s="141"/>
    </row>
    <row r="8" spans="1:6">
      <c r="A8" s="142" t="s">
        <v>13</v>
      </c>
      <c r="B8" s="157"/>
      <c r="C8" s="141"/>
      <c r="D8" s="141"/>
      <c r="E8" s="141"/>
      <c r="F8" s="141"/>
    </row>
    <row r="9" spans="1:6">
      <c r="A9" s="158" t="s">
        <v>187</v>
      </c>
      <c r="B9" s="146"/>
      <c r="C9" s="141"/>
      <c r="D9" s="141"/>
      <c r="E9" s="141"/>
      <c r="F9" s="141"/>
    </row>
    <row r="10" spans="1:6">
      <c r="A10" s="142"/>
      <c r="B10" s="145"/>
      <c r="C10" s="141"/>
      <c r="D10" s="141"/>
      <c r="E10" s="141"/>
      <c r="F10" s="141"/>
    </row>
    <row r="11" spans="1:6">
      <c r="A11" s="147"/>
      <c r="B11" s="147"/>
      <c r="C11" s="141"/>
      <c r="D11" s="141"/>
      <c r="E11" s="141"/>
      <c r="F11" s="141"/>
    </row>
    <row r="12" spans="1:6" s="19" customFormat="1">
      <c r="A12" s="142" t="s">
        <v>274</v>
      </c>
      <c r="B12" s="148" t="s">
        <v>186</v>
      </c>
      <c r="C12" s="149" t="s">
        <v>49</v>
      </c>
      <c r="D12" s="149" t="s">
        <v>50</v>
      </c>
      <c r="E12" s="149" t="s">
        <v>51</v>
      </c>
      <c r="F12" s="150" t="s">
        <v>12</v>
      </c>
    </row>
    <row r="13" spans="1:6">
      <c r="A13" s="145" t="s">
        <v>5</v>
      </c>
      <c r="B13" s="146"/>
      <c r="C13" s="146"/>
      <c r="D13" s="146"/>
      <c r="E13" s="146"/>
      <c r="F13" s="146"/>
    </row>
    <row r="14" spans="1:6">
      <c r="A14" s="145" t="s">
        <v>4</v>
      </c>
      <c r="B14" s="146"/>
      <c r="C14" s="146"/>
      <c r="D14" s="146"/>
      <c r="E14" s="146"/>
      <c r="F14" s="146"/>
    </row>
    <row r="15" spans="1:6">
      <c r="A15" s="145" t="s">
        <v>19</v>
      </c>
      <c r="B15" s="151"/>
      <c r="C15" s="151"/>
      <c r="D15" s="151"/>
      <c r="E15" s="151"/>
      <c r="F15" s="151"/>
    </row>
    <row r="16" spans="1:6">
      <c r="A16" s="145" t="s">
        <v>6</v>
      </c>
      <c r="B16" s="146"/>
      <c r="C16" s="146"/>
      <c r="D16" s="146"/>
      <c r="E16" s="146"/>
      <c r="F16" s="146"/>
    </row>
    <row r="17" spans="1:6">
      <c r="A17" s="145" t="s">
        <v>7</v>
      </c>
      <c r="B17" s="146"/>
      <c r="C17" s="146"/>
      <c r="D17" s="146"/>
      <c r="E17" s="146"/>
      <c r="F17" s="146"/>
    </row>
    <row r="18" spans="1:6">
      <c r="A18" s="145" t="s">
        <v>8</v>
      </c>
      <c r="B18" s="146"/>
      <c r="C18" s="146"/>
      <c r="D18" s="146"/>
      <c r="E18" s="146"/>
      <c r="F18" s="146"/>
    </row>
    <row r="19" spans="1:6">
      <c r="A19" s="145" t="s">
        <v>9</v>
      </c>
      <c r="B19" s="146"/>
      <c r="C19" s="146"/>
      <c r="D19" s="146"/>
      <c r="E19" s="146"/>
      <c r="F19" s="146"/>
    </row>
    <row r="20" spans="1:6">
      <c r="A20" s="145" t="s">
        <v>10</v>
      </c>
      <c r="B20" s="146" t="s">
        <v>16</v>
      </c>
      <c r="C20" s="146" t="s">
        <v>16</v>
      </c>
      <c r="D20" s="146" t="s">
        <v>16</v>
      </c>
      <c r="E20" s="146" t="s">
        <v>16</v>
      </c>
      <c r="F20" s="146" t="s">
        <v>16</v>
      </c>
    </row>
    <row r="21" spans="1:6">
      <c r="A21" s="145" t="s">
        <v>11</v>
      </c>
      <c r="B21" s="146"/>
      <c r="C21" s="146"/>
      <c r="D21" s="146"/>
      <c r="E21" s="146"/>
      <c r="F21" s="146"/>
    </row>
    <row r="22" spans="1:6">
      <c r="A22" s="145" t="s">
        <v>14</v>
      </c>
      <c r="B22" s="152"/>
      <c r="C22" s="152"/>
      <c r="D22" s="152"/>
      <c r="E22" s="152"/>
      <c r="F22" s="152"/>
    </row>
    <row r="23" spans="1:6">
      <c r="A23" s="145" t="s">
        <v>188</v>
      </c>
      <c r="B23" s="152"/>
      <c r="C23" s="152"/>
      <c r="D23" s="152"/>
      <c r="E23" s="152"/>
      <c r="F23" s="152"/>
    </row>
    <row r="24" spans="1:6">
      <c r="A24" s="145"/>
      <c r="B24" s="153"/>
      <c r="C24" s="153"/>
      <c r="D24" s="153"/>
      <c r="E24" s="153"/>
      <c r="F24" s="153"/>
    </row>
    <row r="25" spans="1:6" ht="25.5">
      <c r="A25" s="142" t="s">
        <v>273</v>
      </c>
      <c r="B25" s="145"/>
      <c r="C25" s="145"/>
      <c r="D25" s="145"/>
      <c r="E25" s="145"/>
      <c r="F25" s="145"/>
    </row>
    <row r="26" spans="1:6">
      <c r="A26" s="145" t="s">
        <v>5</v>
      </c>
      <c r="B26" s="146"/>
      <c r="C26" s="146"/>
      <c r="D26" s="146"/>
      <c r="E26" s="146"/>
      <c r="F26" s="146"/>
    </row>
    <row r="27" spans="1:6">
      <c r="A27" s="145" t="s">
        <v>4</v>
      </c>
      <c r="B27" s="146"/>
      <c r="C27" s="146"/>
      <c r="D27" s="146"/>
      <c r="E27" s="146"/>
      <c r="F27" s="146"/>
    </row>
    <row r="28" spans="1:6">
      <c r="A28" s="145" t="s">
        <v>19</v>
      </c>
      <c r="B28" s="151"/>
      <c r="C28" s="151"/>
      <c r="D28" s="151"/>
      <c r="E28" s="151"/>
      <c r="F28" s="151"/>
    </row>
    <row r="29" spans="1:6">
      <c r="A29" s="145" t="s">
        <v>6</v>
      </c>
      <c r="B29" s="146"/>
      <c r="C29" s="146"/>
      <c r="D29" s="146"/>
      <c r="E29" s="146"/>
      <c r="F29" s="146"/>
    </row>
    <row r="30" spans="1:6">
      <c r="A30" s="145" t="s">
        <v>7</v>
      </c>
      <c r="B30" s="146"/>
      <c r="C30" s="146"/>
      <c r="D30" s="146"/>
      <c r="E30" s="146"/>
      <c r="F30" s="146"/>
    </row>
    <row r="31" spans="1:6">
      <c r="A31" s="145" t="s">
        <v>8</v>
      </c>
      <c r="B31" s="146"/>
      <c r="C31" s="146"/>
      <c r="D31" s="146"/>
      <c r="E31" s="146"/>
      <c r="F31" s="146"/>
    </row>
    <row r="32" spans="1:6">
      <c r="A32" s="145" t="s">
        <v>9</v>
      </c>
      <c r="B32" s="146"/>
      <c r="C32" s="146"/>
      <c r="D32" s="146"/>
      <c r="E32" s="146"/>
      <c r="F32" s="146"/>
    </row>
    <row r="33" spans="1:6">
      <c r="A33" s="145" t="s">
        <v>10</v>
      </c>
      <c r="B33" s="146"/>
      <c r="C33" s="146"/>
      <c r="D33" s="146"/>
      <c r="E33" s="146"/>
      <c r="F33" s="146"/>
    </row>
    <row r="34" spans="1:6">
      <c r="A34" s="145" t="s">
        <v>11</v>
      </c>
      <c r="B34" s="146"/>
      <c r="C34" s="146"/>
      <c r="D34" s="146"/>
      <c r="E34" s="146"/>
      <c r="F34" s="146"/>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pageSetUpPr fitToPage="1"/>
  </sheetPr>
  <dimension ref="A1:R121"/>
  <sheetViews>
    <sheetView showGridLines="0" view="pageBreakPreview" topLeftCell="A28" zoomScaleNormal="100" zoomScaleSheetLayoutView="100" workbookViewId="0">
      <selection activeCell="C19" sqref="C19"/>
    </sheetView>
  </sheetViews>
  <sheetFormatPr defaultColWidth="9" defaultRowHeight="15.75"/>
  <cols>
    <col min="1" max="1" width="9" style="1"/>
    <col min="2" max="2" width="64.75" style="10" customWidth="1"/>
    <col min="3" max="3" width="16.875" style="20" customWidth="1"/>
    <col min="4" max="4" width="15.125" style="20" customWidth="1"/>
    <col min="5" max="6" width="9.75" style="139" customWidth="1"/>
    <col min="7" max="14" width="9.75" style="5" customWidth="1"/>
    <col min="15" max="15" width="9.25" style="5" customWidth="1"/>
    <col min="16" max="18" width="9.25" style="1" customWidth="1"/>
    <col min="19"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43" t="s">
        <v>272</v>
      </c>
      <c r="C3" s="22"/>
      <c r="D3" s="17"/>
      <c r="E3" s="17"/>
      <c r="F3" s="17"/>
    </row>
    <row r="4" spans="1:18" s="3" customFormat="1">
      <c r="B4" s="26" t="s">
        <v>193</v>
      </c>
      <c r="C4" s="22"/>
      <c r="D4" s="16"/>
      <c r="E4" s="16"/>
      <c r="F4" s="16"/>
    </row>
    <row r="5" spans="1:18" s="3" customFormat="1">
      <c r="B5" s="326" t="s">
        <v>195</v>
      </c>
      <c r="C5" s="22"/>
      <c r="D5" s="16"/>
      <c r="E5" s="16"/>
      <c r="F5" s="16"/>
    </row>
    <row r="6" spans="1:18" s="3" customFormat="1">
      <c r="B6" s="159"/>
      <c r="C6" s="159"/>
      <c r="D6" s="16"/>
      <c r="E6" s="16"/>
      <c r="F6" s="16"/>
    </row>
    <row r="7" spans="1:18" s="3" customFormat="1" ht="15.75" customHeight="1">
      <c r="B7" s="27" t="s">
        <v>94</v>
      </c>
      <c r="C7" s="12"/>
      <c r="D7" s="12"/>
      <c r="E7" s="12"/>
      <c r="F7" s="12"/>
      <c r="G7" s="11"/>
      <c r="I7" s="8"/>
      <c r="J7" s="6"/>
      <c r="K7" s="6"/>
      <c r="L7" s="6"/>
      <c r="M7" s="6"/>
      <c r="N7" s="6"/>
      <c r="O7" s="6"/>
    </row>
    <row r="8" spans="1:18" s="3" customFormat="1">
      <c r="B8" s="21"/>
      <c r="C8" s="13"/>
      <c r="D8" s="21"/>
      <c r="E8" s="21"/>
      <c r="F8" s="21"/>
      <c r="G8" s="55"/>
      <c r="H8" s="56" t="s">
        <v>3</v>
      </c>
      <c r="I8" s="269"/>
      <c r="J8" s="270"/>
      <c r="K8" s="57"/>
      <c r="L8" s="57"/>
      <c r="M8" s="63"/>
      <c r="N8" s="63"/>
      <c r="O8" s="58"/>
      <c r="P8" s="59"/>
      <c r="Q8" s="59"/>
      <c r="R8" s="59"/>
    </row>
    <row r="9" spans="1:18" s="3" customFormat="1">
      <c r="B9" s="13"/>
      <c r="C9" s="13"/>
      <c r="D9" s="21"/>
      <c r="E9" s="21"/>
      <c r="F9" s="138" t="s">
        <v>47</v>
      </c>
      <c r="H9" s="62" t="s">
        <v>26</v>
      </c>
      <c r="I9" s="61"/>
      <c r="K9" s="63"/>
      <c r="L9" s="63"/>
      <c r="M9" s="63"/>
      <c r="N9" s="63"/>
      <c r="O9" s="58"/>
      <c r="P9" s="59"/>
      <c r="Q9" s="59"/>
      <c r="R9" s="59"/>
    </row>
    <row r="10" spans="1:18" s="7" customFormat="1" ht="18.75">
      <c r="B10" s="339" t="s">
        <v>48</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103</v>
      </c>
      <c r="C11" s="21"/>
      <c r="D11" s="65"/>
      <c r="E11" s="187"/>
      <c r="F11" s="187"/>
      <c r="G11" s="118"/>
      <c r="H11" s="119"/>
      <c r="I11" s="119"/>
      <c r="J11" s="119"/>
      <c r="K11" s="119"/>
      <c r="L11" s="119"/>
      <c r="M11" s="119"/>
      <c r="N11" s="119"/>
      <c r="O11" s="120"/>
      <c r="P11" s="120"/>
      <c r="Q11" s="120"/>
      <c r="R11" s="120"/>
    </row>
    <row r="12" spans="1:18">
      <c r="A12" s="22">
        <v>2</v>
      </c>
      <c r="B12" s="21" t="s">
        <v>31</v>
      </c>
      <c r="C12" s="21"/>
      <c r="D12" s="65"/>
      <c r="E12" s="187"/>
      <c r="F12" s="187"/>
      <c r="G12" s="118"/>
      <c r="H12" s="119"/>
      <c r="I12" s="119"/>
      <c r="J12" s="119"/>
      <c r="K12" s="119"/>
      <c r="L12" s="119"/>
      <c r="M12" s="119"/>
      <c r="N12" s="119"/>
      <c r="O12" s="120"/>
      <c r="P12" s="120"/>
      <c r="Q12" s="120"/>
      <c r="R12" s="120"/>
    </row>
    <row r="13" spans="1:18">
      <c r="A13" s="22" t="s">
        <v>107</v>
      </c>
      <c r="B13" s="21" t="s">
        <v>32</v>
      </c>
      <c r="C13" s="21"/>
      <c r="D13" s="65"/>
      <c r="E13" s="187"/>
      <c r="F13" s="187"/>
      <c r="G13" s="118"/>
      <c r="H13" s="119"/>
      <c r="I13" s="119"/>
      <c r="J13" s="119"/>
      <c r="K13" s="119"/>
      <c r="L13" s="119"/>
      <c r="M13" s="119"/>
      <c r="N13" s="119"/>
      <c r="O13" s="120"/>
      <c r="P13" s="120"/>
      <c r="Q13" s="120"/>
      <c r="R13" s="120"/>
    </row>
    <row r="14" spans="1:18">
      <c r="A14" s="22">
        <v>3</v>
      </c>
      <c r="B14" s="21" t="s">
        <v>275</v>
      </c>
      <c r="C14" s="21"/>
      <c r="D14" s="65"/>
      <c r="E14" s="187"/>
      <c r="F14" s="187"/>
      <c r="G14" s="118"/>
      <c r="H14" s="119"/>
      <c r="I14" s="119"/>
      <c r="J14" s="119"/>
      <c r="K14" s="119"/>
      <c r="L14" s="119"/>
      <c r="M14" s="119"/>
      <c r="N14" s="119"/>
      <c r="O14" s="120"/>
      <c r="P14" s="120"/>
      <c r="Q14" s="120"/>
      <c r="R14" s="120"/>
    </row>
    <row r="15" spans="1:18">
      <c r="A15" s="22">
        <v>4</v>
      </c>
      <c r="B15" s="21" t="s">
        <v>277</v>
      </c>
      <c r="C15" s="21"/>
      <c r="D15" s="65"/>
      <c r="E15" s="187"/>
      <c r="F15" s="187"/>
      <c r="G15" s="118"/>
      <c r="H15" s="119"/>
      <c r="I15" s="119"/>
      <c r="J15" s="119"/>
      <c r="K15" s="119"/>
      <c r="L15" s="119"/>
      <c r="M15" s="119"/>
      <c r="N15" s="119"/>
      <c r="O15" s="120"/>
      <c r="P15" s="120"/>
      <c r="Q15" s="120"/>
      <c r="R15" s="120"/>
    </row>
    <row r="16" spans="1:18">
      <c r="A16" s="22">
        <v>5</v>
      </c>
      <c r="B16" s="21" t="s">
        <v>37</v>
      </c>
      <c r="C16" s="21"/>
      <c r="D16" s="65"/>
      <c r="E16" s="187"/>
      <c r="F16" s="187"/>
      <c r="G16" s="118"/>
      <c r="H16" s="119"/>
      <c r="I16" s="119"/>
      <c r="J16" s="119"/>
      <c r="K16" s="119"/>
      <c r="L16" s="119"/>
      <c r="M16" s="119"/>
      <c r="N16" s="119"/>
      <c r="O16" s="120"/>
      <c r="P16" s="120"/>
      <c r="Q16" s="120"/>
      <c r="R16" s="120"/>
    </row>
    <row r="17" spans="1:18">
      <c r="A17" s="22">
        <v>6</v>
      </c>
      <c r="B17" s="21" t="s">
        <v>38</v>
      </c>
      <c r="C17" s="21"/>
      <c r="D17" s="65"/>
      <c r="E17" s="187"/>
      <c r="F17" s="187"/>
      <c r="G17" s="118"/>
      <c r="H17" s="119"/>
      <c r="I17" s="119"/>
      <c r="J17" s="119"/>
      <c r="K17" s="119"/>
      <c r="L17" s="119"/>
      <c r="M17" s="119"/>
      <c r="N17" s="119"/>
      <c r="O17" s="120"/>
      <c r="P17" s="120"/>
      <c r="Q17" s="120"/>
      <c r="R17" s="120"/>
    </row>
    <row r="18" spans="1:18">
      <c r="A18" s="22">
        <v>7</v>
      </c>
      <c r="B18" s="27" t="s">
        <v>170</v>
      </c>
      <c r="C18" s="24"/>
      <c r="D18" s="68"/>
      <c r="E18" s="69">
        <f>E11-E16-E17</f>
        <v>0</v>
      </c>
      <c r="F18" s="69">
        <f>F11-F16-F17</f>
        <v>0</v>
      </c>
      <c r="G18" s="69">
        <f>G11-G16-G17</f>
        <v>0</v>
      </c>
      <c r="H18" s="69">
        <f>H11-H16-H17</f>
        <v>0</v>
      </c>
      <c r="I18" s="69">
        <f t="shared" ref="I18:N18" si="0">I11-I16-I17</f>
        <v>0</v>
      </c>
      <c r="J18" s="69">
        <f t="shared" si="0"/>
        <v>0</v>
      </c>
      <c r="K18" s="69">
        <f t="shared" si="0"/>
        <v>0</v>
      </c>
      <c r="L18" s="69">
        <f t="shared" si="0"/>
        <v>0</v>
      </c>
      <c r="M18" s="69">
        <f t="shared" si="0"/>
        <v>0</v>
      </c>
      <c r="N18" s="69">
        <f t="shared" si="0"/>
        <v>0</v>
      </c>
      <c r="O18" s="69">
        <f t="shared" ref="O18" si="1">O11-O16-O17</f>
        <v>0</v>
      </c>
      <c r="P18" s="69">
        <f t="shared" ref="P18" si="2">P11-P16-P17</f>
        <v>0</v>
      </c>
      <c r="Q18" s="69">
        <f t="shared" ref="Q18" si="3">Q11-Q16-Q17</f>
        <v>0</v>
      </c>
      <c r="R18" s="69">
        <f t="shared" ref="R18" si="4">R11-R16-R17</f>
        <v>0</v>
      </c>
    </row>
    <row r="19" spans="1:18">
      <c r="A19" s="22">
        <v>8</v>
      </c>
      <c r="B19" s="21" t="s">
        <v>33</v>
      </c>
      <c r="C19" s="21"/>
      <c r="D19" s="65"/>
      <c r="E19" s="187"/>
      <c r="F19" s="187"/>
      <c r="G19" s="118"/>
      <c r="H19" s="119"/>
      <c r="I19" s="119"/>
      <c r="J19" s="119"/>
      <c r="K19" s="119"/>
      <c r="L19" s="119"/>
      <c r="M19" s="119"/>
      <c r="N19" s="119"/>
      <c r="O19" s="120"/>
      <c r="P19" s="120"/>
      <c r="Q19" s="120"/>
      <c r="R19" s="120"/>
    </row>
    <row r="20" spans="1:18">
      <c r="A20" s="22">
        <v>9</v>
      </c>
      <c r="B20" s="21" t="s">
        <v>0</v>
      </c>
      <c r="C20" s="21"/>
      <c r="D20" s="65"/>
      <c r="E20" s="188"/>
      <c r="F20" s="188"/>
      <c r="G20" s="121"/>
      <c r="H20" s="122"/>
      <c r="I20" s="122"/>
      <c r="J20" s="122"/>
      <c r="K20" s="122"/>
      <c r="L20" s="122"/>
      <c r="M20" s="122"/>
      <c r="N20" s="122"/>
      <c r="O20" s="120"/>
      <c r="P20" s="120"/>
      <c r="Q20" s="120"/>
      <c r="R20" s="120"/>
    </row>
    <row r="21" spans="1:18">
      <c r="A21" s="22">
        <v>10</v>
      </c>
      <c r="B21" s="27" t="s">
        <v>171</v>
      </c>
      <c r="C21" s="25"/>
      <c r="D21" s="68"/>
      <c r="E21" s="70">
        <f>E18+E19+E20</f>
        <v>0</v>
      </c>
      <c r="F21" s="70">
        <f>F18+F19+F20</f>
        <v>0</v>
      </c>
      <c r="G21" s="70">
        <f>G18+G19+G20</f>
        <v>0</v>
      </c>
      <c r="H21" s="70">
        <f t="shared" ref="H21:R21" si="5">H18+H19+H20</f>
        <v>0</v>
      </c>
      <c r="I21" s="70">
        <f t="shared" si="5"/>
        <v>0</v>
      </c>
      <c r="J21" s="70">
        <f t="shared" si="5"/>
        <v>0</v>
      </c>
      <c r="K21" s="70">
        <f t="shared" si="5"/>
        <v>0</v>
      </c>
      <c r="L21" s="70">
        <f t="shared" si="5"/>
        <v>0</v>
      </c>
      <c r="M21" s="70">
        <f t="shared" si="5"/>
        <v>0</v>
      </c>
      <c r="N21" s="70">
        <f t="shared" si="5"/>
        <v>0</v>
      </c>
      <c r="O21" s="70">
        <f t="shared" si="5"/>
        <v>0</v>
      </c>
      <c r="P21" s="70">
        <f t="shared" si="5"/>
        <v>0</v>
      </c>
      <c r="Q21" s="70">
        <f t="shared" si="5"/>
        <v>0</v>
      </c>
      <c r="R21" s="70">
        <f t="shared" si="5"/>
        <v>0</v>
      </c>
    </row>
    <row r="22" spans="1:18">
      <c r="A22" s="28"/>
      <c r="B22" s="29"/>
      <c r="C22" s="31"/>
      <c r="D22" s="71"/>
      <c r="E22" s="71"/>
      <c r="F22" s="71"/>
      <c r="G22" s="72"/>
      <c r="H22" s="72"/>
      <c r="I22" s="72"/>
      <c r="J22" s="72"/>
      <c r="K22" s="72"/>
      <c r="L22" s="72"/>
      <c r="M22" s="72"/>
      <c r="N22" s="72"/>
      <c r="O22" s="73"/>
      <c r="P22" s="73"/>
      <c r="Q22" s="73"/>
      <c r="R22" s="74"/>
    </row>
    <row r="23" spans="1:18" ht="15.75" customHeight="1">
      <c r="B23" s="339" t="s">
        <v>104</v>
      </c>
      <c r="C23" s="30"/>
      <c r="D23" s="75"/>
      <c r="E23" s="75"/>
      <c r="F23" s="75"/>
      <c r="G23" s="76"/>
      <c r="H23" s="76"/>
      <c r="I23" s="76"/>
      <c r="J23" s="76"/>
      <c r="K23" s="76"/>
      <c r="L23" s="76"/>
      <c r="M23" s="76"/>
      <c r="N23" s="76"/>
      <c r="O23" s="76"/>
      <c r="P23" s="76"/>
      <c r="Q23" s="76"/>
      <c r="R23" s="76"/>
    </row>
    <row r="24" spans="1:18">
      <c r="A24" s="96"/>
      <c r="B24" s="27" t="s">
        <v>282</v>
      </c>
      <c r="C24" s="32"/>
      <c r="D24" s="77"/>
      <c r="E24" s="77"/>
      <c r="F24" s="77"/>
      <c r="G24" s="78"/>
      <c r="H24" s="78"/>
      <c r="I24" s="78"/>
      <c r="J24" s="78"/>
      <c r="K24" s="78"/>
      <c r="L24" s="78"/>
      <c r="M24" s="78"/>
      <c r="N24" s="78"/>
      <c r="O24" s="79"/>
      <c r="P24" s="79"/>
      <c r="Q24" s="79"/>
      <c r="R24" s="79"/>
    </row>
    <row r="25" spans="1:18">
      <c r="A25" s="96"/>
      <c r="B25" s="34" t="s">
        <v>43</v>
      </c>
      <c r="C25" s="12"/>
      <c r="D25" s="80" t="s">
        <v>34</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54" t="s">
        <v>52</v>
      </c>
      <c r="B26" s="14"/>
      <c r="C26" s="38"/>
      <c r="D26" s="81"/>
      <c r="E26" s="189"/>
      <c r="F26" s="189"/>
      <c r="G26" s="119"/>
      <c r="H26" s="119"/>
      <c r="I26" s="119"/>
      <c r="J26" s="119"/>
      <c r="K26" s="119"/>
      <c r="L26" s="119"/>
      <c r="M26" s="119"/>
      <c r="N26" s="119"/>
      <c r="O26" s="120"/>
      <c r="P26" s="120"/>
      <c r="Q26" s="120"/>
      <c r="R26" s="120"/>
    </row>
    <row r="27" spans="1:18" s="313" customFormat="1">
      <c r="A27" s="323" t="s">
        <v>53</v>
      </c>
      <c r="B27" s="14"/>
      <c r="C27" s="38"/>
      <c r="D27" s="81"/>
      <c r="E27" s="189"/>
      <c r="F27" s="189"/>
      <c r="G27" s="119"/>
      <c r="H27" s="119"/>
      <c r="I27" s="119"/>
      <c r="J27" s="119"/>
      <c r="K27" s="119"/>
      <c r="L27" s="119"/>
      <c r="M27" s="119"/>
      <c r="N27" s="119"/>
      <c r="O27" s="120"/>
      <c r="P27" s="120"/>
      <c r="Q27" s="120"/>
      <c r="R27" s="120"/>
    </row>
    <row r="28" spans="1:18" s="313" customFormat="1">
      <c r="A28" s="323" t="s">
        <v>54</v>
      </c>
      <c r="B28" s="14"/>
      <c r="C28" s="38"/>
      <c r="D28" s="81"/>
      <c r="E28" s="189"/>
      <c r="F28" s="189"/>
      <c r="G28" s="119"/>
      <c r="H28" s="119"/>
      <c r="I28" s="119"/>
      <c r="J28" s="119"/>
      <c r="K28" s="119"/>
      <c r="L28" s="119"/>
      <c r="M28" s="119"/>
      <c r="N28" s="119"/>
      <c r="O28" s="120"/>
      <c r="P28" s="120"/>
      <c r="Q28" s="120"/>
      <c r="R28" s="120"/>
    </row>
    <row r="29" spans="1:18" s="313" customFormat="1">
      <c r="A29" s="323" t="s">
        <v>55</v>
      </c>
      <c r="B29" s="14"/>
      <c r="C29" s="38"/>
      <c r="D29" s="81"/>
      <c r="E29" s="189"/>
      <c r="F29" s="189"/>
      <c r="G29" s="119"/>
      <c r="H29" s="119"/>
      <c r="I29" s="119"/>
      <c r="J29" s="119"/>
      <c r="K29" s="119"/>
      <c r="L29" s="119"/>
      <c r="M29" s="119"/>
      <c r="N29" s="119"/>
      <c r="O29" s="120"/>
      <c r="P29" s="120"/>
      <c r="Q29" s="120"/>
      <c r="R29" s="120"/>
    </row>
    <row r="30" spans="1:18">
      <c r="A30" s="323" t="s">
        <v>56</v>
      </c>
      <c r="B30" s="36"/>
      <c r="C30" s="37"/>
      <c r="D30" s="81"/>
      <c r="E30" s="189"/>
      <c r="F30" s="189"/>
      <c r="G30" s="119"/>
      <c r="H30" s="119"/>
      <c r="I30" s="119"/>
      <c r="J30" s="119"/>
      <c r="K30" s="119"/>
      <c r="L30" s="119"/>
      <c r="M30" s="119"/>
      <c r="N30" s="119"/>
      <c r="O30" s="120"/>
      <c r="P30" s="120"/>
      <c r="Q30" s="120"/>
      <c r="R30" s="120"/>
    </row>
    <row r="31" spans="1:18">
      <c r="A31" s="323" t="s">
        <v>57</v>
      </c>
      <c r="B31" s="14"/>
      <c r="C31" s="38"/>
      <c r="D31" s="81"/>
      <c r="E31" s="189"/>
      <c r="F31" s="189"/>
      <c r="G31" s="119"/>
      <c r="H31" s="119"/>
      <c r="I31" s="119"/>
      <c r="J31" s="119"/>
      <c r="K31" s="119"/>
      <c r="L31" s="119"/>
      <c r="M31" s="119"/>
      <c r="N31" s="119"/>
      <c r="O31" s="120"/>
      <c r="P31" s="120"/>
      <c r="Q31" s="120"/>
      <c r="R31" s="120"/>
    </row>
    <row r="32" spans="1:18">
      <c r="A32" s="323" t="s">
        <v>58</v>
      </c>
      <c r="B32" s="39"/>
      <c r="C32" s="41"/>
      <c r="D32" s="81"/>
      <c r="E32" s="199"/>
      <c r="F32" s="199"/>
      <c r="G32" s="124"/>
      <c r="H32" s="124"/>
      <c r="I32" s="124"/>
      <c r="J32" s="124"/>
      <c r="K32" s="124"/>
      <c r="L32" s="124"/>
      <c r="M32" s="124"/>
      <c r="N32" s="124"/>
      <c r="O32" s="125"/>
      <c r="P32" s="125"/>
      <c r="Q32" s="125"/>
      <c r="R32" s="125"/>
    </row>
    <row r="33" spans="1:18">
      <c r="A33" s="154"/>
      <c r="B33" s="43"/>
      <c r="C33" s="12"/>
      <c r="D33" s="21"/>
      <c r="E33" s="99"/>
      <c r="F33" s="100"/>
      <c r="G33" s="100"/>
      <c r="H33" s="100"/>
      <c r="I33" s="100"/>
      <c r="J33" s="100"/>
      <c r="K33" s="100"/>
      <c r="L33" s="100"/>
      <c r="M33" s="100"/>
      <c r="N33" s="100"/>
      <c r="O33" s="101"/>
      <c r="P33" s="101"/>
      <c r="Q33" s="101"/>
      <c r="R33" s="102"/>
    </row>
    <row r="34" spans="1:18">
      <c r="A34" s="154"/>
      <c r="B34" s="27" t="s">
        <v>283</v>
      </c>
      <c r="C34" s="33"/>
      <c r="D34" s="27"/>
      <c r="E34" s="112"/>
      <c r="F34" s="113"/>
      <c r="G34" s="113"/>
      <c r="H34" s="113"/>
      <c r="I34" s="113"/>
      <c r="J34" s="113"/>
      <c r="K34" s="113"/>
      <c r="L34" s="113"/>
      <c r="M34" s="113"/>
      <c r="N34" s="113"/>
      <c r="O34" s="105"/>
      <c r="P34" s="105"/>
      <c r="Q34" s="105"/>
      <c r="R34" s="106"/>
    </row>
    <row r="35" spans="1:18">
      <c r="A35" s="154"/>
      <c r="B35" s="34" t="s">
        <v>36</v>
      </c>
      <c r="C35" s="12"/>
      <c r="D35" s="111" t="s">
        <v>34</v>
      </c>
      <c r="E35" s="114"/>
      <c r="F35" s="115"/>
      <c r="G35" s="115"/>
      <c r="H35" s="115"/>
      <c r="I35" s="115"/>
      <c r="J35" s="115"/>
      <c r="K35" s="115"/>
      <c r="L35" s="115"/>
      <c r="M35" s="115"/>
      <c r="N35" s="115"/>
      <c r="O35" s="109"/>
      <c r="P35" s="109"/>
      <c r="Q35" s="109"/>
      <c r="R35" s="110"/>
    </row>
    <row r="36" spans="1:18">
      <c r="A36" s="323" t="s">
        <v>59</v>
      </c>
      <c r="B36" s="14"/>
      <c r="C36" s="38"/>
      <c r="D36" s="81"/>
      <c r="E36" s="190"/>
      <c r="F36" s="190"/>
      <c r="G36" s="126"/>
      <c r="H36" s="126"/>
      <c r="I36" s="126"/>
      <c r="J36" s="126"/>
      <c r="K36" s="126"/>
      <c r="L36" s="126"/>
      <c r="M36" s="126"/>
      <c r="N36" s="126"/>
      <c r="O36" s="127"/>
      <c r="P36" s="127"/>
      <c r="Q36" s="127"/>
      <c r="R36" s="127"/>
    </row>
    <row r="37" spans="1:18">
      <c r="A37" s="323" t="s">
        <v>60</v>
      </c>
      <c r="B37" s="14"/>
      <c r="C37" s="38"/>
      <c r="D37" s="81"/>
      <c r="E37" s="191"/>
      <c r="F37" s="191"/>
      <c r="G37" s="123"/>
      <c r="H37" s="123"/>
      <c r="I37" s="123"/>
      <c r="J37" s="123"/>
      <c r="K37" s="123"/>
      <c r="L37" s="123"/>
      <c r="M37" s="123"/>
      <c r="N37" s="123"/>
      <c r="O37" s="120"/>
      <c r="P37" s="120"/>
      <c r="Q37" s="120"/>
      <c r="R37" s="120"/>
    </row>
    <row r="38" spans="1:18">
      <c r="A38" s="323" t="s">
        <v>200</v>
      </c>
      <c r="B38" s="14"/>
      <c r="C38" s="38"/>
      <c r="D38" s="81"/>
      <c r="E38" s="189"/>
      <c r="F38" s="189"/>
      <c r="G38" s="119"/>
      <c r="H38" s="119"/>
      <c r="I38" s="119"/>
      <c r="J38" s="119"/>
      <c r="K38" s="119"/>
      <c r="L38" s="119"/>
      <c r="M38" s="119"/>
      <c r="N38" s="119"/>
      <c r="O38" s="120"/>
      <c r="P38" s="120"/>
      <c r="Q38" s="120"/>
      <c r="R38" s="120"/>
    </row>
    <row r="39" spans="1:18">
      <c r="A39" s="323" t="s">
        <v>201</v>
      </c>
      <c r="B39" s="14"/>
      <c r="C39" s="38"/>
      <c r="D39" s="81"/>
      <c r="E39" s="189"/>
      <c r="F39" s="189"/>
      <c r="G39" s="119"/>
      <c r="H39" s="119"/>
      <c r="I39" s="119"/>
      <c r="J39" s="119"/>
      <c r="K39" s="119"/>
      <c r="L39" s="119"/>
      <c r="M39" s="119"/>
      <c r="N39" s="119"/>
      <c r="O39" s="120"/>
      <c r="P39" s="120"/>
      <c r="Q39" s="120"/>
      <c r="R39" s="120"/>
    </row>
    <row r="40" spans="1:18">
      <c r="A40" s="323" t="s">
        <v>202</v>
      </c>
      <c r="B40" s="14"/>
      <c r="C40" s="38"/>
      <c r="D40" s="81"/>
      <c r="E40" s="189"/>
      <c r="F40" s="189"/>
      <c r="G40" s="119"/>
      <c r="H40" s="119"/>
      <c r="I40" s="119"/>
      <c r="J40" s="119"/>
      <c r="K40" s="119"/>
      <c r="L40" s="119"/>
      <c r="M40" s="119"/>
      <c r="N40" s="119"/>
      <c r="O40" s="120"/>
      <c r="P40" s="120"/>
      <c r="Q40" s="120"/>
      <c r="R40" s="120"/>
    </row>
    <row r="41" spans="1:18" s="313" customFormat="1">
      <c r="A41" s="323" t="s">
        <v>203</v>
      </c>
      <c r="B41" s="14"/>
      <c r="C41" s="318"/>
      <c r="D41" s="322"/>
      <c r="E41" s="327"/>
      <c r="F41" s="327"/>
      <c r="G41" s="328"/>
      <c r="H41" s="328"/>
      <c r="I41" s="328"/>
      <c r="J41" s="328"/>
      <c r="K41" s="328"/>
      <c r="L41" s="328"/>
      <c r="M41" s="328"/>
      <c r="N41" s="328"/>
      <c r="O41" s="329"/>
      <c r="P41" s="329"/>
      <c r="Q41" s="329"/>
      <c r="R41" s="282"/>
    </row>
    <row r="42" spans="1:18" s="313" customFormat="1">
      <c r="A42" s="323" t="s">
        <v>204</v>
      </c>
      <c r="B42" s="14"/>
      <c r="C42" s="318"/>
      <c r="D42" s="322"/>
      <c r="E42" s="327"/>
      <c r="F42" s="327"/>
      <c r="G42" s="328"/>
      <c r="H42" s="328"/>
      <c r="I42" s="328"/>
      <c r="J42" s="328"/>
      <c r="K42" s="328"/>
      <c r="L42" s="328"/>
      <c r="M42" s="328"/>
      <c r="N42" s="328"/>
      <c r="O42" s="329"/>
      <c r="P42" s="329"/>
      <c r="Q42" s="329"/>
      <c r="R42" s="282"/>
    </row>
    <row r="43" spans="1:18">
      <c r="A43" s="154"/>
      <c r="B43" s="209"/>
      <c r="C43" s="210"/>
      <c r="D43" s="211"/>
      <c r="E43" s="211"/>
      <c r="F43" s="211"/>
      <c r="G43" s="212"/>
      <c r="H43" s="212"/>
      <c r="I43" s="212"/>
      <c r="J43" s="212"/>
      <c r="K43" s="212"/>
      <c r="L43" s="212"/>
      <c r="M43" s="212"/>
      <c r="N43" s="212"/>
      <c r="O43" s="213"/>
      <c r="P43" s="213"/>
      <c r="Q43" s="213"/>
      <c r="R43" s="214"/>
    </row>
    <row r="44" spans="1:18" ht="31.5">
      <c r="A44" s="154">
        <v>11</v>
      </c>
      <c r="B44" s="52" t="s">
        <v>172</v>
      </c>
      <c r="C44" s="174"/>
      <c r="D44" s="84"/>
      <c r="E44" s="70">
        <f t="shared" ref="E44:R44" si="6">SUM(E26:E32,E36:E40)</f>
        <v>0</v>
      </c>
      <c r="F44" s="70">
        <f t="shared" si="6"/>
        <v>0</v>
      </c>
      <c r="G44" s="82">
        <f t="shared" si="6"/>
        <v>0</v>
      </c>
      <c r="H44" s="82">
        <f t="shared" si="6"/>
        <v>0</v>
      </c>
      <c r="I44" s="82">
        <f t="shared" si="6"/>
        <v>0</v>
      </c>
      <c r="J44" s="82">
        <f t="shared" si="6"/>
        <v>0</v>
      </c>
      <c r="K44" s="82">
        <f t="shared" si="6"/>
        <v>0</v>
      </c>
      <c r="L44" s="82">
        <f t="shared" si="6"/>
        <v>0</v>
      </c>
      <c r="M44" s="82">
        <f t="shared" si="6"/>
        <v>0</v>
      </c>
      <c r="N44" s="82">
        <f t="shared" si="6"/>
        <v>0</v>
      </c>
      <c r="O44" s="82">
        <f t="shared" si="6"/>
        <v>0</v>
      </c>
      <c r="P44" s="82">
        <f t="shared" si="6"/>
        <v>0</v>
      </c>
      <c r="Q44" s="82">
        <f t="shared" si="6"/>
        <v>0</v>
      </c>
      <c r="R44" s="82">
        <f t="shared" si="6"/>
        <v>0</v>
      </c>
    </row>
    <row r="45" spans="1:18">
      <c r="A45" s="96"/>
      <c r="B45" s="33"/>
      <c r="C45" s="33"/>
      <c r="D45" s="27"/>
      <c r="E45" s="99"/>
      <c r="F45" s="100"/>
      <c r="G45" s="100"/>
      <c r="H45" s="100"/>
      <c r="I45" s="100"/>
      <c r="J45" s="100"/>
      <c r="K45" s="100"/>
      <c r="L45" s="100"/>
      <c r="M45" s="100"/>
      <c r="N45" s="100"/>
      <c r="O45" s="101"/>
      <c r="P45" s="101"/>
      <c r="Q45" s="101"/>
      <c r="R45" s="102"/>
    </row>
    <row r="46" spans="1:18">
      <c r="A46" s="96"/>
      <c r="B46" s="27" t="s">
        <v>288</v>
      </c>
      <c r="C46" s="33"/>
      <c r="D46" s="21"/>
      <c r="E46" s="103"/>
      <c r="F46" s="104"/>
      <c r="G46" s="104"/>
      <c r="H46" s="104"/>
      <c r="I46" s="104"/>
      <c r="J46" s="104"/>
      <c r="K46" s="104"/>
      <c r="L46" s="104"/>
      <c r="M46" s="104"/>
      <c r="N46" s="104"/>
      <c r="O46" s="105"/>
      <c r="P46" s="105"/>
      <c r="Q46" s="105"/>
      <c r="R46" s="106"/>
    </row>
    <row r="47" spans="1:18">
      <c r="A47" s="96"/>
      <c r="B47" s="21" t="s">
        <v>35</v>
      </c>
      <c r="C47" s="12"/>
      <c r="D47" s="111" t="s">
        <v>34</v>
      </c>
      <c r="E47" s="107"/>
      <c r="F47" s="108"/>
      <c r="G47" s="108"/>
      <c r="H47" s="108"/>
      <c r="I47" s="108"/>
      <c r="J47" s="108"/>
      <c r="K47" s="108"/>
      <c r="L47" s="108"/>
      <c r="M47" s="108"/>
      <c r="N47" s="108"/>
      <c r="O47" s="109"/>
      <c r="P47" s="109"/>
      <c r="Q47" s="109"/>
      <c r="R47" s="110"/>
    </row>
    <row r="48" spans="1:18">
      <c r="A48" s="154" t="s">
        <v>145</v>
      </c>
      <c r="B48" s="14"/>
      <c r="C48" s="38"/>
      <c r="D48" s="81"/>
      <c r="E48" s="190"/>
      <c r="F48" s="190"/>
      <c r="G48" s="126"/>
      <c r="H48" s="126"/>
      <c r="I48" s="126"/>
      <c r="J48" s="126"/>
      <c r="K48" s="126"/>
      <c r="L48" s="126"/>
      <c r="M48" s="126"/>
      <c r="N48" s="128"/>
      <c r="O48" s="127"/>
      <c r="P48" s="127"/>
      <c r="Q48" s="127"/>
      <c r="R48" s="127"/>
    </row>
    <row r="49" spans="1:18">
      <c r="A49" s="154" t="s">
        <v>146</v>
      </c>
      <c r="B49" s="14"/>
      <c r="C49" s="38"/>
      <c r="D49" s="81"/>
      <c r="E49" s="293"/>
      <c r="F49" s="293"/>
      <c r="G49" s="119"/>
      <c r="H49" s="119"/>
      <c r="I49" s="119"/>
      <c r="J49" s="119"/>
      <c r="K49" s="119"/>
      <c r="L49" s="119"/>
      <c r="M49" s="119"/>
      <c r="N49" s="129"/>
      <c r="O49" s="120"/>
      <c r="P49" s="120"/>
      <c r="Q49" s="120"/>
      <c r="R49" s="120"/>
    </row>
    <row r="50" spans="1:18">
      <c r="A50" s="154" t="s">
        <v>147</v>
      </c>
      <c r="B50" s="14"/>
      <c r="C50" s="38"/>
      <c r="D50" s="81"/>
      <c r="E50" s="293"/>
      <c r="F50" s="293"/>
      <c r="G50" s="119"/>
      <c r="H50" s="119"/>
      <c r="I50" s="119"/>
      <c r="J50" s="119"/>
      <c r="K50" s="119"/>
      <c r="L50" s="119"/>
      <c r="M50" s="119"/>
      <c r="N50" s="129"/>
      <c r="O50" s="120"/>
      <c r="P50" s="120"/>
      <c r="Q50" s="120"/>
      <c r="R50" s="120"/>
    </row>
    <row r="51" spans="1:18">
      <c r="A51" s="154" t="s">
        <v>148</v>
      </c>
      <c r="B51" s="14"/>
      <c r="C51" s="38"/>
      <c r="D51" s="81"/>
      <c r="E51" s="293"/>
      <c r="F51" s="293"/>
      <c r="G51" s="119"/>
      <c r="H51" s="119"/>
      <c r="I51" s="119"/>
      <c r="J51" s="119"/>
      <c r="K51" s="119"/>
      <c r="L51" s="119"/>
      <c r="M51" s="119"/>
      <c r="N51" s="129"/>
      <c r="O51" s="120"/>
      <c r="P51" s="120"/>
      <c r="Q51" s="120"/>
      <c r="R51" s="120"/>
    </row>
    <row r="52" spans="1:18">
      <c r="A52" s="154" t="s">
        <v>149</v>
      </c>
      <c r="B52" s="14"/>
      <c r="C52" s="38"/>
      <c r="D52" s="81"/>
      <c r="E52" s="293"/>
      <c r="F52" s="293"/>
      <c r="G52" s="119"/>
      <c r="H52" s="119"/>
      <c r="I52" s="119"/>
      <c r="J52" s="119"/>
      <c r="K52" s="119"/>
      <c r="L52" s="119"/>
      <c r="M52" s="119"/>
      <c r="N52" s="129"/>
      <c r="O52" s="120"/>
      <c r="P52" s="120"/>
      <c r="Q52" s="120"/>
      <c r="R52" s="120"/>
    </row>
    <row r="53" spans="1:18">
      <c r="A53" s="154" t="s">
        <v>150</v>
      </c>
      <c r="B53" s="14"/>
      <c r="C53" s="38"/>
      <c r="D53" s="81"/>
      <c r="E53" s="293"/>
      <c r="F53" s="293"/>
      <c r="G53" s="119"/>
      <c r="H53" s="119"/>
      <c r="I53" s="119"/>
      <c r="J53" s="119"/>
      <c r="K53" s="119"/>
      <c r="L53" s="119"/>
      <c r="M53" s="119"/>
      <c r="N53" s="129"/>
      <c r="O53" s="120"/>
      <c r="P53" s="120"/>
      <c r="Q53" s="120"/>
      <c r="R53" s="120"/>
    </row>
    <row r="54" spans="1:18">
      <c r="A54" s="154" t="s">
        <v>151</v>
      </c>
      <c r="B54" s="14"/>
      <c r="C54" s="38"/>
      <c r="D54" s="81"/>
      <c r="E54" s="293"/>
      <c r="F54" s="293"/>
      <c r="G54" s="119"/>
      <c r="H54" s="119"/>
      <c r="I54" s="119"/>
      <c r="J54" s="119"/>
      <c r="K54" s="119"/>
      <c r="L54" s="119"/>
      <c r="M54" s="119"/>
      <c r="N54" s="129"/>
      <c r="O54" s="120"/>
      <c r="P54" s="120"/>
      <c r="Q54" s="120"/>
      <c r="R54" s="120"/>
    </row>
    <row r="55" spans="1:18">
      <c r="A55" s="154" t="s">
        <v>152</v>
      </c>
      <c r="B55" s="14"/>
      <c r="C55" s="38"/>
      <c r="D55" s="81"/>
      <c r="E55" s="294"/>
      <c r="F55" s="294"/>
      <c r="G55" s="124"/>
      <c r="H55" s="124"/>
      <c r="I55" s="124"/>
      <c r="J55" s="124"/>
      <c r="K55" s="124"/>
      <c r="L55" s="124"/>
      <c r="M55" s="124"/>
      <c r="N55" s="124"/>
      <c r="O55" s="125"/>
      <c r="P55" s="125"/>
      <c r="Q55" s="125"/>
      <c r="R55" s="125"/>
    </row>
    <row r="56" spans="1:18" s="313" customFormat="1">
      <c r="A56" s="323" t="s">
        <v>153</v>
      </c>
      <c r="B56" s="14"/>
      <c r="C56" s="38"/>
      <c r="D56" s="317"/>
      <c r="E56" s="330"/>
      <c r="F56" s="331"/>
      <c r="G56" s="332"/>
      <c r="H56" s="332"/>
      <c r="I56" s="332"/>
      <c r="J56" s="332"/>
      <c r="K56" s="332"/>
      <c r="L56" s="332"/>
      <c r="M56" s="332"/>
      <c r="N56" s="332"/>
      <c r="O56" s="333"/>
      <c r="P56" s="333"/>
      <c r="Q56" s="333"/>
      <c r="R56" s="136"/>
    </row>
    <row r="57" spans="1:18" s="313" customFormat="1">
      <c r="A57" s="323" t="s">
        <v>167</v>
      </c>
      <c r="B57" s="14"/>
      <c r="C57" s="38"/>
      <c r="D57" s="317"/>
      <c r="E57" s="330"/>
      <c r="F57" s="331"/>
      <c r="G57" s="332"/>
      <c r="H57" s="332"/>
      <c r="I57" s="332"/>
      <c r="J57" s="332"/>
      <c r="K57" s="332"/>
      <c r="L57" s="332"/>
      <c r="M57" s="332"/>
      <c r="N57" s="332"/>
      <c r="O57" s="333"/>
      <c r="P57" s="333"/>
      <c r="Q57" s="333"/>
      <c r="R57" s="136"/>
    </row>
    <row r="58" spans="1:18" s="313" customFormat="1">
      <c r="A58" s="323" t="s">
        <v>168</v>
      </c>
      <c r="B58" s="14"/>
      <c r="C58" s="38"/>
      <c r="D58" s="317"/>
      <c r="E58" s="330"/>
      <c r="F58" s="331"/>
      <c r="G58" s="332"/>
      <c r="H58" s="332"/>
      <c r="I58" s="332"/>
      <c r="J58" s="332"/>
      <c r="K58" s="332"/>
      <c r="L58" s="332"/>
      <c r="M58" s="332"/>
      <c r="N58" s="332"/>
      <c r="O58" s="333"/>
      <c r="P58" s="333"/>
      <c r="Q58" s="333"/>
      <c r="R58" s="136"/>
    </row>
    <row r="59" spans="1:18" s="313" customFormat="1">
      <c r="A59" s="323" t="s">
        <v>169</v>
      </c>
      <c r="B59" s="14"/>
      <c r="C59" s="38"/>
      <c r="D59" s="317"/>
      <c r="E59" s="330"/>
      <c r="F59" s="331"/>
      <c r="G59" s="332"/>
      <c r="H59" s="332"/>
      <c r="I59" s="332"/>
      <c r="J59" s="332"/>
      <c r="K59" s="332"/>
      <c r="L59" s="332"/>
      <c r="M59" s="332"/>
      <c r="N59" s="332"/>
      <c r="O59" s="333"/>
      <c r="P59" s="333"/>
      <c r="Q59" s="333"/>
      <c r="R59" s="136"/>
    </row>
    <row r="60" spans="1:18" s="313" customFormat="1">
      <c r="A60" s="323" t="s">
        <v>205</v>
      </c>
      <c r="B60" s="14"/>
      <c r="C60" s="38"/>
      <c r="D60" s="317"/>
      <c r="E60" s="330"/>
      <c r="F60" s="331"/>
      <c r="G60" s="332"/>
      <c r="H60" s="332"/>
      <c r="I60" s="332"/>
      <c r="J60" s="332"/>
      <c r="K60" s="332"/>
      <c r="L60" s="332"/>
      <c r="M60" s="332"/>
      <c r="N60" s="332"/>
      <c r="O60" s="333"/>
      <c r="P60" s="333"/>
      <c r="Q60" s="333"/>
      <c r="R60" s="136"/>
    </row>
    <row r="61" spans="1:18" s="313" customFormat="1">
      <c r="A61" s="323" t="s">
        <v>206</v>
      </c>
      <c r="B61" s="14"/>
      <c r="C61" s="38"/>
      <c r="D61" s="317"/>
      <c r="E61" s="330"/>
      <c r="F61" s="331"/>
      <c r="G61" s="332"/>
      <c r="H61" s="332"/>
      <c r="I61" s="332"/>
      <c r="J61" s="332"/>
      <c r="K61" s="332"/>
      <c r="L61" s="332"/>
      <c r="M61" s="332"/>
      <c r="N61" s="332"/>
      <c r="O61" s="333"/>
      <c r="P61" s="333"/>
      <c r="Q61" s="333"/>
      <c r="R61" s="136"/>
    </row>
    <row r="62" spans="1:18">
      <c r="A62" s="154"/>
      <c r="B62" s="12"/>
      <c r="C62" s="12"/>
      <c r="D62" s="21"/>
      <c r="E62" s="99"/>
      <c r="F62" s="100"/>
      <c r="G62" s="100"/>
      <c r="H62" s="100"/>
      <c r="I62" s="100"/>
      <c r="J62" s="100"/>
      <c r="K62" s="100"/>
      <c r="L62" s="100"/>
      <c r="M62" s="100"/>
      <c r="N62" s="100"/>
      <c r="O62" s="101"/>
      <c r="P62" s="101"/>
      <c r="Q62" s="101"/>
      <c r="R62" s="102"/>
    </row>
    <row r="63" spans="1:18" s="313" customFormat="1">
      <c r="A63" s="323"/>
      <c r="B63" s="316"/>
      <c r="C63" s="316"/>
      <c r="D63" s="317"/>
      <c r="E63" s="103"/>
      <c r="F63" s="104"/>
      <c r="G63" s="104"/>
      <c r="H63" s="104"/>
      <c r="I63" s="104"/>
      <c r="J63" s="104"/>
      <c r="K63" s="104"/>
      <c r="L63" s="104"/>
      <c r="M63" s="104"/>
      <c r="N63" s="104"/>
      <c r="O63" s="105"/>
      <c r="P63" s="105"/>
      <c r="Q63" s="105"/>
      <c r="R63" s="106"/>
    </row>
    <row r="64" spans="1:18" s="313" customFormat="1">
      <c r="A64" s="323"/>
      <c r="B64" s="316"/>
      <c r="C64" s="316"/>
      <c r="D64" s="317"/>
      <c r="E64" s="103"/>
      <c r="F64" s="104"/>
      <c r="G64" s="104"/>
      <c r="H64" s="104"/>
      <c r="I64" s="104"/>
      <c r="J64" s="104"/>
      <c r="K64" s="104"/>
      <c r="L64" s="104"/>
      <c r="M64" s="104"/>
      <c r="N64" s="104"/>
      <c r="O64" s="105"/>
      <c r="P64" s="105"/>
      <c r="Q64" s="105"/>
      <c r="R64" s="106"/>
    </row>
    <row r="65" spans="1:18">
      <c r="A65" s="154"/>
      <c r="B65" s="27" t="s">
        <v>289</v>
      </c>
      <c r="C65" s="12"/>
      <c r="D65" s="27"/>
      <c r="E65" s="103"/>
      <c r="F65" s="104"/>
      <c r="G65" s="104"/>
      <c r="H65" s="104"/>
      <c r="I65" s="104"/>
      <c r="J65" s="104"/>
      <c r="K65" s="104"/>
      <c r="L65" s="104"/>
      <c r="M65" s="104"/>
      <c r="N65" s="104"/>
      <c r="O65" s="105"/>
      <c r="P65" s="105"/>
      <c r="Q65" s="105"/>
      <c r="R65" s="106"/>
    </row>
    <row r="66" spans="1:18">
      <c r="A66" s="154"/>
      <c r="B66" s="21" t="s">
        <v>36</v>
      </c>
      <c r="C66" s="12"/>
      <c r="D66" s="21"/>
      <c r="E66" s="107"/>
      <c r="F66" s="108"/>
      <c r="G66" s="108"/>
      <c r="H66" s="108"/>
      <c r="I66" s="108"/>
      <c r="J66" s="108"/>
      <c r="K66" s="108"/>
      <c r="L66" s="108"/>
      <c r="M66" s="108"/>
      <c r="N66" s="108"/>
      <c r="O66" s="109"/>
      <c r="P66" s="109"/>
      <c r="Q66" s="109"/>
      <c r="R66" s="110"/>
    </row>
    <row r="67" spans="1:18">
      <c r="A67" s="154" t="s">
        <v>207</v>
      </c>
      <c r="B67" s="44"/>
      <c r="C67" s="40"/>
      <c r="D67" s="88"/>
      <c r="E67" s="194"/>
      <c r="F67" s="194"/>
      <c r="G67" s="119"/>
      <c r="H67" s="119"/>
      <c r="I67" s="119"/>
      <c r="J67" s="119"/>
      <c r="K67" s="119"/>
      <c r="L67" s="119"/>
      <c r="M67" s="119"/>
      <c r="N67" s="129"/>
      <c r="O67" s="120"/>
      <c r="P67" s="120"/>
      <c r="Q67" s="120"/>
      <c r="R67" s="120"/>
    </row>
    <row r="68" spans="1:18">
      <c r="A68" s="154" t="s">
        <v>208</v>
      </c>
      <c r="B68" s="44"/>
      <c r="C68" s="40"/>
      <c r="D68" s="88"/>
      <c r="E68" s="192"/>
      <c r="F68" s="192"/>
      <c r="G68" s="119"/>
      <c r="H68" s="119"/>
      <c r="I68" s="119"/>
      <c r="J68" s="119"/>
      <c r="K68" s="119"/>
      <c r="L68" s="119"/>
      <c r="M68" s="119"/>
      <c r="N68" s="129"/>
      <c r="O68" s="120"/>
      <c r="P68" s="120"/>
      <c r="Q68" s="120"/>
      <c r="R68" s="120"/>
    </row>
    <row r="69" spans="1:18">
      <c r="A69" s="154" t="s">
        <v>209</v>
      </c>
      <c r="B69" s="44"/>
      <c r="C69" s="40"/>
      <c r="D69" s="88"/>
      <c r="E69" s="192"/>
      <c r="F69" s="192"/>
      <c r="G69" s="119"/>
      <c r="H69" s="119"/>
      <c r="I69" s="119"/>
      <c r="J69" s="119"/>
      <c r="K69" s="119"/>
      <c r="L69" s="119"/>
      <c r="M69" s="119"/>
      <c r="N69" s="129"/>
      <c r="O69" s="120"/>
      <c r="P69" s="120"/>
      <c r="Q69" s="120"/>
      <c r="R69" s="120"/>
    </row>
    <row r="70" spans="1:18">
      <c r="A70" s="154" t="s">
        <v>210</v>
      </c>
      <c r="B70" s="46"/>
      <c r="C70" s="43"/>
      <c r="D70" s="91"/>
      <c r="E70" s="193"/>
      <c r="F70" s="193"/>
      <c r="G70" s="124"/>
      <c r="H70" s="124"/>
      <c r="I70" s="124"/>
      <c r="J70" s="124"/>
      <c r="K70" s="124"/>
      <c r="L70" s="124"/>
      <c r="M70" s="124"/>
      <c r="N70" s="137"/>
      <c r="O70" s="125"/>
      <c r="P70" s="125"/>
      <c r="Q70" s="125"/>
      <c r="R70" s="125"/>
    </row>
    <row r="71" spans="1:18">
      <c r="A71" s="154"/>
      <c r="B71" s="209"/>
      <c r="C71" s="210"/>
      <c r="D71" s="211"/>
      <c r="E71" s="211"/>
      <c r="F71" s="211"/>
      <c r="G71" s="212"/>
      <c r="H71" s="212"/>
      <c r="I71" s="212"/>
      <c r="J71" s="212"/>
      <c r="K71" s="212"/>
      <c r="L71" s="212"/>
      <c r="M71" s="212"/>
      <c r="N71" s="212"/>
      <c r="O71" s="213"/>
      <c r="P71" s="213"/>
      <c r="Q71" s="213"/>
      <c r="R71" s="214"/>
    </row>
    <row r="72" spans="1:18" ht="31.5">
      <c r="A72" s="154">
        <v>12</v>
      </c>
      <c r="B72" s="219" t="s">
        <v>173</v>
      </c>
      <c r="C72" s="220"/>
      <c r="D72" s="221"/>
      <c r="E72" s="222">
        <f t="shared" ref="E72:F72" si="7">SUM(E48:E55,E67:E70)</f>
        <v>0</v>
      </c>
      <c r="F72" s="222">
        <f t="shared" si="7"/>
        <v>0</v>
      </c>
      <c r="G72" s="222">
        <f t="shared" ref="G72:R72" si="8">SUM(G48:G55,G67:G70)</f>
        <v>0</v>
      </c>
      <c r="H72" s="222">
        <f t="shared" si="8"/>
        <v>0</v>
      </c>
      <c r="I72" s="222">
        <f t="shared" si="8"/>
        <v>0</v>
      </c>
      <c r="J72" s="222">
        <f t="shared" si="8"/>
        <v>0</v>
      </c>
      <c r="K72" s="222">
        <f t="shared" si="8"/>
        <v>0</v>
      </c>
      <c r="L72" s="222">
        <f t="shared" si="8"/>
        <v>0</v>
      </c>
      <c r="M72" s="222">
        <f t="shared" si="8"/>
        <v>0</v>
      </c>
      <c r="N72" s="222">
        <f t="shared" si="8"/>
        <v>0</v>
      </c>
      <c r="O72" s="222">
        <f t="shared" si="8"/>
        <v>0</v>
      </c>
      <c r="P72" s="222">
        <f t="shared" si="8"/>
        <v>0</v>
      </c>
      <c r="Q72" s="222">
        <f t="shared" si="8"/>
        <v>0</v>
      </c>
      <c r="R72" s="222">
        <f t="shared" si="8"/>
        <v>0</v>
      </c>
    </row>
    <row r="73" spans="1:18" s="2" customFormat="1">
      <c r="A73" s="156"/>
      <c r="B73" s="185"/>
      <c r="C73" s="182"/>
      <c r="D73" s="181"/>
      <c r="E73" s="113"/>
      <c r="F73" s="113"/>
      <c r="G73" s="113"/>
      <c r="H73" s="113"/>
      <c r="I73" s="113"/>
      <c r="J73" s="113"/>
      <c r="K73" s="113"/>
      <c r="L73" s="113"/>
      <c r="M73" s="113"/>
      <c r="N73" s="113"/>
      <c r="O73" s="113"/>
      <c r="P73" s="113"/>
      <c r="Q73" s="113"/>
      <c r="R73" s="186"/>
    </row>
    <row r="74" spans="1:18" ht="15" customHeight="1">
      <c r="A74" s="154">
        <v>13</v>
      </c>
      <c r="B74" s="50" t="s">
        <v>174</v>
      </c>
      <c r="C74" s="51"/>
      <c r="D74" s="88"/>
      <c r="E74" s="82">
        <f t="shared" ref="E74:R74" si="9">E72+E44</f>
        <v>0</v>
      </c>
      <c r="F74" s="82">
        <f t="shared" si="9"/>
        <v>0</v>
      </c>
      <c r="G74" s="82">
        <f t="shared" si="9"/>
        <v>0</v>
      </c>
      <c r="H74" s="82">
        <f t="shared" si="9"/>
        <v>0</v>
      </c>
      <c r="I74" s="82">
        <f t="shared" si="9"/>
        <v>0</v>
      </c>
      <c r="J74" s="82">
        <f t="shared" si="9"/>
        <v>0</v>
      </c>
      <c r="K74" s="82">
        <f t="shared" si="9"/>
        <v>0</v>
      </c>
      <c r="L74" s="82">
        <f t="shared" si="9"/>
        <v>0</v>
      </c>
      <c r="M74" s="82">
        <f t="shared" si="9"/>
        <v>0</v>
      </c>
      <c r="N74" s="82">
        <f t="shared" si="9"/>
        <v>0</v>
      </c>
      <c r="O74" s="82">
        <f t="shared" si="9"/>
        <v>0</v>
      </c>
      <c r="P74" s="82">
        <f t="shared" si="9"/>
        <v>0</v>
      </c>
      <c r="Q74" s="82">
        <f t="shared" si="9"/>
        <v>0</v>
      </c>
      <c r="R74" s="82">
        <f t="shared" si="9"/>
        <v>0</v>
      </c>
    </row>
    <row r="75" spans="1:18" ht="15" customHeight="1">
      <c r="A75" s="154"/>
      <c r="B75" s="130"/>
      <c r="C75" s="131"/>
      <c r="D75" s="93"/>
      <c r="E75" s="93"/>
      <c r="F75" s="93"/>
      <c r="G75" s="78"/>
      <c r="H75" s="78"/>
      <c r="I75" s="78"/>
      <c r="J75" s="78"/>
      <c r="K75" s="78"/>
      <c r="L75" s="78"/>
      <c r="M75" s="78"/>
      <c r="N75" s="78"/>
      <c r="O75" s="78"/>
      <c r="P75" s="78"/>
      <c r="Q75" s="78"/>
      <c r="R75" s="78"/>
    </row>
    <row r="76" spans="1:18" s="48" customFormat="1" ht="15" customHeight="1">
      <c r="A76" s="155"/>
      <c r="B76" s="339" t="s">
        <v>39</v>
      </c>
      <c r="C76" s="45"/>
      <c r="D76" s="93"/>
      <c r="E76" s="93"/>
      <c r="F76" s="93"/>
      <c r="G76" s="94"/>
      <c r="H76" s="94"/>
      <c r="I76" s="94"/>
      <c r="J76" s="94"/>
      <c r="K76" s="94"/>
      <c r="L76" s="94"/>
      <c r="M76" s="94"/>
      <c r="N76" s="94"/>
      <c r="O76" s="79"/>
      <c r="P76" s="79"/>
      <c r="Q76" s="79"/>
      <c r="R76" s="79"/>
    </row>
    <row r="77" spans="1:18" ht="15" customHeight="1">
      <c r="A77" s="154"/>
      <c r="B77" s="27" t="s">
        <v>290</v>
      </c>
      <c r="C77" s="33"/>
      <c r="D77" s="93"/>
      <c r="E77" s="93"/>
      <c r="F77" s="93"/>
      <c r="G77" s="94"/>
      <c r="H77" s="94"/>
      <c r="I77" s="94"/>
      <c r="J77" s="94"/>
      <c r="K77" s="94"/>
      <c r="L77" s="94"/>
      <c r="M77" s="94"/>
      <c r="N77" s="94"/>
      <c r="O77" s="79"/>
      <c r="P77" s="79"/>
      <c r="Q77" s="79"/>
      <c r="R77" s="79"/>
    </row>
    <row r="78" spans="1:18">
      <c r="A78" s="154"/>
      <c r="B78" s="21" t="s">
        <v>40</v>
      </c>
      <c r="C78" s="32"/>
      <c r="D78" s="80" t="s">
        <v>34</v>
      </c>
      <c r="E78" s="301"/>
      <c r="F78" s="301"/>
      <c r="G78" s="64" t="s">
        <v>1</v>
      </c>
      <c r="H78" s="64" t="s">
        <v>2</v>
      </c>
      <c r="I78" s="64" t="s">
        <v>17</v>
      </c>
      <c r="J78" s="64" t="s">
        <v>18</v>
      </c>
      <c r="K78" s="64" t="s">
        <v>20</v>
      </c>
      <c r="L78" s="64" t="s">
        <v>21</v>
      </c>
      <c r="M78" s="64" t="s">
        <v>24</v>
      </c>
      <c r="N78" s="64" t="s">
        <v>25</v>
      </c>
      <c r="O78" s="64" t="s">
        <v>27</v>
      </c>
      <c r="P78" s="64" t="s">
        <v>28</v>
      </c>
      <c r="Q78" s="64" t="s">
        <v>29</v>
      </c>
      <c r="R78" s="64" t="s">
        <v>30</v>
      </c>
    </row>
    <row r="79" spans="1:18" s="2" customFormat="1">
      <c r="A79" s="156" t="s">
        <v>70</v>
      </c>
      <c r="B79" s="132"/>
      <c r="C79" s="133"/>
      <c r="D79" s="98"/>
      <c r="E79" s="302"/>
      <c r="F79" s="302"/>
      <c r="G79" s="119"/>
      <c r="H79" s="119"/>
      <c r="I79" s="119"/>
      <c r="J79" s="119"/>
      <c r="K79" s="119"/>
      <c r="L79" s="119"/>
      <c r="M79" s="119"/>
      <c r="N79" s="129"/>
      <c r="O79" s="120"/>
      <c r="P79" s="120"/>
      <c r="Q79" s="120"/>
      <c r="R79" s="120"/>
    </row>
    <row r="80" spans="1:18" s="2" customFormat="1">
      <c r="A80" s="156" t="s">
        <v>71</v>
      </c>
      <c r="B80" s="53"/>
      <c r="C80" s="47"/>
      <c r="D80" s="98"/>
      <c r="E80" s="302"/>
      <c r="F80" s="302"/>
      <c r="G80" s="119"/>
      <c r="H80" s="119"/>
      <c r="I80" s="119"/>
      <c r="J80" s="119"/>
      <c r="K80" s="119"/>
      <c r="L80" s="119"/>
      <c r="M80" s="119"/>
      <c r="N80" s="129"/>
      <c r="O80" s="120"/>
      <c r="P80" s="120"/>
      <c r="Q80" s="120"/>
      <c r="R80" s="120"/>
    </row>
    <row r="81" spans="1:18" s="2" customFormat="1">
      <c r="A81" s="156" t="s">
        <v>72</v>
      </c>
      <c r="B81" s="53"/>
      <c r="C81" s="47"/>
      <c r="D81" s="98"/>
      <c r="E81" s="302"/>
      <c r="F81" s="302"/>
      <c r="G81" s="119"/>
      <c r="H81" s="119"/>
      <c r="I81" s="119"/>
      <c r="J81" s="119"/>
      <c r="K81" s="119"/>
      <c r="L81" s="119"/>
      <c r="M81" s="119"/>
      <c r="N81" s="119"/>
      <c r="O81" s="120"/>
      <c r="P81" s="120"/>
      <c r="Q81" s="120"/>
      <c r="R81" s="120"/>
    </row>
    <row r="82" spans="1:18" s="2" customFormat="1">
      <c r="A82" s="156" t="s">
        <v>73</v>
      </c>
      <c r="B82" s="53"/>
      <c r="C82" s="47"/>
      <c r="D82" s="98"/>
      <c r="E82" s="302"/>
      <c r="F82" s="302"/>
      <c r="G82" s="119"/>
      <c r="H82" s="119"/>
      <c r="I82" s="119"/>
      <c r="J82" s="119"/>
      <c r="K82" s="119"/>
      <c r="L82" s="119"/>
      <c r="M82" s="119"/>
      <c r="N82" s="119"/>
      <c r="O82" s="120"/>
      <c r="P82" s="120"/>
      <c r="Q82" s="120"/>
      <c r="R82" s="120"/>
    </row>
    <row r="83" spans="1:18" s="2" customFormat="1">
      <c r="A83" s="154" t="s">
        <v>74</v>
      </c>
      <c r="B83" s="53"/>
      <c r="C83" s="47"/>
      <c r="D83" s="176"/>
      <c r="E83" s="302"/>
      <c r="F83" s="302"/>
      <c r="G83" s="124"/>
      <c r="H83" s="124"/>
      <c r="I83" s="124"/>
      <c r="J83" s="124"/>
      <c r="K83" s="124"/>
      <c r="L83" s="124"/>
      <c r="M83" s="124"/>
      <c r="N83" s="124"/>
      <c r="O83" s="125"/>
      <c r="P83" s="125"/>
      <c r="Q83" s="125"/>
      <c r="R83" s="125"/>
    </row>
    <row r="84" spans="1:18" s="2" customFormat="1">
      <c r="A84" s="324" t="s">
        <v>211</v>
      </c>
      <c r="B84" s="53"/>
      <c r="C84" s="47"/>
      <c r="D84" s="176"/>
      <c r="E84" s="302"/>
      <c r="F84" s="302"/>
      <c r="G84" s="124"/>
      <c r="H84" s="124"/>
      <c r="I84" s="124"/>
      <c r="J84" s="124"/>
      <c r="K84" s="124"/>
      <c r="L84" s="124"/>
      <c r="M84" s="124"/>
      <c r="N84" s="124"/>
      <c r="O84" s="125"/>
      <c r="P84" s="125"/>
      <c r="Q84" s="125"/>
      <c r="R84" s="125"/>
    </row>
    <row r="85" spans="1:18" s="2" customFormat="1">
      <c r="A85" s="324" t="s">
        <v>212</v>
      </c>
      <c r="B85" s="53"/>
      <c r="C85" s="47"/>
      <c r="D85" s="176"/>
      <c r="E85" s="302"/>
      <c r="F85" s="302"/>
      <c r="G85" s="124"/>
      <c r="H85" s="124"/>
      <c r="I85" s="124"/>
      <c r="J85" s="124"/>
      <c r="K85" s="124"/>
      <c r="L85" s="124"/>
      <c r="M85" s="124"/>
      <c r="N85" s="124"/>
      <c r="O85" s="125"/>
      <c r="P85" s="125"/>
      <c r="Q85" s="125"/>
      <c r="R85" s="125"/>
    </row>
    <row r="86" spans="1:18" s="2" customFormat="1">
      <c r="A86" s="324" t="s">
        <v>213</v>
      </c>
      <c r="B86" s="53"/>
      <c r="C86" s="47"/>
      <c r="D86" s="176"/>
      <c r="E86" s="302"/>
      <c r="F86" s="302"/>
      <c r="G86" s="124"/>
      <c r="H86" s="124"/>
      <c r="I86" s="124"/>
      <c r="J86" s="124"/>
      <c r="K86" s="124"/>
      <c r="L86" s="124"/>
      <c r="M86" s="124"/>
      <c r="N86" s="124"/>
      <c r="O86" s="125"/>
      <c r="P86" s="125"/>
      <c r="Q86" s="125"/>
      <c r="R86" s="125"/>
    </row>
    <row r="87" spans="1:18" s="2" customFormat="1">
      <c r="A87" s="324" t="s">
        <v>214</v>
      </c>
      <c r="B87" s="53"/>
      <c r="C87" s="47"/>
      <c r="D87" s="176"/>
      <c r="E87" s="302"/>
      <c r="F87" s="302"/>
      <c r="G87" s="124"/>
      <c r="H87" s="124"/>
      <c r="I87" s="124"/>
      <c r="J87" s="124"/>
      <c r="K87" s="124"/>
      <c r="L87" s="124"/>
      <c r="M87" s="124"/>
      <c r="N87" s="124"/>
      <c r="O87" s="125"/>
      <c r="P87" s="125"/>
      <c r="Q87" s="125"/>
      <c r="R87" s="125"/>
    </row>
    <row r="88" spans="1:18" s="2" customFormat="1">
      <c r="A88" s="324" t="s">
        <v>215</v>
      </c>
      <c r="B88" s="53"/>
      <c r="C88" s="47"/>
      <c r="D88" s="176"/>
      <c r="E88" s="302"/>
      <c r="F88" s="302"/>
      <c r="G88" s="124"/>
      <c r="H88" s="124"/>
      <c r="I88" s="124"/>
      <c r="J88" s="124"/>
      <c r="K88" s="124"/>
      <c r="L88" s="124"/>
      <c r="M88" s="124"/>
      <c r="N88" s="124"/>
      <c r="O88" s="125"/>
      <c r="P88" s="125"/>
      <c r="Q88" s="125"/>
      <c r="R88" s="125"/>
    </row>
    <row r="89" spans="1:18" s="2" customFormat="1">
      <c r="A89" s="324" t="s">
        <v>216</v>
      </c>
      <c r="B89" s="53"/>
      <c r="C89" s="47"/>
      <c r="D89" s="176"/>
      <c r="E89" s="302"/>
      <c r="F89" s="302"/>
      <c r="G89" s="124"/>
      <c r="H89" s="124"/>
      <c r="I89" s="124"/>
      <c r="J89" s="124"/>
      <c r="K89" s="124"/>
      <c r="L89" s="124"/>
      <c r="M89" s="124"/>
      <c r="N89" s="124"/>
      <c r="O89" s="125"/>
      <c r="P89" s="125"/>
      <c r="Q89" s="125"/>
      <c r="R89" s="125"/>
    </row>
    <row r="90" spans="1:18" s="2" customFormat="1">
      <c r="A90" s="324" t="s">
        <v>217</v>
      </c>
      <c r="B90" s="53"/>
      <c r="C90" s="47"/>
      <c r="D90" s="176"/>
      <c r="E90" s="302"/>
      <c r="F90" s="302"/>
      <c r="G90" s="124"/>
      <c r="H90" s="124"/>
      <c r="I90" s="124"/>
      <c r="J90" s="124"/>
      <c r="K90" s="124"/>
      <c r="L90" s="124"/>
      <c r="M90" s="124"/>
      <c r="N90" s="124"/>
      <c r="O90" s="125"/>
      <c r="P90" s="125"/>
      <c r="Q90" s="125"/>
      <c r="R90" s="125"/>
    </row>
    <row r="91" spans="1:18" s="2" customFormat="1">
      <c r="A91" s="324" t="s">
        <v>218</v>
      </c>
      <c r="B91" s="53"/>
      <c r="C91" s="47"/>
      <c r="D91" s="176"/>
      <c r="E91" s="302"/>
      <c r="F91" s="302"/>
      <c r="G91" s="124"/>
      <c r="H91" s="124"/>
      <c r="I91" s="124"/>
      <c r="J91" s="124"/>
      <c r="K91" s="124"/>
      <c r="L91" s="124"/>
      <c r="M91" s="124"/>
      <c r="N91" s="124"/>
      <c r="O91" s="125"/>
      <c r="P91" s="125"/>
      <c r="Q91" s="125"/>
      <c r="R91" s="125"/>
    </row>
    <row r="92" spans="1:18">
      <c r="A92" s="334" t="s">
        <v>219</v>
      </c>
      <c r="B92" s="14"/>
      <c r="C92" s="47"/>
      <c r="D92" s="176"/>
      <c r="E92" s="302"/>
      <c r="F92" s="302"/>
      <c r="G92" s="124"/>
      <c r="H92" s="124"/>
      <c r="I92" s="124"/>
      <c r="J92" s="124"/>
      <c r="K92" s="124"/>
      <c r="L92" s="124"/>
      <c r="M92" s="124"/>
      <c r="N92" s="124"/>
      <c r="O92" s="125"/>
      <c r="P92" s="125"/>
      <c r="Q92" s="125"/>
      <c r="R92" s="125"/>
    </row>
    <row r="93" spans="1:18" ht="31.5">
      <c r="A93" s="154">
        <v>14</v>
      </c>
      <c r="B93" s="52" t="s">
        <v>95</v>
      </c>
      <c r="C93" s="47"/>
      <c r="D93" s="175"/>
      <c r="E93" s="303"/>
      <c r="F93" s="303"/>
      <c r="G93" s="69">
        <f t="shared" ref="G93:R93" si="10">SUM(G79:G92)</f>
        <v>0</v>
      </c>
      <c r="H93" s="69">
        <f t="shared" si="10"/>
        <v>0</v>
      </c>
      <c r="I93" s="69">
        <f t="shared" si="10"/>
        <v>0</v>
      </c>
      <c r="J93" s="69">
        <f t="shared" si="10"/>
        <v>0</v>
      </c>
      <c r="K93" s="69">
        <f t="shared" si="10"/>
        <v>0</v>
      </c>
      <c r="L93" s="69">
        <f t="shared" si="10"/>
        <v>0</v>
      </c>
      <c r="M93" s="69">
        <f t="shared" si="10"/>
        <v>0</v>
      </c>
      <c r="N93" s="69">
        <f t="shared" si="10"/>
        <v>0</v>
      </c>
      <c r="O93" s="69">
        <f t="shared" si="10"/>
        <v>0</v>
      </c>
      <c r="P93" s="69">
        <f t="shared" si="10"/>
        <v>0</v>
      </c>
      <c r="Q93" s="69">
        <f t="shared" si="10"/>
        <v>0</v>
      </c>
      <c r="R93" s="69">
        <f t="shared" si="10"/>
        <v>0</v>
      </c>
    </row>
    <row r="94" spans="1:18">
      <c r="A94" s="154"/>
      <c r="B94" s="12"/>
      <c r="C94" s="32"/>
      <c r="D94" s="172"/>
      <c r="E94" s="268"/>
      <c r="F94" s="267"/>
      <c r="G94" s="178"/>
      <c r="H94" s="178"/>
      <c r="I94" s="178"/>
      <c r="J94" s="178"/>
      <c r="K94" s="178"/>
      <c r="L94" s="178"/>
      <c r="M94" s="178"/>
      <c r="N94" s="178"/>
      <c r="O94" s="179"/>
      <c r="P94" s="179"/>
      <c r="Q94" s="179"/>
      <c r="R94" s="180"/>
    </row>
    <row r="95" spans="1:18">
      <c r="A95" s="154"/>
      <c r="B95" s="27" t="s">
        <v>291</v>
      </c>
      <c r="C95" s="12"/>
      <c r="D95" s="21"/>
      <c r="E95" s="112"/>
      <c r="F95" s="113"/>
      <c r="G95" s="113"/>
      <c r="H95" s="113"/>
      <c r="I95" s="113"/>
      <c r="J95" s="113"/>
      <c r="K95" s="113"/>
      <c r="L95" s="113"/>
      <c r="M95" s="113"/>
      <c r="N95" s="113"/>
      <c r="O95" s="105"/>
      <c r="P95" s="105"/>
      <c r="Q95" s="105"/>
      <c r="R95" s="106"/>
    </row>
    <row r="96" spans="1:18">
      <c r="A96" s="154"/>
      <c r="B96" s="21" t="s">
        <v>40</v>
      </c>
      <c r="D96" s="111" t="s">
        <v>34</v>
      </c>
      <c r="E96" s="114"/>
      <c r="F96" s="115"/>
      <c r="G96" s="115"/>
      <c r="H96" s="115"/>
      <c r="I96" s="115"/>
      <c r="J96" s="115"/>
      <c r="K96" s="115"/>
      <c r="L96" s="115"/>
      <c r="M96" s="115"/>
      <c r="N96" s="115"/>
      <c r="O96" s="109"/>
      <c r="P96" s="109"/>
      <c r="Q96" s="109"/>
      <c r="R96" s="110"/>
    </row>
    <row r="97" spans="1:18">
      <c r="A97" s="324" t="s">
        <v>157</v>
      </c>
      <c r="B97" s="53"/>
      <c r="C97" s="40"/>
      <c r="D97" s="95"/>
      <c r="E97" s="304"/>
      <c r="F97" s="304"/>
      <c r="G97" s="118"/>
      <c r="H97" s="119"/>
      <c r="I97" s="119"/>
      <c r="J97" s="119"/>
      <c r="K97" s="119"/>
      <c r="L97" s="119"/>
      <c r="M97" s="119"/>
      <c r="N97" s="119"/>
      <c r="O97" s="120"/>
      <c r="P97" s="120"/>
      <c r="Q97" s="120"/>
      <c r="R97" s="120"/>
    </row>
    <row r="98" spans="1:18">
      <c r="A98" s="324" t="s">
        <v>158</v>
      </c>
      <c r="B98" s="53"/>
      <c r="C98" s="40"/>
      <c r="D98" s="95"/>
      <c r="E98" s="304"/>
      <c r="F98" s="304"/>
      <c r="G98" s="119"/>
      <c r="H98" s="119"/>
      <c r="I98" s="119"/>
      <c r="J98" s="119"/>
      <c r="K98" s="119"/>
      <c r="L98" s="119"/>
      <c r="M98" s="119"/>
      <c r="N98" s="119"/>
      <c r="O98" s="120"/>
      <c r="P98" s="120"/>
      <c r="Q98" s="120"/>
      <c r="R98" s="120"/>
    </row>
    <row r="99" spans="1:18">
      <c r="A99" s="324" t="s">
        <v>159</v>
      </c>
      <c r="B99" s="53"/>
      <c r="C99" s="40"/>
      <c r="D99" s="95"/>
      <c r="E99" s="305"/>
      <c r="F99" s="305"/>
      <c r="G99" s="119"/>
      <c r="H99" s="119"/>
      <c r="I99" s="119"/>
      <c r="J99" s="119"/>
      <c r="K99" s="119"/>
      <c r="L99" s="119"/>
      <c r="M99" s="119"/>
      <c r="N99" s="119"/>
      <c r="O99" s="120"/>
      <c r="P99" s="120"/>
      <c r="Q99" s="120"/>
      <c r="R99" s="120"/>
    </row>
    <row r="100" spans="1:18">
      <c r="A100" s="324" t="s">
        <v>160</v>
      </c>
      <c r="B100" s="53"/>
      <c r="C100" s="40"/>
      <c r="D100" s="95"/>
      <c r="E100" s="305"/>
      <c r="F100" s="305"/>
      <c r="G100" s="119"/>
      <c r="H100" s="119"/>
      <c r="I100" s="119"/>
      <c r="J100" s="119"/>
      <c r="K100" s="119"/>
      <c r="L100" s="119"/>
      <c r="M100" s="119"/>
      <c r="N100" s="119"/>
      <c r="O100" s="120"/>
      <c r="P100" s="120"/>
      <c r="Q100" s="120"/>
      <c r="R100" s="120"/>
    </row>
    <row r="101" spans="1:18" s="313" customFormat="1">
      <c r="A101" s="323" t="s">
        <v>161</v>
      </c>
      <c r="B101" s="53"/>
      <c r="C101" s="318"/>
      <c r="D101" s="322"/>
      <c r="E101" s="305"/>
      <c r="F101" s="305"/>
      <c r="G101" s="119"/>
      <c r="H101" s="119"/>
      <c r="I101" s="119"/>
      <c r="J101" s="119"/>
      <c r="K101" s="119"/>
      <c r="L101" s="119"/>
      <c r="M101" s="119"/>
      <c r="N101" s="119"/>
      <c r="O101" s="120"/>
      <c r="P101" s="120"/>
      <c r="Q101" s="120"/>
      <c r="R101" s="120"/>
    </row>
    <row r="102" spans="1:18" s="313" customFormat="1">
      <c r="A102" s="324" t="s">
        <v>220</v>
      </c>
      <c r="B102" s="53"/>
      <c r="C102" s="318"/>
      <c r="D102" s="322"/>
      <c r="E102" s="305"/>
      <c r="F102" s="305"/>
      <c r="G102" s="119"/>
      <c r="H102" s="119"/>
      <c r="I102" s="119"/>
      <c r="J102" s="119"/>
      <c r="K102" s="119"/>
      <c r="L102" s="119"/>
      <c r="M102" s="119"/>
      <c r="N102" s="119"/>
      <c r="O102" s="120"/>
      <c r="P102" s="120"/>
      <c r="Q102" s="120"/>
      <c r="R102" s="120"/>
    </row>
    <row r="103" spans="1:18" s="313" customFormat="1">
      <c r="A103" s="324" t="s">
        <v>221</v>
      </c>
      <c r="B103" s="53"/>
      <c r="C103" s="318"/>
      <c r="D103" s="322"/>
      <c r="E103" s="305"/>
      <c r="F103" s="305"/>
      <c r="G103" s="119"/>
      <c r="H103" s="119"/>
      <c r="I103" s="119"/>
      <c r="J103" s="119"/>
      <c r="K103" s="119"/>
      <c r="L103" s="119"/>
      <c r="M103" s="119"/>
      <c r="N103" s="119"/>
      <c r="O103" s="120"/>
      <c r="P103" s="120"/>
      <c r="Q103" s="120"/>
      <c r="R103" s="120"/>
    </row>
    <row r="104" spans="1:18" s="313" customFormat="1">
      <c r="A104" s="324" t="s">
        <v>222</v>
      </c>
      <c r="B104" s="53"/>
      <c r="C104" s="318"/>
      <c r="D104" s="322"/>
      <c r="E104" s="305"/>
      <c r="F104" s="305"/>
      <c r="G104" s="119"/>
      <c r="H104" s="119"/>
      <c r="I104" s="119"/>
      <c r="J104" s="119"/>
      <c r="K104" s="119"/>
      <c r="L104" s="119"/>
      <c r="M104" s="119"/>
      <c r="N104" s="119"/>
      <c r="O104" s="120"/>
      <c r="P104" s="120"/>
      <c r="Q104" s="120"/>
      <c r="R104" s="120"/>
    </row>
    <row r="105" spans="1:18" s="313" customFormat="1">
      <c r="A105" s="324" t="s">
        <v>223</v>
      </c>
      <c r="B105" s="53"/>
      <c r="C105" s="318"/>
      <c r="D105" s="322"/>
      <c r="E105" s="305"/>
      <c r="F105" s="305"/>
      <c r="G105" s="119"/>
      <c r="H105" s="119"/>
      <c r="I105" s="119"/>
      <c r="J105" s="119"/>
      <c r="K105" s="119"/>
      <c r="L105" s="119"/>
      <c r="M105" s="119"/>
      <c r="N105" s="119"/>
      <c r="O105" s="120"/>
      <c r="P105" s="120"/>
      <c r="Q105" s="120"/>
      <c r="R105" s="120"/>
    </row>
    <row r="106" spans="1:18" s="313" customFormat="1">
      <c r="A106" s="324" t="s">
        <v>224</v>
      </c>
      <c r="B106" s="53"/>
      <c r="C106" s="318"/>
      <c r="D106" s="322"/>
      <c r="E106" s="305"/>
      <c r="F106" s="305"/>
      <c r="G106" s="119"/>
      <c r="H106" s="119"/>
      <c r="I106" s="119"/>
      <c r="J106" s="119"/>
      <c r="K106" s="119"/>
      <c r="L106" s="119"/>
      <c r="M106" s="119"/>
      <c r="N106" s="119"/>
      <c r="O106" s="120"/>
      <c r="P106" s="120"/>
      <c r="Q106" s="120"/>
      <c r="R106" s="120"/>
    </row>
    <row r="107" spans="1:18" s="313" customFormat="1">
      <c r="A107" s="324" t="s">
        <v>225</v>
      </c>
      <c r="B107" s="53"/>
      <c r="C107" s="318"/>
      <c r="D107" s="322"/>
      <c r="E107" s="305"/>
      <c r="F107" s="305"/>
      <c r="G107" s="119"/>
      <c r="H107" s="119"/>
      <c r="I107" s="119"/>
      <c r="J107" s="119"/>
      <c r="K107" s="119"/>
      <c r="L107" s="119"/>
      <c r="M107" s="119"/>
      <c r="N107" s="119"/>
      <c r="O107" s="120"/>
      <c r="P107" s="120"/>
      <c r="Q107" s="120"/>
      <c r="R107" s="120"/>
    </row>
    <row r="108" spans="1:18" s="313" customFormat="1">
      <c r="A108" s="324" t="s">
        <v>226</v>
      </c>
      <c r="B108" s="53"/>
      <c r="C108" s="318"/>
      <c r="D108" s="322"/>
      <c r="E108" s="305"/>
      <c r="F108" s="305"/>
      <c r="G108" s="119"/>
      <c r="H108" s="119"/>
      <c r="I108" s="119"/>
      <c r="J108" s="119"/>
      <c r="K108" s="119"/>
      <c r="L108" s="119"/>
      <c r="M108" s="119"/>
      <c r="N108" s="119"/>
      <c r="O108" s="120"/>
      <c r="P108" s="120"/>
      <c r="Q108" s="120"/>
      <c r="R108" s="120"/>
    </row>
    <row r="109" spans="1:18" s="313" customFormat="1">
      <c r="A109" s="324" t="s">
        <v>227</v>
      </c>
      <c r="B109" s="53"/>
      <c r="C109" s="318"/>
      <c r="D109" s="322"/>
      <c r="E109" s="305"/>
      <c r="F109" s="305"/>
      <c r="G109" s="119"/>
      <c r="H109" s="119"/>
      <c r="I109" s="119"/>
      <c r="J109" s="119"/>
      <c r="K109" s="119"/>
      <c r="L109" s="119"/>
      <c r="M109" s="119"/>
      <c r="N109" s="119"/>
      <c r="O109" s="120"/>
      <c r="P109" s="120"/>
      <c r="Q109" s="120"/>
      <c r="R109" s="120"/>
    </row>
    <row r="110" spans="1:18" s="313" customFormat="1">
      <c r="A110" s="334" t="s">
        <v>228</v>
      </c>
      <c r="B110" s="53"/>
      <c r="C110" s="318"/>
      <c r="D110" s="322"/>
      <c r="E110" s="305"/>
      <c r="F110" s="305"/>
      <c r="G110" s="119"/>
      <c r="H110" s="119"/>
      <c r="I110" s="119"/>
      <c r="J110" s="119"/>
      <c r="K110" s="119"/>
      <c r="L110" s="119"/>
      <c r="M110" s="119"/>
      <c r="N110" s="119"/>
      <c r="O110" s="120"/>
      <c r="P110" s="120"/>
      <c r="Q110" s="120"/>
      <c r="R110" s="120"/>
    </row>
    <row r="111" spans="1:18">
      <c r="A111" s="154">
        <v>15</v>
      </c>
      <c r="B111" s="49" t="s">
        <v>96</v>
      </c>
      <c r="C111" s="47"/>
      <c r="D111" s="92"/>
      <c r="E111" s="306"/>
      <c r="F111" s="306"/>
      <c r="G111" s="69">
        <f t="shared" ref="G111:R111" si="11">SUM(G97:G110)</f>
        <v>0</v>
      </c>
      <c r="H111" s="69">
        <f t="shared" si="11"/>
        <v>0</v>
      </c>
      <c r="I111" s="69">
        <f t="shared" si="11"/>
        <v>0</v>
      </c>
      <c r="J111" s="69">
        <f t="shared" si="11"/>
        <v>0</v>
      </c>
      <c r="K111" s="69">
        <f t="shared" si="11"/>
        <v>0</v>
      </c>
      <c r="L111" s="69">
        <f t="shared" si="11"/>
        <v>0</v>
      </c>
      <c r="M111" s="69">
        <f t="shared" si="11"/>
        <v>0</v>
      </c>
      <c r="N111" s="69">
        <f t="shared" si="11"/>
        <v>0</v>
      </c>
      <c r="O111" s="69">
        <f t="shared" si="11"/>
        <v>0</v>
      </c>
      <c r="P111" s="69">
        <f t="shared" si="11"/>
        <v>0</v>
      </c>
      <c r="Q111" s="69">
        <f t="shared" si="11"/>
        <v>0</v>
      </c>
      <c r="R111" s="69">
        <f t="shared" si="11"/>
        <v>0</v>
      </c>
    </row>
    <row r="112" spans="1:18">
      <c r="A112" s="154"/>
      <c r="B112" s="185"/>
      <c r="C112" s="183"/>
      <c r="D112" s="184"/>
      <c r="E112" s="113"/>
      <c r="F112" s="113"/>
      <c r="G112" s="113"/>
      <c r="H112" s="113"/>
      <c r="I112" s="113"/>
      <c r="J112" s="113"/>
      <c r="K112" s="113"/>
      <c r="L112" s="113"/>
      <c r="M112" s="113"/>
      <c r="N112" s="113"/>
      <c r="O112" s="113"/>
      <c r="P112" s="113"/>
      <c r="Q112" s="113"/>
      <c r="R112" s="186"/>
    </row>
    <row r="113" spans="1:18" ht="15" customHeight="1">
      <c r="A113" s="154">
        <v>16</v>
      </c>
      <c r="B113" s="50" t="s">
        <v>175</v>
      </c>
      <c r="C113" s="51"/>
      <c r="D113" s="88"/>
      <c r="E113" s="307"/>
      <c r="F113" s="307"/>
      <c r="G113" s="82">
        <f t="shared" ref="G113:R113" si="12">G111+G93</f>
        <v>0</v>
      </c>
      <c r="H113" s="82">
        <f t="shared" si="12"/>
        <v>0</v>
      </c>
      <c r="I113" s="82">
        <f t="shared" si="12"/>
        <v>0</v>
      </c>
      <c r="J113" s="82">
        <f t="shared" si="12"/>
        <v>0</v>
      </c>
      <c r="K113" s="82">
        <f t="shared" si="12"/>
        <v>0</v>
      </c>
      <c r="L113" s="82">
        <f t="shared" si="12"/>
        <v>0</v>
      </c>
      <c r="M113" s="82">
        <f t="shared" si="12"/>
        <v>0</v>
      </c>
      <c r="N113" s="82">
        <f t="shared" si="12"/>
        <v>0</v>
      </c>
      <c r="O113" s="82">
        <f t="shared" si="12"/>
        <v>0</v>
      </c>
      <c r="P113" s="82">
        <f t="shared" si="12"/>
        <v>0</v>
      </c>
      <c r="Q113" s="82">
        <f t="shared" si="12"/>
        <v>0</v>
      </c>
      <c r="R113" s="82">
        <f t="shared" si="12"/>
        <v>0</v>
      </c>
    </row>
    <row r="114" spans="1:18">
      <c r="A114" s="154"/>
      <c r="B114" s="27"/>
      <c r="C114" s="12"/>
      <c r="D114" s="21"/>
      <c r="E114" s="21"/>
      <c r="F114" s="21"/>
      <c r="G114" s="78"/>
      <c r="H114" s="78"/>
      <c r="I114" s="78"/>
      <c r="J114" s="78"/>
      <c r="K114" s="78"/>
      <c r="L114" s="78"/>
      <c r="M114" s="78"/>
      <c r="N114" s="78"/>
      <c r="O114" s="78"/>
      <c r="P114" s="78"/>
      <c r="Q114" s="78"/>
      <c r="R114" s="78"/>
    </row>
    <row r="115" spans="1:18" ht="18.75">
      <c r="A115" s="154"/>
      <c r="B115" s="341" t="s">
        <v>44</v>
      </c>
      <c r="C115" s="12"/>
      <c r="D115" s="21"/>
      <c r="E115" s="21"/>
      <c r="F115" s="21"/>
      <c r="G115" s="78"/>
      <c r="H115" s="78"/>
      <c r="I115" s="78"/>
      <c r="J115" s="78"/>
      <c r="K115" s="78"/>
      <c r="L115" s="78"/>
      <c r="M115" s="78"/>
      <c r="N115" s="78"/>
      <c r="O115" s="78"/>
      <c r="P115" s="78"/>
      <c r="Q115" s="78"/>
      <c r="R115" s="78"/>
    </row>
    <row r="116" spans="1:18">
      <c r="A116" s="154"/>
      <c r="B116" s="1"/>
      <c r="C116" s="12"/>
      <c r="D116" s="21"/>
      <c r="E116" s="64" t="s">
        <v>141</v>
      </c>
      <c r="F116" s="64" t="s">
        <v>81</v>
      </c>
      <c r="G116" s="64" t="s">
        <v>1</v>
      </c>
      <c r="H116" s="64" t="s">
        <v>2</v>
      </c>
      <c r="I116" s="64" t="s">
        <v>17</v>
      </c>
      <c r="J116" s="64" t="s">
        <v>18</v>
      </c>
      <c r="K116" s="64" t="s">
        <v>20</v>
      </c>
      <c r="L116" s="64" t="s">
        <v>21</v>
      </c>
      <c r="M116" s="64" t="s">
        <v>24</v>
      </c>
      <c r="N116" s="64" t="s">
        <v>25</v>
      </c>
      <c r="O116" s="64" t="s">
        <v>27</v>
      </c>
      <c r="P116" s="64" t="s">
        <v>28</v>
      </c>
      <c r="Q116" s="64" t="s">
        <v>29</v>
      </c>
      <c r="R116" s="64" t="s">
        <v>30</v>
      </c>
    </row>
    <row r="117" spans="1:18">
      <c r="A117" s="154">
        <v>17</v>
      </c>
      <c r="B117" s="52" t="s">
        <v>185</v>
      </c>
      <c r="C117" s="40"/>
      <c r="D117" s="95"/>
      <c r="E117" s="82">
        <f t="shared" ref="E117:R117" si="13">E21</f>
        <v>0</v>
      </c>
      <c r="F117" s="82">
        <f t="shared" si="13"/>
        <v>0</v>
      </c>
      <c r="G117" s="82">
        <f t="shared" si="13"/>
        <v>0</v>
      </c>
      <c r="H117" s="82">
        <f t="shared" si="13"/>
        <v>0</v>
      </c>
      <c r="I117" s="82">
        <f t="shared" si="13"/>
        <v>0</v>
      </c>
      <c r="J117" s="82">
        <f t="shared" si="13"/>
        <v>0</v>
      </c>
      <c r="K117" s="82">
        <f t="shared" si="13"/>
        <v>0</v>
      </c>
      <c r="L117" s="82">
        <f t="shared" si="13"/>
        <v>0</v>
      </c>
      <c r="M117" s="82">
        <f t="shared" si="13"/>
        <v>0</v>
      </c>
      <c r="N117" s="82">
        <f t="shared" si="13"/>
        <v>0</v>
      </c>
      <c r="O117" s="82">
        <f t="shared" si="13"/>
        <v>0</v>
      </c>
      <c r="P117" s="82">
        <f t="shared" si="13"/>
        <v>0</v>
      </c>
      <c r="Q117" s="82">
        <f t="shared" si="13"/>
        <v>0</v>
      </c>
      <c r="R117" s="82">
        <f t="shared" si="13"/>
        <v>0</v>
      </c>
    </row>
    <row r="118" spans="1:18" ht="31.5">
      <c r="A118" s="154">
        <v>18</v>
      </c>
      <c r="B118" s="52" t="s">
        <v>177</v>
      </c>
      <c r="C118" s="40"/>
      <c r="D118" s="95"/>
      <c r="E118" s="82">
        <f t="shared" ref="E118:R118" si="14">E74</f>
        <v>0</v>
      </c>
      <c r="F118" s="82">
        <f t="shared" si="14"/>
        <v>0</v>
      </c>
      <c r="G118" s="82">
        <f t="shared" si="14"/>
        <v>0</v>
      </c>
      <c r="H118" s="82">
        <f t="shared" si="14"/>
        <v>0</v>
      </c>
      <c r="I118" s="82">
        <f t="shared" si="14"/>
        <v>0</v>
      </c>
      <c r="J118" s="82">
        <f t="shared" si="14"/>
        <v>0</v>
      </c>
      <c r="K118" s="82">
        <f t="shared" si="14"/>
        <v>0</v>
      </c>
      <c r="L118" s="82">
        <f t="shared" si="14"/>
        <v>0</v>
      </c>
      <c r="M118" s="82">
        <f t="shared" si="14"/>
        <v>0</v>
      </c>
      <c r="N118" s="82">
        <f t="shared" si="14"/>
        <v>0</v>
      </c>
      <c r="O118" s="82">
        <f t="shared" si="14"/>
        <v>0</v>
      </c>
      <c r="P118" s="82">
        <f t="shared" si="14"/>
        <v>0</v>
      </c>
      <c r="Q118" s="82">
        <f t="shared" si="14"/>
        <v>0</v>
      </c>
      <c r="R118" s="82">
        <f t="shared" si="14"/>
        <v>0</v>
      </c>
    </row>
    <row r="119" spans="1:18">
      <c r="A119" s="154">
        <v>19</v>
      </c>
      <c r="B119" s="54" t="s">
        <v>276</v>
      </c>
      <c r="C119" s="40"/>
      <c r="D119" s="95"/>
      <c r="E119" s="82">
        <f>E118-E117</f>
        <v>0</v>
      </c>
      <c r="F119" s="82">
        <f>F118-F117</f>
        <v>0</v>
      </c>
      <c r="G119" s="82">
        <f t="shared" ref="G119:R119" si="15">G118-G117</f>
        <v>0</v>
      </c>
      <c r="H119" s="82">
        <f t="shared" si="15"/>
        <v>0</v>
      </c>
      <c r="I119" s="82">
        <f t="shared" si="15"/>
        <v>0</v>
      </c>
      <c r="J119" s="82">
        <f t="shared" si="15"/>
        <v>0</v>
      </c>
      <c r="K119" s="82">
        <f t="shared" si="15"/>
        <v>0</v>
      </c>
      <c r="L119" s="82">
        <f t="shared" si="15"/>
        <v>0</v>
      </c>
      <c r="M119" s="82">
        <f t="shared" si="15"/>
        <v>0</v>
      </c>
      <c r="N119" s="82">
        <f t="shared" si="15"/>
        <v>0</v>
      </c>
      <c r="O119" s="82">
        <f t="shared" si="15"/>
        <v>0</v>
      </c>
      <c r="P119" s="82">
        <f t="shared" si="15"/>
        <v>0</v>
      </c>
      <c r="Q119" s="82">
        <f t="shared" si="15"/>
        <v>0</v>
      </c>
      <c r="R119" s="82">
        <f t="shared" si="15"/>
        <v>0</v>
      </c>
    </row>
    <row r="120" spans="1:18" ht="31.5">
      <c r="A120" s="154">
        <v>20</v>
      </c>
      <c r="B120" s="52" t="s">
        <v>176</v>
      </c>
      <c r="C120" s="40"/>
      <c r="D120" s="95"/>
      <c r="E120" s="307"/>
      <c r="F120" s="307"/>
      <c r="G120" s="82">
        <f t="shared" ref="G120:R120" si="16">G113</f>
        <v>0</v>
      </c>
      <c r="H120" s="82">
        <f t="shared" si="16"/>
        <v>0</v>
      </c>
      <c r="I120" s="82">
        <f t="shared" si="16"/>
        <v>0</v>
      </c>
      <c r="J120" s="82">
        <f t="shared" si="16"/>
        <v>0</v>
      </c>
      <c r="K120" s="82">
        <f t="shared" si="16"/>
        <v>0</v>
      </c>
      <c r="L120" s="82">
        <f t="shared" si="16"/>
        <v>0</v>
      </c>
      <c r="M120" s="82">
        <f t="shared" si="16"/>
        <v>0</v>
      </c>
      <c r="N120" s="82">
        <f t="shared" si="16"/>
        <v>0</v>
      </c>
      <c r="O120" s="82">
        <f t="shared" si="16"/>
        <v>0</v>
      </c>
      <c r="P120" s="82">
        <f t="shared" si="16"/>
        <v>0</v>
      </c>
      <c r="Q120" s="82">
        <f t="shared" si="16"/>
        <v>0</v>
      </c>
      <c r="R120" s="82">
        <f t="shared" si="16"/>
        <v>0</v>
      </c>
    </row>
    <row r="121" spans="1:18" s="2" customFormat="1" ht="35.25" customHeight="1">
      <c r="A121" s="154">
        <v>21</v>
      </c>
      <c r="B121" s="52" t="s">
        <v>296</v>
      </c>
      <c r="C121" s="40"/>
      <c r="D121" s="38"/>
      <c r="E121" s="82">
        <f>E120+E119</f>
        <v>0</v>
      </c>
      <c r="F121" s="82">
        <f>F120+F119</f>
        <v>0</v>
      </c>
      <c r="G121" s="82">
        <f t="shared" ref="G121:R121" si="17">G120+G119</f>
        <v>0</v>
      </c>
      <c r="H121" s="82">
        <f t="shared" si="17"/>
        <v>0</v>
      </c>
      <c r="I121" s="82">
        <f t="shared" si="17"/>
        <v>0</v>
      </c>
      <c r="J121" s="82">
        <f t="shared" si="17"/>
        <v>0</v>
      </c>
      <c r="K121" s="82">
        <f t="shared" si="17"/>
        <v>0</v>
      </c>
      <c r="L121" s="82">
        <f t="shared" si="17"/>
        <v>0</v>
      </c>
      <c r="M121" s="82">
        <f t="shared" si="17"/>
        <v>0</v>
      </c>
      <c r="N121" s="82">
        <f t="shared" si="17"/>
        <v>0</v>
      </c>
      <c r="O121" s="82">
        <f t="shared" si="17"/>
        <v>0</v>
      </c>
      <c r="P121" s="82">
        <f t="shared" si="17"/>
        <v>0</v>
      </c>
      <c r="Q121" s="82">
        <f t="shared" si="17"/>
        <v>0</v>
      </c>
      <c r="R121" s="82">
        <f t="shared" si="17"/>
        <v>0</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dataValidations count="1">
    <dataValidation type="list" allowBlank="1" showInputMessage="1" showErrorMessage="1" sqref="D79:D92 E43:F43 D26:D32 D36:D43">
      <formula1>#REF!</formula1>
    </dataValidation>
  </dataValidations>
  <printOptions horizontalCentered="1" verticalCentered="1"/>
  <pageMargins left="0.25" right="0.25" top="0.75" bottom="0.75" header="0.3" footer="0.3"/>
  <pageSetup scale="35" pageOrder="overThenDown" orientation="portrait" r:id="rId5"/>
  <headerFooter alignWithMargins="0"/>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R142"/>
  <sheetViews>
    <sheetView showGridLines="0" view="pageBreakPreview" zoomScaleNormal="100" zoomScaleSheetLayoutView="100" workbookViewId="0"/>
  </sheetViews>
  <sheetFormatPr defaultColWidth="9" defaultRowHeight="15.75"/>
  <cols>
    <col min="1" max="1" width="9" style="163"/>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60"/>
      <c r="B1" s="21" t="s">
        <v>22</v>
      </c>
      <c r="C1" s="21"/>
      <c r="D1" s="12"/>
      <c r="E1" s="4"/>
      <c r="F1" s="4"/>
      <c r="G1" s="4"/>
      <c r="H1" s="4"/>
      <c r="I1" s="4"/>
      <c r="J1" s="4"/>
      <c r="K1" s="4"/>
      <c r="L1" s="4"/>
      <c r="M1" s="4"/>
      <c r="N1" s="4"/>
    </row>
    <row r="2" spans="1:18" s="2" customFormat="1">
      <c r="A2" s="160"/>
      <c r="B2" s="21" t="s">
        <v>23</v>
      </c>
      <c r="C2" s="21"/>
      <c r="D2" s="12"/>
      <c r="E2" s="4"/>
      <c r="F2" s="4"/>
      <c r="G2" s="4"/>
      <c r="H2" s="4"/>
      <c r="I2" s="4"/>
      <c r="J2" s="4"/>
      <c r="K2" s="4"/>
      <c r="L2" s="4"/>
      <c r="M2" s="4"/>
      <c r="N2" s="4"/>
    </row>
    <row r="3" spans="1:18" s="3" customFormat="1">
      <c r="A3" s="160"/>
      <c r="B3" s="143" t="s">
        <v>272</v>
      </c>
      <c r="C3" s="22"/>
      <c r="D3" s="17"/>
    </row>
    <row r="4" spans="1:18" s="3" customFormat="1">
      <c r="A4" s="160"/>
      <c r="B4" s="26" t="s">
        <v>192</v>
      </c>
      <c r="C4" s="22"/>
      <c r="D4" s="16"/>
    </row>
    <row r="5" spans="1:18" s="3" customFormat="1">
      <c r="A5" s="160"/>
      <c r="B5" s="326" t="s">
        <v>196</v>
      </c>
      <c r="C5" s="22"/>
      <c r="D5" s="16"/>
    </row>
    <row r="6" spans="1:18" s="3" customFormat="1">
      <c r="A6" s="160"/>
      <c r="B6" s="16"/>
      <c r="D6" s="16"/>
    </row>
    <row r="7" spans="1:18" s="3" customFormat="1" ht="15.75" customHeight="1">
      <c r="A7" s="160"/>
      <c r="B7" s="159" t="s">
        <v>102</v>
      </c>
      <c r="C7" s="12"/>
      <c r="D7" s="12"/>
      <c r="E7" s="138" t="s">
        <v>83</v>
      </c>
      <c r="F7" s="11"/>
      <c r="G7" s="11"/>
      <c r="I7" s="8"/>
      <c r="J7" s="6"/>
      <c r="K7" s="6"/>
      <c r="L7" s="6"/>
      <c r="M7" s="6"/>
      <c r="N7" s="6"/>
      <c r="O7" s="6"/>
    </row>
    <row r="8" spans="1:18" s="3" customFormat="1">
      <c r="A8" s="160"/>
      <c r="B8" s="21"/>
      <c r="C8" s="13"/>
      <c r="D8" s="21"/>
      <c r="E8" s="55"/>
      <c r="F8" s="55"/>
      <c r="G8" s="55"/>
      <c r="H8" s="55"/>
      <c r="I8" s="55"/>
      <c r="J8" s="56" t="s">
        <v>3</v>
      </c>
      <c r="K8" s="57"/>
      <c r="L8" s="57"/>
      <c r="M8" s="57"/>
      <c r="N8" s="57"/>
      <c r="O8" s="58"/>
      <c r="P8" s="59"/>
      <c r="Q8" s="59"/>
      <c r="R8" s="59"/>
    </row>
    <row r="9" spans="1:18" s="3" customFormat="1">
      <c r="A9" s="160"/>
      <c r="B9" s="13"/>
      <c r="C9" s="13"/>
      <c r="D9" s="21"/>
      <c r="E9" s="380" t="s">
        <v>301</v>
      </c>
      <c r="F9" s="381"/>
      <c r="G9" s="138"/>
      <c r="H9" s="61"/>
      <c r="I9" s="61"/>
      <c r="J9" s="62"/>
      <c r="K9" s="63"/>
      <c r="L9" s="63"/>
      <c r="M9" s="63"/>
      <c r="N9" s="63"/>
      <c r="O9" s="58"/>
      <c r="P9" s="59"/>
      <c r="Q9" s="59"/>
      <c r="R9" s="59"/>
    </row>
    <row r="10" spans="1:18" s="7" customFormat="1" ht="18.75">
      <c r="A10" s="161"/>
      <c r="B10" s="339" t="s">
        <v>46</v>
      </c>
      <c r="C10" s="23"/>
      <c r="D10" s="23"/>
      <c r="E10" s="64" t="s">
        <v>141</v>
      </c>
      <c r="F10" s="344" t="s">
        <v>81</v>
      </c>
      <c r="G10" s="205"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138</v>
      </c>
      <c r="C11" s="21"/>
      <c r="D11" s="65"/>
      <c r="E11" s="343"/>
      <c r="F11" s="345"/>
      <c r="G11" s="118"/>
      <c r="H11" s="119"/>
      <c r="I11" s="119"/>
      <c r="J11" s="119"/>
      <c r="K11" s="119"/>
      <c r="L11" s="119"/>
      <c r="M11" s="119"/>
      <c r="N11" s="119"/>
      <c r="O11" s="120"/>
      <c r="P11" s="120"/>
      <c r="Q11" s="120"/>
      <c r="R11" s="120"/>
    </row>
    <row r="12" spans="1:18" ht="17.25" customHeight="1">
      <c r="A12" s="22">
        <v>2</v>
      </c>
      <c r="B12" s="21" t="s">
        <v>136</v>
      </c>
      <c r="C12" s="21"/>
      <c r="D12" s="65"/>
      <c r="E12" s="343"/>
      <c r="F12" s="345"/>
      <c r="G12" s="118"/>
      <c r="H12" s="119"/>
      <c r="I12" s="119"/>
      <c r="J12" s="119"/>
      <c r="K12" s="119"/>
      <c r="L12" s="119"/>
      <c r="M12" s="119"/>
      <c r="N12" s="119"/>
      <c r="O12" s="120"/>
      <c r="P12" s="120"/>
      <c r="Q12" s="120"/>
      <c r="R12" s="120"/>
    </row>
    <row r="13" spans="1:18" ht="17.25" customHeight="1">
      <c r="A13" s="22">
        <v>3</v>
      </c>
      <c r="B13" s="21" t="s">
        <v>182</v>
      </c>
      <c r="C13" s="21"/>
      <c r="D13" s="65"/>
      <c r="E13" s="343"/>
      <c r="F13" s="345"/>
      <c r="G13" s="69"/>
      <c r="H13" s="69"/>
      <c r="I13" s="69"/>
      <c r="J13" s="69"/>
      <c r="K13" s="69"/>
      <c r="L13" s="69"/>
      <c r="M13" s="69"/>
      <c r="N13" s="69"/>
      <c r="O13" s="69"/>
      <c r="P13" s="69"/>
      <c r="Q13" s="69"/>
      <c r="R13" s="69"/>
    </row>
    <row r="14" spans="1:18" ht="17.25" customHeight="1">
      <c r="A14" s="22">
        <v>4</v>
      </c>
      <c r="B14" s="21" t="s">
        <v>302</v>
      </c>
      <c r="C14" s="21"/>
      <c r="D14" s="65"/>
      <c r="E14" s="187"/>
      <c r="F14" s="361"/>
      <c r="G14" s="359"/>
      <c r="H14" s="360"/>
      <c r="I14" s="360"/>
      <c r="J14" s="360"/>
      <c r="K14" s="360"/>
      <c r="L14" s="360"/>
      <c r="M14" s="360"/>
      <c r="N14" s="360"/>
      <c r="O14" s="360"/>
      <c r="P14" s="360"/>
      <c r="Q14" s="360"/>
      <c r="R14" s="360"/>
    </row>
    <row r="15" spans="1:18" ht="17.25" customHeight="1">
      <c r="A15" s="22">
        <v>5</v>
      </c>
      <c r="B15" s="21" t="s">
        <v>183</v>
      </c>
      <c r="C15" s="21"/>
      <c r="D15" s="65"/>
      <c r="E15" s="187"/>
      <c r="F15" s="346"/>
      <c r="G15" s="118"/>
      <c r="H15" s="118"/>
      <c r="I15" s="118"/>
      <c r="J15" s="118"/>
      <c r="K15" s="118"/>
      <c r="L15" s="118"/>
      <c r="M15" s="118"/>
      <c r="N15" s="118"/>
      <c r="O15" s="118"/>
      <c r="P15" s="118"/>
      <c r="Q15" s="118"/>
      <c r="R15" s="118"/>
    </row>
    <row r="16" spans="1:18" ht="17.25" customHeight="1">
      <c r="A16" s="22">
        <v>6</v>
      </c>
      <c r="B16" s="21" t="s">
        <v>42</v>
      </c>
      <c r="C16" s="24"/>
      <c r="D16" s="68"/>
      <c r="E16" s="187"/>
      <c r="F16" s="346"/>
      <c r="G16" s="118"/>
      <c r="H16" s="118"/>
      <c r="I16" s="118"/>
      <c r="J16" s="118"/>
      <c r="K16" s="118"/>
      <c r="L16" s="118"/>
      <c r="M16" s="118"/>
      <c r="N16" s="118"/>
      <c r="O16" s="118"/>
      <c r="P16" s="118"/>
      <c r="Q16" s="118"/>
      <c r="R16" s="118"/>
    </row>
    <row r="17" spans="1:18" ht="17.25" customHeight="1">
      <c r="A17" s="22">
        <v>7</v>
      </c>
      <c r="B17" s="27" t="s">
        <v>97</v>
      </c>
      <c r="C17" s="21"/>
      <c r="D17" s="65"/>
      <c r="E17" s="70">
        <f>E15+E16</f>
        <v>0</v>
      </c>
      <c r="F17" s="347">
        <f>F15+F16</f>
        <v>0</v>
      </c>
      <c r="G17" s="70">
        <f t="shared" ref="G17:R17" si="0">G15+G16</f>
        <v>0</v>
      </c>
      <c r="H17" s="70">
        <f t="shared" si="0"/>
        <v>0</v>
      </c>
      <c r="I17" s="70">
        <f t="shared" si="0"/>
        <v>0</v>
      </c>
      <c r="J17" s="70">
        <f t="shared" si="0"/>
        <v>0</v>
      </c>
      <c r="K17" s="70">
        <f t="shared" si="0"/>
        <v>0</v>
      </c>
      <c r="L17" s="70">
        <f t="shared" si="0"/>
        <v>0</v>
      </c>
      <c r="M17" s="70">
        <f t="shared" si="0"/>
        <v>0</v>
      </c>
      <c r="N17" s="70">
        <f t="shared" si="0"/>
        <v>0</v>
      </c>
      <c r="O17" s="70">
        <f t="shared" si="0"/>
        <v>0</v>
      </c>
      <c r="P17" s="70">
        <f t="shared" si="0"/>
        <v>0</v>
      </c>
      <c r="Q17" s="70">
        <f t="shared" si="0"/>
        <v>0</v>
      </c>
      <c r="R17" s="70">
        <f t="shared" si="0"/>
        <v>0</v>
      </c>
    </row>
    <row r="18" spans="1:18" ht="17.25" customHeight="1">
      <c r="A18" s="22"/>
      <c r="C18" s="21"/>
      <c r="D18" s="21"/>
      <c r="E18" s="237"/>
      <c r="F18" s="348"/>
      <c r="G18" s="238"/>
      <c r="H18" s="238"/>
      <c r="I18" s="238"/>
      <c r="J18" s="238"/>
      <c r="K18" s="238"/>
      <c r="L18" s="238"/>
      <c r="M18" s="238"/>
      <c r="N18" s="238"/>
      <c r="O18" s="213"/>
      <c r="P18" s="213"/>
      <c r="Q18" s="213"/>
      <c r="R18" s="214"/>
    </row>
    <row r="19" spans="1:18" ht="17.25" customHeight="1">
      <c r="A19" s="22">
        <v>8</v>
      </c>
      <c r="B19" s="21" t="s">
        <v>41</v>
      </c>
      <c r="C19" s="21"/>
      <c r="D19" s="65"/>
      <c r="E19" s="234"/>
      <c r="F19" s="349"/>
      <c r="G19" s="235"/>
      <c r="H19" s="235"/>
      <c r="I19" s="235"/>
      <c r="J19" s="235"/>
      <c r="K19" s="235"/>
      <c r="L19" s="235"/>
      <c r="M19" s="235"/>
      <c r="N19" s="235"/>
      <c r="O19" s="236"/>
      <c r="P19" s="236"/>
      <c r="Q19" s="236"/>
      <c r="R19" s="236"/>
    </row>
    <row r="20" spans="1:18" ht="17.25" customHeight="1">
      <c r="A20" s="22">
        <v>9</v>
      </c>
      <c r="B20" s="21" t="s">
        <v>134</v>
      </c>
      <c r="C20" s="21"/>
      <c r="D20" s="65"/>
      <c r="E20" s="198"/>
      <c r="F20" s="350"/>
      <c r="G20" s="135"/>
      <c r="H20" s="135"/>
      <c r="I20" s="135"/>
      <c r="J20" s="135"/>
      <c r="K20" s="135"/>
      <c r="L20" s="135"/>
      <c r="M20" s="135"/>
      <c r="N20" s="135"/>
      <c r="O20" s="136"/>
      <c r="P20" s="136"/>
      <c r="Q20" s="136"/>
      <c r="R20" s="136"/>
    </row>
    <row r="21" spans="1:18" ht="17.25" customHeight="1">
      <c r="A21" s="22">
        <v>10</v>
      </c>
      <c r="B21" s="375" t="s">
        <v>336</v>
      </c>
      <c r="C21" s="21"/>
      <c r="D21" s="21"/>
      <c r="E21" s="266"/>
      <c r="F21" s="351"/>
      <c r="G21" s="121"/>
      <c r="H21" s="122"/>
      <c r="I21" s="122"/>
      <c r="J21" s="122"/>
      <c r="K21" s="122"/>
      <c r="L21" s="122"/>
      <c r="M21" s="122"/>
      <c r="N21" s="122"/>
      <c r="O21" s="120"/>
      <c r="P21" s="120"/>
      <c r="Q21" s="120"/>
      <c r="R21" s="120"/>
    </row>
    <row r="22" spans="1:18" ht="17.25" customHeight="1">
      <c r="A22" s="22">
        <v>11</v>
      </c>
      <c r="B22" s="375" t="s">
        <v>337</v>
      </c>
      <c r="C22" s="21"/>
      <c r="D22" s="21"/>
      <c r="E22" s="266"/>
      <c r="F22" s="351"/>
      <c r="G22" s="121"/>
      <c r="H22" s="122"/>
      <c r="I22" s="122"/>
      <c r="J22" s="122"/>
      <c r="K22" s="122"/>
      <c r="L22" s="122"/>
      <c r="M22" s="122"/>
      <c r="N22" s="122"/>
      <c r="O22" s="120"/>
      <c r="P22" s="120"/>
      <c r="Q22" s="120"/>
      <c r="R22" s="120"/>
    </row>
    <row r="23" spans="1:18">
      <c r="A23" s="162"/>
      <c r="B23" s="29"/>
      <c r="C23" s="29"/>
      <c r="D23" s="164"/>
      <c r="E23" s="165"/>
      <c r="F23" s="165"/>
      <c r="G23" s="165"/>
      <c r="H23" s="165"/>
      <c r="I23" s="165"/>
      <c r="J23" s="165"/>
      <c r="K23" s="165"/>
      <c r="L23" s="165"/>
      <c r="M23" s="165"/>
      <c r="N23" s="165"/>
      <c r="O23" s="166"/>
      <c r="P23" s="166"/>
      <c r="Q23" s="166"/>
      <c r="R23" s="167"/>
    </row>
    <row r="24" spans="1:18" ht="18.75" customHeight="1">
      <c r="B24" s="339" t="s">
        <v>286</v>
      </c>
      <c r="C24" s="30"/>
      <c r="D24" s="75"/>
      <c r="E24" s="76"/>
      <c r="F24" s="76"/>
      <c r="G24" s="76"/>
      <c r="H24" s="76"/>
      <c r="I24" s="76"/>
      <c r="J24" s="76"/>
      <c r="K24" s="76"/>
      <c r="L24" s="76"/>
      <c r="M24" s="76"/>
      <c r="N24" s="76"/>
      <c r="O24" s="76"/>
      <c r="P24" s="76"/>
      <c r="Q24" s="76"/>
      <c r="R24" s="76"/>
    </row>
    <row r="25" spans="1:18" ht="15.75" customHeight="1">
      <c r="A25" s="154"/>
      <c r="B25" s="27" t="s">
        <v>285</v>
      </c>
      <c r="C25" s="32"/>
      <c r="D25" s="77"/>
      <c r="E25" s="78"/>
      <c r="F25" s="78"/>
      <c r="G25" s="78"/>
      <c r="H25" s="78"/>
      <c r="I25" s="78"/>
      <c r="J25" s="78"/>
      <c r="K25" s="78"/>
      <c r="L25" s="78"/>
      <c r="M25" s="78"/>
      <c r="N25" s="78"/>
      <c r="O25" s="79"/>
      <c r="P25" s="79"/>
      <c r="Q25" s="79"/>
      <c r="R25" s="79"/>
    </row>
    <row r="26" spans="1:18">
      <c r="A26" s="154"/>
      <c r="B26" s="21" t="s">
        <v>43</v>
      </c>
      <c r="C26" s="12"/>
      <c r="D26" s="75"/>
      <c r="E26" s="64" t="s">
        <v>141</v>
      </c>
      <c r="F26" s="64" t="s">
        <v>81</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54" t="s">
        <v>145</v>
      </c>
      <c r="B27" s="14"/>
      <c r="C27" s="40"/>
      <c r="D27" s="81"/>
      <c r="E27" s="187"/>
      <c r="F27" s="187"/>
      <c r="G27" s="119"/>
      <c r="H27" s="119"/>
      <c r="I27" s="119"/>
      <c r="J27" s="119"/>
      <c r="K27" s="119"/>
      <c r="L27" s="119"/>
      <c r="M27" s="119"/>
      <c r="N27" s="119"/>
      <c r="O27" s="120"/>
      <c r="P27" s="120"/>
      <c r="Q27" s="120"/>
      <c r="R27" s="120"/>
    </row>
    <row r="28" spans="1:18">
      <c r="A28" s="154" t="s">
        <v>146</v>
      </c>
      <c r="B28" s="14"/>
      <c r="C28" s="40"/>
      <c r="D28" s="81"/>
      <c r="E28" s="200"/>
      <c r="F28" s="200"/>
      <c r="G28" s="123"/>
      <c r="H28" s="123"/>
      <c r="I28" s="123"/>
      <c r="J28" s="123"/>
      <c r="K28" s="123"/>
      <c r="L28" s="123"/>
      <c r="M28" s="123"/>
      <c r="N28" s="123"/>
      <c r="O28" s="120"/>
      <c r="P28" s="120"/>
      <c r="Q28" s="120"/>
      <c r="R28" s="120"/>
    </row>
    <row r="29" spans="1:18">
      <c r="A29" s="154" t="s">
        <v>147</v>
      </c>
      <c r="B29" s="14"/>
      <c r="C29" s="40"/>
      <c r="D29" s="81"/>
      <c r="E29" s="187"/>
      <c r="F29" s="187"/>
      <c r="G29" s="119"/>
      <c r="H29" s="119"/>
      <c r="I29" s="119"/>
      <c r="J29" s="119"/>
      <c r="K29" s="119"/>
      <c r="L29" s="119"/>
      <c r="M29" s="119"/>
      <c r="N29" s="119"/>
      <c r="O29" s="120"/>
      <c r="P29" s="120"/>
      <c r="Q29" s="120"/>
      <c r="R29" s="120"/>
    </row>
    <row r="30" spans="1:18">
      <c r="A30" s="154" t="s">
        <v>148</v>
      </c>
      <c r="B30" s="14"/>
      <c r="C30" s="40"/>
      <c r="D30" s="81"/>
      <c r="E30" s="201"/>
      <c r="F30" s="201"/>
      <c r="G30" s="124"/>
      <c r="H30" s="124"/>
      <c r="I30" s="124"/>
      <c r="J30" s="124"/>
      <c r="K30" s="124"/>
      <c r="L30" s="124"/>
      <c r="M30" s="124"/>
      <c r="N30" s="124"/>
      <c r="O30" s="125"/>
      <c r="P30" s="125"/>
      <c r="Q30" s="125"/>
      <c r="R30" s="125"/>
    </row>
    <row r="31" spans="1:18" s="313" customFormat="1">
      <c r="A31" s="323" t="s">
        <v>149</v>
      </c>
      <c r="B31" s="336"/>
      <c r="C31" s="316"/>
      <c r="D31" s="317"/>
      <c r="E31" s="335"/>
      <c r="F31" s="335"/>
      <c r="G31" s="332"/>
      <c r="H31" s="332"/>
      <c r="I31" s="332"/>
      <c r="J31" s="332"/>
      <c r="K31" s="332"/>
      <c r="L31" s="332"/>
      <c r="M31" s="332"/>
      <c r="N31" s="332"/>
      <c r="O31" s="333"/>
      <c r="P31" s="333"/>
      <c r="Q31" s="333"/>
      <c r="R31" s="136"/>
    </row>
    <row r="32" spans="1:18" s="313" customFormat="1">
      <c r="A32" s="323" t="s">
        <v>150</v>
      </c>
      <c r="B32" s="336"/>
      <c r="C32" s="316"/>
      <c r="D32" s="317"/>
      <c r="E32" s="335"/>
      <c r="F32" s="335"/>
      <c r="G32" s="332"/>
      <c r="H32" s="332"/>
      <c r="I32" s="332"/>
      <c r="J32" s="332"/>
      <c r="K32" s="332"/>
      <c r="L32" s="332"/>
      <c r="M32" s="332"/>
      <c r="N32" s="332"/>
      <c r="O32" s="333"/>
      <c r="P32" s="333"/>
      <c r="Q32" s="333"/>
      <c r="R32" s="136"/>
    </row>
    <row r="33" spans="1:18" s="313" customFormat="1">
      <c r="A33" s="323" t="s">
        <v>151</v>
      </c>
      <c r="B33" s="336"/>
      <c r="C33" s="316"/>
      <c r="D33" s="317"/>
      <c r="E33" s="335"/>
      <c r="F33" s="335"/>
      <c r="G33" s="332"/>
      <c r="H33" s="332"/>
      <c r="I33" s="332"/>
      <c r="J33" s="332"/>
      <c r="K33" s="332"/>
      <c r="L33" s="332"/>
      <c r="M33" s="332"/>
      <c r="N33" s="332"/>
      <c r="O33" s="333"/>
      <c r="P33" s="333"/>
      <c r="Q33" s="333"/>
      <c r="R33" s="136"/>
    </row>
    <row r="34" spans="1:18">
      <c r="A34" s="154"/>
      <c r="B34" s="12"/>
      <c r="C34" s="12"/>
      <c r="D34" s="21"/>
      <c r="E34" s="99"/>
      <c r="F34" s="100"/>
      <c r="G34" s="100"/>
      <c r="H34" s="100"/>
      <c r="I34" s="100"/>
      <c r="J34" s="100"/>
      <c r="K34" s="100"/>
      <c r="L34" s="100"/>
      <c r="M34" s="100"/>
      <c r="N34" s="100"/>
      <c r="O34" s="101"/>
      <c r="P34" s="101"/>
      <c r="Q34" s="101"/>
      <c r="R34" s="102"/>
    </row>
    <row r="35" spans="1:18">
      <c r="A35" s="154"/>
      <c r="B35" s="27" t="s">
        <v>283</v>
      </c>
      <c r="C35" s="33"/>
      <c r="D35" s="27"/>
      <c r="E35" s="112"/>
      <c r="F35" s="113"/>
      <c r="G35" s="113"/>
      <c r="H35" s="113"/>
      <c r="I35" s="113"/>
      <c r="J35" s="113"/>
      <c r="K35" s="113"/>
      <c r="L35" s="113"/>
      <c r="M35" s="113"/>
      <c r="N35" s="113"/>
      <c r="O35" s="105"/>
      <c r="P35" s="105"/>
      <c r="Q35" s="105"/>
      <c r="R35" s="106"/>
    </row>
    <row r="36" spans="1:18">
      <c r="A36" s="154"/>
      <c r="B36" s="21" t="s">
        <v>36</v>
      </c>
      <c r="C36" s="12"/>
      <c r="D36" s="75"/>
      <c r="E36" s="114"/>
      <c r="F36" s="115"/>
      <c r="G36" s="115"/>
      <c r="H36" s="115"/>
      <c r="I36" s="115"/>
      <c r="J36" s="115"/>
      <c r="K36" s="115"/>
      <c r="L36" s="115"/>
      <c r="M36" s="115"/>
      <c r="N36" s="115"/>
      <c r="O36" s="109"/>
      <c r="P36" s="109"/>
      <c r="Q36" s="109"/>
      <c r="R36" s="110"/>
    </row>
    <row r="37" spans="1:18">
      <c r="A37" s="323" t="s">
        <v>152</v>
      </c>
      <c r="B37" s="14"/>
      <c r="C37" s="40"/>
      <c r="D37" s="81"/>
      <c r="E37" s="189"/>
      <c r="F37" s="190"/>
      <c r="G37" s="126"/>
      <c r="H37" s="126"/>
      <c r="I37" s="126"/>
      <c r="J37" s="126"/>
      <c r="K37" s="126"/>
      <c r="L37" s="126"/>
      <c r="M37" s="126"/>
      <c r="N37" s="126"/>
      <c r="O37" s="127"/>
      <c r="P37" s="127"/>
      <c r="Q37" s="127"/>
      <c r="R37" s="127"/>
    </row>
    <row r="38" spans="1:18">
      <c r="A38" s="323" t="s">
        <v>153</v>
      </c>
      <c r="B38" s="202"/>
      <c r="C38" s="173"/>
      <c r="D38" s="173"/>
      <c r="E38" s="191"/>
      <c r="F38" s="191"/>
      <c r="G38" s="123"/>
      <c r="H38" s="123"/>
      <c r="I38" s="123"/>
      <c r="J38" s="123"/>
      <c r="K38" s="123"/>
      <c r="L38" s="123"/>
      <c r="M38" s="123"/>
      <c r="N38" s="123"/>
      <c r="O38" s="120"/>
      <c r="P38" s="120"/>
      <c r="Q38" s="120"/>
      <c r="R38" s="120"/>
    </row>
    <row r="39" spans="1:18">
      <c r="A39" s="154" t="s">
        <v>167</v>
      </c>
      <c r="B39" s="14"/>
      <c r="C39" s="40"/>
      <c r="D39" s="40"/>
      <c r="E39" s="189"/>
      <c r="F39" s="189"/>
      <c r="G39" s="119"/>
      <c r="H39" s="119"/>
      <c r="I39" s="119"/>
      <c r="J39" s="119"/>
      <c r="K39" s="119"/>
      <c r="L39" s="119"/>
      <c r="M39" s="119"/>
      <c r="N39" s="119"/>
      <c r="O39" s="120"/>
      <c r="P39" s="120"/>
      <c r="Q39" s="120"/>
      <c r="R39" s="120"/>
    </row>
    <row r="40" spans="1:18">
      <c r="A40" s="154" t="s">
        <v>168</v>
      </c>
      <c r="B40" s="14"/>
      <c r="C40" s="40"/>
      <c r="D40" s="40"/>
      <c r="E40" s="189"/>
      <c r="F40" s="189"/>
      <c r="G40" s="119"/>
      <c r="H40" s="119"/>
      <c r="I40" s="119"/>
      <c r="J40" s="119"/>
      <c r="K40" s="119"/>
      <c r="L40" s="119"/>
      <c r="M40" s="119"/>
      <c r="N40" s="119"/>
      <c r="O40" s="120"/>
      <c r="P40" s="120"/>
      <c r="Q40" s="120"/>
      <c r="R40" s="120"/>
    </row>
    <row r="41" spans="1:18" s="313" customFormat="1">
      <c r="A41" s="323" t="s">
        <v>169</v>
      </c>
      <c r="B41" s="14"/>
      <c r="C41" s="318"/>
      <c r="D41" s="318"/>
      <c r="E41" s="189"/>
      <c r="F41" s="189"/>
      <c r="G41" s="119"/>
      <c r="H41" s="119"/>
      <c r="I41" s="119"/>
      <c r="J41" s="119"/>
      <c r="K41" s="119"/>
      <c r="L41" s="119"/>
      <c r="M41" s="119"/>
      <c r="N41" s="119"/>
      <c r="O41" s="120"/>
      <c r="P41" s="120"/>
      <c r="Q41" s="120"/>
      <c r="R41" s="120"/>
    </row>
    <row r="42" spans="1:18">
      <c r="A42" s="323" t="s">
        <v>205</v>
      </c>
      <c r="B42" s="14"/>
      <c r="C42" s="40"/>
      <c r="D42" s="40"/>
      <c r="E42" s="189"/>
      <c r="F42" s="189"/>
      <c r="G42" s="119"/>
      <c r="H42" s="119"/>
      <c r="I42" s="119"/>
      <c r="J42" s="119"/>
      <c r="K42" s="119"/>
      <c r="L42" s="119"/>
      <c r="M42" s="119"/>
      <c r="N42" s="119"/>
      <c r="O42" s="120"/>
      <c r="P42" s="120"/>
      <c r="Q42" s="120"/>
      <c r="R42" s="120"/>
    </row>
    <row r="43" spans="1:18">
      <c r="A43" s="154" t="s">
        <v>206</v>
      </c>
      <c r="B43" s="14"/>
      <c r="C43" s="173"/>
      <c r="D43" s="197"/>
      <c r="E43" s="199"/>
      <c r="F43" s="199"/>
      <c r="G43" s="124"/>
      <c r="H43" s="124"/>
      <c r="I43" s="124"/>
      <c r="J43" s="124"/>
      <c r="K43" s="124"/>
      <c r="L43" s="124"/>
      <c r="M43" s="124"/>
      <c r="N43" s="124"/>
      <c r="O43" s="125"/>
      <c r="P43" s="125"/>
      <c r="Q43" s="125"/>
      <c r="R43" s="125"/>
    </row>
    <row r="44" spans="1:18" ht="31.5">
      <c r="A44" s="154">
        <v>12</v>
      </c>
      <c r="B44" s="52" t="s">
        <v>178</v>
      </c>
      <c r="C44" s="42"/>
      <c r="D44" s="84"/>
      <c r="E44" s="97">
        <f t="shared" ref="E44" si="1">SUM(E27:E30,E37:E42)</f>
        <v>0</v>
      </c>
      <c r="F44" s="97">
        <f t="shared" ref="F44:R44" si="2">SUM(F27:F30,F37:F42)</f>
        <v>0</v>
      </c>
      <c r="G44" s="97">
        <f t="shared" si="2"/>
        <v>0</v>
      </c>
      <c r="H44" s="97">
        <f t="shared" si="2"/>
        <v>0</v>
      </c>
      <c r="I44" s="97">
        <f t="shared" si="2"/>
        <v>0</v>
      </c>
      <c r="J44" s="97">
        <f t="shared" si="2"/>
        <v>0</v>
      </c>
      <c r="K44" s="97">
        <f t="shared" si="2"/>
        <v>0</v>
      </c>
      <c r="L44" s="97">
        <f t="shared" si="2"/>
        <v>0</v>
      </c>
      <c r="M44" s="97">
        <f t="shared" si="2"/>
        <v>0</v>
      </c>
      <c r="N44" s="97">
        <f t="shared" si="2"/>
        <v>0</v>
      </c>
      <c r="O44" s="97">
        <f t="shared" si="2"/>
        <v>0</v>
      </c>
      <c r="P44" s="97">
        <f t="shared" si="2"/>
        <v>0</v>
      </c>
      <c r="Q44" s="97">
        <f t="shared" si="2"/>
        <v>0</v>
      </c>
      <c r="R44" s="97">
        <f t="shared" si="2"/>
        <v>0</v>
      </c>
    </row>
    <row r="45" spans="1:18">
      <c r="A45" s="154"/>
      <c r="B45" s="33"/>
      <c r="C45" s="33"/>
      <c r="D45" s="27"/>
      <c r="E45" s="116"/>
      <c r="F45" s="117"/>
      <c r="G45" s="117"/>
      <c r="H45" s="117"/>
      <c r="I45" s="117"/>
      <c r="J45" s="117"/>
      <c r="K45" s="117"/>
      <c r="L45" s="117"/>
      <c r="M45" s="117"/>
      <c r="N45" s="117"/>
      <c r="O45" s="117"/>
      <c r="P45" s="117"/>
      <c r="Q45" s="117"/>
      <c r="R45" s="134"/>
    </row>
    <row r="46" spans="1:18">
      <c r="A46" s="154"/>
      <c r="B46" s="27" t="s">
        <v>287</v>
      </c>
      <c r="C46" s="33"/>
      <c r="D46" s="21"/>
      <c r="E46" s="103"/>
      <c r="F46" s="104"/>
      <c r="G46" s="104"/>
      <c r="H46" s="104"/>
      <c r="I46" s="104"/>
      <c r="J46" s="104"/>
      <c r="K46" s="104"/>
      <c r="L46" s="104"/>
      <c r="M46" s="104"/>
      <c r="N46" s="104"/>
      <c r="O46" s="105"/>
      <c r="P46" s="105"/>
      <c r="Q46" s="105"/>
      <c r="R46" s="106"/>
    </row>
    <row r="47" spans="1:18">
      <c r="A47" s="154"/>
      <c r="B47" s="21" t="s">
        <v>35</v>
      </c>
      <c r="C47" s="12"/>
      <c r="D47" s="21"/>
      <c r="E47" s="107"/>
      <c r="F47" s="108"/>
      <c r="G47" s="108"/>
      <c r="H47" s="108"/>
      <c r="I47" s="108"/>
      <c r="J47" s="108"/>
      <c r="K47" s="108"/>
      <c r="L47" s="108"/>
      <c r="M47" s="108"/>
      <c r="N47" s="108"/>
      <c r="O47" s="109"/>
      <c r="P47" s="109"/>
      <c r="Q47" s="109"/>
      <c r="R47" s="110"/>
    </row>
    <row r="48" spans="1:18">
      <c r="A48" s="154" t="s">
        <v>61</v>
      </c>
      <c r="B48" s="14"/>
      <c r="C48" s="40"/>
      <c r="D48" s="81"/>
      <c r="E48" s="190"/>
      <c r="F48" s="190"/>
      <c r="G48" s="126"/>
      <c r="H48" s="126"/>
      <c r="I48" s="126"/>
      <c r="J48" s="126"/>
      <c r="K48" s="126"/>
      <c r="L48" s="126"/>
      <c r="M48" s="126"/>
      <c r="N48" s="126"/>
      <c r="O48" s="126"/>
      <c r="P48" s="126"/>
      <c r="Q48" s="126"/>
      <c r="R48" s="127"/>
    </row>
    <row r="49" spans="1:18">
      <c r="A49" s="154" t="s">
        <v>62</v>
      </c>
      <c r="B49" s="14"/>
      <c r="C49" s="40"/>
      <c r="D49" s="81"/>
      <c r="E49" s="189"/>
      <c r="F49" s="189"/>
      <c r="G49" s="119"/>
      <c r="H49" s="119"/>
      <c r="I49" s="119"/>
      <c r="J49" s="119"/>
      <c r="K49" s="119"/>
      <c r="L49" s="119"/>
      <c r="M49" s="119"/>
      <c r="N49" s="129"/>
      <c r="O49" s="120"/>
      <c r="P49" s="120"/>
      <c r="Q49" s="120"/>
      <c r="R49" s="120"/>
    </row>
    <row r="50" spans="1:18">
      <c r="A50" s="154" t="s">
        <v>63</v>
      </c>
      <c r="B50" s="14"/>
      <c r="C50" s="40"/>
      <c r="D50" s="81"/>
      <c r="E50" s="189"/>
      <c r="F50" s="189"/>
      <c r="G50" s="119"/>
      <c r="H50" s="119"/>
      <c r="I50" s="119"/>
      <c r="J50" s="119"/>
      <c r="K50" s="119"/>
      <c r="L50" s="119"/>
      <c r="M50" s="119"/>
      <c r="N50" s="129"/>
      <c r="O50" s="120"/>
      <c r="P50" s="120"/>
      <c r="Q50" s="120"/>
      <c r="R50" s="120"/>
    </row>
    <row r="51" spans="1:18">
      <c r="A51" s="154" t="s">
        <v>64</v>
      </c>
      <c r="B51" s="14"/>
      <c r="C51" s="40"/>
      <c r="D51" s="81"/>
      <c r="E51" s="189"/>
      <c r="F51" s="189"/>
      <c r="G51" s="119"/>
      <c r="H51" s="119"/>
      <c r="I51" s="119"/>
      <c r="J51" s="119"/>
      <c r="K51" s="119"/>
      <c r="L51" s="119"/>
      <c r="M51" s="119"/>
      <c r="N51" s="129"/>
      <c r="O51" s="120"/>
      <c r="P51" s="120"/>
      <c r="Q51" s="120"/>
      <c r="R51" s="120"/>
    </row>
    <row r="52" spans="1:18">
      <c r="A52" s="154" t="s">
        <v>65</v>
      </c>
      <c r="B52" s="14"/>
      <c r="C52" s="40"/>
      <c r="D52" s="81"/>
      <c r="E52" s="189"/>
      <c r="F52" s="189"/>
      <c r="G52" s="119"/>
      <c r="H52" s="119"/>
      <c r="I52" s="119"/>
      <c r="J52" s="119"/>
      <c r="K52" s="119"/>
      <c r="L52" s="119"/>
      <c r="M52" s="119"/>
      <c r="N52" s="129"/>
      <c r="O52" s="120"/>
      <c r="P52" s="120"/>
      <c r="Q52" s="120"/>
      <c r="R52" s="120"/>
    </row>
    <row r="53" spans="1:18">
      <c r="A53" s="154" t="s">
        <v>66</v>
      </c>
      <c r="B53" s="14"/>
      <c r="C53" s="40"/>
      <c r="D53" s="81"/>
      <c r="E53" s="189"/>
      <c r="F53" s="189"/>
      <c r="G53" s="119"/>
      <c r="H53" s="119"/>
      <c r="I53" s="119"/>
      <c r="J53" s="119"/>
      <c r="K53" s="119"/>
      <c r="L53" s="119"/>
      <c r="M53" s="119"/>
      <c r="N53" s="129"/>
      <c r="O53" s="120"/>
      <c r="P53" s="120"/>
      <c r="Q53" s="120"/>
      <c r="R53" s="120"/>
    </row>
    <row r="54" spans="1:18">
      <c r="A54" s="154" t="s">
        <v>67</v>
      </c>
      <c r="B54" s="14"/>
      <c r="C54" s="40"/>
      <c r="D54" s="81"/>
      <c r="E54" s="189"/>
      <c r="F54" s="189"/>
      <c r="G54" s="119"/>
      <c r="H54" s="119"/>
      <c r="I54" s="119"/>
      <c r="J54" s="119"/>
      <c r="K54" s="119"/>
      <c r="L54" s="119"/>
      <c r="M54" s="119"/>
      <c r="N54" s="129"/>
      <c r="O54" s="120"/>
      <c r="P54" s="120"/>
      <c r="Q54" s="120"/>
      <c r="R54" s="120"/>
    </row>
    <row r="55" spans="1:18">
      <c r="A55" s="154" t="s">
        <v>68</v>
      </c>
      <c r="B55" s="14"/>
      <c r="C55" s="40"/>
      <c r="D55" s="81"/>
      <c r="E55" s="199"/>
      <c r="F55" s="199"/>
      <c r="G55" s="124"/>
      <c r="H55" s="124"/>
      <c r="I55" s="124"/>
      <c r="J55" s="124"/>
      <c r="K55" s="124"/>
      <c r="L55" s="124"/>
      <c r="M55" s="124"/>
      <c r="N55" s="137"/>
      <c r="O55" s="125"/>
      <c r="P55" s="125"/>
      <c r="Q55" s="125"/>
      <c r="R55" s="125"/>
    </row>
    <row r="56" spans="1:18">
      <c r="A56" s="156"/>
      <c r="B56" s="43"/>
      <c r="C56" s="43"/>
      <c r="D56" s="87"/>
      <c r="E56" s="99"/>
      <c r="F56" s="100"/>
      <c r="G56" s="100"/>
      <c r="H56" s="100"/>
      <c r="I56" s="100"/>
      <c r="J56" s="100"/>
      <c r="K56" s="100"/>
      <c r="L56" s="100"/>
      <c r="M56" s="100"/>
      <c r="N56" s="100"/>
      <c r="O56" s="101"/>
      <c r="P56" s="101"/>
      <c r="Q56" s="101"/>
      <c r="R56" s="102"/>
    </row>
    <row r="57" spans="1:18">
      <c r="A57" s="154"/>
      <c r="B57" s="27" t="s">
        <v>289</v>
      </c>
      <c r="C57" s="12"/>
      <c r="D57" s="27"/>
      <c r="E57" s="112"/>
      <c r="F57" s="113"/>
      <c r="G57" s="113"/>
      <c r="H57" s="113"/>
      <c r="I57" s="113"/>
      <c r="J57" s="113"/>
      <c r="K57" s="113"/>
      <c r="L57" s="113"/>
      <c r="M57" s="113"/>
      <c r="N57" s="113"/>
      <c r="O57" s="105"/>
      <c r="P57" s="105"/>
      <c r="Q57" s="105"/>
      <c r="R57" s="106"/>
    </row>
    <row r="58" spans="1:18">
      <c r="A58" s="154"/>
      <c r="B58" s="21" t="s">
        <v>36</v>
      </c>
      <c r="C58" s="12"/>
      <c r="D58" s="21"/>
      <c r="E58" s="114"/>
      <c r="F58" s="115"/>
      <c r="G58" s="115"/>
      <c r="H58" s="115"/>
      <c r="I58" s="115"/>
      <c r="J58" s="115"/>
      <c r="K58" s="115"/>
      <c r="L58" s="115"/>
      <c r="M58" s="115"/>
      <c r="N58" s="115"/>
      <c r="O58" s="109"/>
      <c r="P58" s="109"/>
      <c r="Q58" s="109"/>
      <c r="R58" s="110"/>
    </row>
    <row r="59" spans="1:18">
      <c r="A59" s="154" t="s">
        <v>69</v>
      </c>
      <c r="B59" s="44"/>
      <c r="C59" s="40"/>
      <c r="D59" s="88"/>
      <c r="E59" s="190"/>
      <c r="F59" s="190"/>
      <c r="G59" s="126"/>
      <c r="H59" s="126"/>
      <c r="I59" s="126"/>
      <c r="J59" s="126"/>
      <c r="K59" s="126"/>
      <c r="L59" s="126"/>
      <c r="M59" s="126"/>
      <c r="N59" s="128"/>
      <c r="O59" s="127"/>
      <c r="P59" s="127"/>
      <c r="Q59" s="127"/>
      <c r="R59" s="127"/>
    </row>
    <row r="60" spans="1:18">
      <c r="A60" s="154" t="s">
        <v>154</v>
      </c>
      <c r="B60" s="44"/>
      <c r="C60" s="40"/>
      <c r="D60" s="88"/>
      <c r="E60" s="189"/>
      <c r="F60" s="189"/>
      <c r="G60" s="119"/>
      <c r="H60" s="119"/>
      <c r="I60" s="119"/>
      <c r="J60" s="119"/>
      <c r="K60" s="119"/>
      <c r="L60" s="119"/>
      <c r="M60" s="119"/>
      <c r="N60" s="129"/>
      <c r="O60" s="120"/>
      <c r="P60" s="120"/>
      <c r="Q60" s="120"/>
      <c r="R60" s="120"/>
    </row>
    <row r="61" spans="1:18">
      <c r="A61" s="154" t="s">
        <v>155</v>
      </c>
      <c r="B61" s="44"/>
      <c r="C61" s="40"/>
      <c r="D61" s="88"/>
      <c r="E61" s="189"/>
      <c r="F61" s="189"/>
      <c r="G61" s="119"/>
      <c r="H61" s="119"/>
      <c r="I61" s="119"/>
      <c r="J61" s="119"/>
      <c r="K61" s="119"/>
      <c r="L61" s="119"/>
      <c r="M61" s="119"/>
      <c r="N61" s="129"/>
      <c r="O61" s="120"/>
      <c r="P61" s="120"/>
      <c r="Q61" s="120"/>
      <c r="R61" s="120"/>
    </row>
    <row r="62" spans="1:18">
      <c r="A62" s="154" t="s">
        <v>156</v>
      </c>
      <c r="B62" s="46"/>
      <c r="C62" s="43"/>
      <c r="D62" s="91"/>
      <c r="E62" s="199"/>
      <c r="F62" s="199"/>
      <c r="G62" s="124"/>
      <c r="H62" s="124"/>
      <c r="I62" s="124"/>
      <c r="J62" s="124"/>
      <c r="K62" s="124"/>
      <c r="L62" s="124"/>
      <c r="M62" s="124"/>
      <c r="N62" s="137"/>
      <c r="O62" s="125"/>
      <c r="P62" s="125"/>
      <c r="Q62" s="125"/>
      <c r="R62" s="125"/>
    </row>
    <row r="63" spans="1:18" s="313" customFormat="1">
      <c r="A63" s="323" t="s">
        <v>229</v>
      </c>
      <c r="B63" s="46"/>
      <c r="C63" s="43"/>
      <c r="D63" s="337"/>
      <c r="E63" s="335"/>
      <c r="F63" s="335"/>
      <c r="G63" s="332"/>
      <c r="H63" s="332"/>
      <c r="I63" s="332"/>
      <c r="J63" s="332"/>
      <c r="K63" s="332"/>
      <c r="L63" s="332"/>
      <c r="M63" s="332"/>
      <c r="N63" s="332"/>
      <c r="O63" s="333"/>
      <c r="P63" s="333"/>
      <c r="Q63" s="333"/>
      <c r="R63" s="136"/>
    </row>
    <row r="64" spans="1:18" s="313" customFormat="1" ht="16.5" thickBot="1">
      <c r="A64" s="323" t="s">
        <v>230</v>
      </c>
      <c r="B64" s="46"/>
      <c r="C64" s="43"/>
      <c r="D64" s="337"/>
      <c r="E64" s="335"/>
      <c r="F64" s="335"/>
      <c r="G64" s="332"/>
      <c r="H64" s="332"/>
      <c r="I64" s="332"/>
      <c r="J64" s="332"/>
      <c r="K64" s="332"/>
      <c r="L64" s="332"/>
      <c r="M64" s="332"/>
      <c r="N64" s="332"/>
      <c r="O64" s="333"/>
      <c r="P64" s="333"/>
      <c r="Q64" s="333"/>
      <c r="R64" s="136"/>
    </row>
    <row r="65" spans="1:18" ht="16.5" thickBot="1">
      <c r="A65" s="154">
        <v>13</v>
      </c>
      <c r="B65" s="366" t="s">
        <v>326</v>
      </c>
      <c r="C65" s="367"/>
      <c r="D65" s="368"/>
      <c r="E65" s="69">
        <f>SUM(E48:E55,E59:E64, E67)</f>
        <v>0</v>
      </c>
      <c r="F65" s="69">
        <f t="shared" ref="F65:R65" si="3">SUM(F48:F55,F59:F64, F67)</f>
        <v>0</v>
      </c>
      <c r="G65" s="69">
        <f t="shared" si="3"/>
        <v>0</v>
      </c>
      <c r="H65" s="69">
        <f t="shared" si="3"/>
        <v>0</v>
      </c>
      <c r="I65" s="69">
        <f t="shared" si="3"/>
        <v>0</v>
      </c>
      <c r="J65" s="69">
        <f t="shared" si="3"/>
        <v>0</v>
      </c>
      <c r="K65" s="69">
        <f t="shared" si="3"/>
        <v>0</v>
      </c>
      <c r="L65" s="69">
        <f t="shared" si="3"/>
        <v>0</v>
      </c>
      <c r="M65" s="69">
        <f t="shared" si="3"/>
        <v>0</v>
      </c>
      <c r="N65" s="69">
        <f t="shared" si="3"/>
        <v>0</v>
      </c>
      <c r="O65" s="69">
        <f t="shared" si="3"/>
        <v>0</v>
      </c>
      <c r="P65" s="69">
        <f t="shared" si="3"/>
        <v>0</v>
      </c>
      <c r="Q65" s="69">
        <f t="shared" si="3"/>
        <v>0</v>
      </c>
      <c r="R65" s="69">
        <f t="shared" si="3"/>
        <v>0</v>
      </c>
    </row>
    <row r="66" spans="1:18" s="313" customFormat="1" ht="16.5" thickBot="1">
      <c r="A66" s="323"/>
      <c r="B66" s="226"/>
      <c r="C66" s="32"/>
      <c r="D66" s="77"/>
      <c r="E66" s="78"/>
      <c r="F66" s="78"/>
      <c r="G66" s="78"/>
      <c r="H66" s="78"/>
      <c r="I66" s="78"/>
      <c r="J66" s="78"/>
      <c r="K66" s="78"/>
      <c r="L66" s="78"/>
      <c r="M66" s="78"/>
      <c r="N66" s="78"/>
      <c r="O66" s="78"/>
      <c r="P66" s="78"/>
      <c r="Q66" s="78"/>
      <c r="R66" s="227"/>
    </row>
    <row r="67" spans="1:18" s="313" customFormat="1" ht="16.5" thickBot="1">
      <c r="A67" s="323" t="s">
        <v>311</v>
      </c>
      <c r="B67" s="366" t="s">
        <v>310</v>
      </c>
      <c r="C67" s="369"/>
      <c r="D67" s="368"/>
      <c r="E67" s="69"/>
      <c r="F67" s="321"/>
      <c r="G67" s="321"/>
      <c r="H67" s="321"/>
      <c r="I67" s="321"/>
      <c r="J67" s="321"/>
      <c r="K67" s="321"/>
      <c r="L67" s="321"/>
      <c r="M67" s="321"/>
      <c r="N67" s="321"/>
      <c r="O67" s="321"/>
      <c r="P67" s="321"/>
      <c r="Q67" s="321"/>
      <c r="R67" s="321"/>
    </row>
    <row r="68" spans="1:18" s="313" customFormat="1">
      <c r="A68" s="323"/>
      <c r="B68" s="226"/>
      <c r="C68" s="32"/>
      <c r="D68" s="77"/>
      <c r="E68" s="78"/>
      <c r="F68" s="78"/>
      <c r="G68" s="78"/>
      <c r="H68" s="78"/>
      <c r="I68" s="78"/>
      <c r="J68" s="78"/>
      <c r="K68" s="78"/>
      <c r="L68" s="78"/>
      <c r="M68" s="78"/>
      <c r="N68" s="78"/>
      <c r="O68" s="78"/>
      <c r="P68" s="78"/>
      <c r="Q68" s="78"/>
      <c r="R68" s="227"/>
    </row>
    <row r="69" spans="1:18">
      <c r="A69" s="154"/>
      <c r="B69" s="223"/>
      <c r="C69" s="224"/>
      <c r="D69" s="232"/>
      <c r="E69" s="233"/>
      <c r="F69" s="233"/>
      <c r="G69" s="233"/>
      <c r="H69" s="233"/>
      <c r="I69" s="233"/>
      <c r="J69" s="233"/>
      <c r="K69" s="233"/>
      <c r="L69" s="233"/>
      <c r="M69" s="233"/>
      <c r="N69" s="233"/>
      <c r="O69" s="233"/>
      <c r="P69" s="233"/>
      <c r="Q69" s="233"/>
      <c r="R69" s="225"/>
    </row>
    <row r="70" spans="1:18" ht="15" customHeight="1">
      <c r="A70" s="154">
        <v>14</v>
      </c>
      <c r="B70" s="228" t="s">
        <v>231</v>
      </c>
      <c r="C70" s="229"/>
      <c r="D70" s="230"/>
      <c r="E70" s="231">
        <f t="shared" ref="E70:R70" si="4">E65+E44</f>
        <v>0</v>
      </c>
      <c r="F70" s="231">
        <f t="shared" si="4"/>
        <v>0</v>
      </c>
      <c r="G70" s="231">
        <f t="shared" si="4"/>
        <v>0</v>
      </c>
      <c r="H70" s="231">
        <f t="shared" si="4"/>
        <v>0</v>
      </c>
      <c r="I70" s="231">
        <f t="shared" si="4"/>
        <v>0</v>
      </c>
      <c r="J70" s="231">
        <f t="shared" si="4"/>
        <v>0</v>
      </c>
      <c r="K70" s="231">
        <f t="shared" si="4"/>
        <v>0</v>
      </c>
      <c r="L70" s="231">
        <f t="shared" si="4"/>
        <v>0</v>
      </c>
      <c r="M70" s="231">
        <f t="shared" si="4"/>
        <v>0</v>
      </c>
      <c r="N70" s="231">
        <f t="shared" si="4"/>
        <v>0</v>
      </c>
      <c r="O70" s="231">
        <f t="shared" si="4"/>
        <v>0</v>
      </c>
      <c r="P70" s="231">
        <f t="shared" si="4"/>
        <v>0</v>
      </c>
      <c r="Q70" s="231">
        <f t="shared" si="4"/>
        <v>0</v>
      </c>
      <c r="R70" s="231">
        <f t="shared" si="4"/>
        <v>0</v>
      </c>
    </row>
    <row r="71" spans="1:18" ht="15" customHeight="1">
      <c r="A71" s="154"/>
      <c r="B71" s="130"/>
      <c r="C71" s="131"/>
      <c r="D71" s="93"/>
      <c r="E71" s="78"/>
      <c r="F71" s="78"/>
      <c r="G71" s="78"/>
      <c r="H71" s="78"/>
      <c r="I71" s="78"/>
      <c r="J71" s="78"/>
      <c r="K71" s="78"/>
      <c r="L71" s="78"/>
      <c r="M71" s="78"/>
      <c r="N71" s="78"/>
      <c r="O71" s="78"/>
      <c r="P71" s="78"/>
      <c r="Q71" s="78"/>
      <c r="R71" s="78"/>
    </row>
    <row r="72" spans="1:18">
      <c r="A72" s="154"/>
      <c r="B72" s="21"/>
      <c r="C72" s="12"/>
      <c r="D72" s="21"/>
      <c r="E72" s="78"/>
      <c r="F72" s="78"/>
      <c r="G72" s="78"/>
      <c r="H72" s="78"/>
      <c r="I72" s="78"/>
      <c r="J72" s="78"/>
      <c r="K72" s="78"/>
      <c r="L72" s="78"/>
      <c r="M72" s="78"/>
      <c r="N72" s="78"/>
      <c r="O72" s="79"/>
      <c r="P72" s="79"/>
      <c r="Q72" s="79"/>
      <c r="R72" s="79"/>
    </row>
    <row r="73" spans="1:18" ht="15" customHeight="1">
      <c r="A73" s="154"/>
      <c r="B73" s="130"/>
      <c r="C73" s="131"/>
      <c r="D73" s="93"/>
      <c r="E73" s="78"/>
      <c r="F73" s="78"/>
      <c r="G73" s="78"/>
      <c r="H73" s="78"/>
      <c r="I73" s="78"/>
      <c r="J73" s="78"/>
      <c r="K73" s="78"/>
      <c r="L73" s="78"/>
      <c r="M73" s="78"/>
      <c r="N73" s="78"/>
      <c r="O73" s="78"/>
      <c r="P73" s="78"/>
      <c r="Q73" s="78"/>
      <c r="R73" s="78"/>
    </row>
    <row r="74" spans="1:18" s="313" customFormat="1" ht="15" customHeight="1">
      <c r="A74" s="323"/>
      <c r="B74" s="130"/>
      <c r="C74" s="131"/>
      <c r="D74" s="93"/>
      <c r="E74" s="78"/>
      <c r="F74" s="78"/>
      <c r="G74" s="78"/>
      <c r="H74" s="78"/>
      <c r="I74" s="78"/>
      <c r="J74" s="78"/>
      <c r="K74" s="78"/>
      <c r="L74" s="78"/>
      <c r="M74" s="78"/>
      <c r="N74" s="78"/>
      <c r="O74" s="78"/>
      <c r="P74" s="78"/>
      <c r="Q74" s="78"/>
      <c r="R74" s="78"/>
    </row>
    <row r="75" spans="1:18" s="313" customFormat="1" ht="15" customHeight="1">
      <c r="A75" s="323"/>
      <c r="B75" s="130"/>
      <c r="C75" s="131"/>
      <c r="D75" s="93"/>
      <c r="E75" s="78"/>
      <c r="F75" s="78"/>
      <c r="G75" s="78"/>
      <c r="H75" s="78"/>
      <c r="I75" s="78"/>
      <c r="J75" s="78"/>
      <c r="K75" s="78"/>
      <c r="L75" s="78"/>
      <c r="M75" s="78"/>
      <c r="N75" s="78"/>
      <c r="O75" s="78"/>
      <c r="P75" s="78"/>
      <c r="Q75" s="78"/>
      <c r="R75" s="78"/>
    </row>
    <row r="76" spans="1:18" s="313" customFormat="1" ht="15" customHeight="1">
      <c r="A76" s="323"/>
      <c r="B76" s="130"/>
      <c r="C76" s="131"/>
      <c r="D76" s="93"/>
      <c r="E76" s="78"/>
      <c r="F76" s="78"/>
      <c r="G76" s="78"/>
      <c r="H76" s="78"/>
      <c r="I76" s="78"/>
      <c r="J76" s="78"/>
      <c r="K76" s="78"/>
      <c r="L76" s="78"/>
      <c r="M76" s="78"/>
      <c r="N76" s="78"/>
      <c r="O76" s="78"/>
      <c r="P76" s="78"/>
      <c r="Q76" s="78"/>
      <c r="R76" s="78"/>
    </row>
    <row r="77" spans="1:18" s="48" customFormat="1" ht="15" customHeight="1">
      <c r="A77" s="155"/>
      <c r="B77" s="339" t="s">
        <v>39</v>
      </c>
      <c r="C77" s="45"/>
      <c r="D77" s="93"/>
      <c r="E77" s="93"/>
      <c r="F77" s="93"/>
      <c r="G77" s="94"/>
      <c r="H77" s="94"/>
      <c r="I77" s="94"/>
      <c r="J77" s="94"/>
      <c r="K77" s="94"/>
      <c r="L77" s="94"/>
      <c r="M77" s="94"/>
      <c r="N77" s="94"/>
      <c r="O77" s="79"/>
      <c r="P77" s="79"/>
      <c r="Q77" s="79"/>
      <c r="R77" s="79"/>
    </row>
    <row r="78" spans="1:18" ht="15" customHeight="1">
      <c r="A78" s="154"/>
      <c r="B78" s="27" t="s">
        <v>290</v>
      </c>
      <c r="C78" s="33"/>
      <c r="D78" s="93"/>
      <c r="E78" s="93"/>
      <c r="F78" s="93"/>
      <c r="G78" s="94"/>
      <c r="H78" s="94"/>
      <c r="I78" s="94"/>
      <c r="J78" s="94"/>
      <c r="K78" s="94"/>
      <c r="L78" s="94"/>
      <c r="M78" s="94"/>
      <c r="N78" s="94"/>
      <c r="O78" s="79"/>
      <c r="P78" s="79"/>
      <c r="Q78" s="79"/>
      <c r="R78" s="79"/>
    </row>
    <row r="79" spans="1:18">
      <c r="A79" s="154"/>
      <c r="B79" s="21" t="s">
        <v>40</v>
      </c>
      <c r="C79" s="32"/>
      <c r="D79" s="75"/>
      <c r="E79" s="352"/>
      <c r="F79" s="352"/>
      <c r="G79" s="64" t="s">
        <v>1</v>
      </c>
      <c r="H79" s="64" t="s">
        <v>2</v>
      </c>
      <c r="I79" s="64" t="s">
        <v>17</v>
      </c>
      <c r="J79" s="64" t="s">
        <v>18</v>
      </c>
      <c r="K79" s="64" t="s">
        <v>20</v>
      </c>
      <c r="L79" s="64" t="s">
        <v>21</v>
      </c>
      <c r="M79" s="64" t="s">
        <v>24</v>
      </c>
      <c r="N79" s="64" t="s">
        <v>25</v>
      </c>
      <c r="O79" s="64" t="s">
        <v>27</v>
      </c>
      <c r="P79" s="64" t="s">
        <v>28</v>
      </c>
      <c r="Q79" s="64" t="s">
        <v>29</v>
      </c>
      <c r="R79" s="64" t="s">
        <v>30</v>
      </c>
    </row>
    <row r="80" spans="1:18" s="2" customFormat="1">
      <c r="A80" s="324" t="s">
        <v>157</v>
      </c>
      <c r="B80" s="132"/>
      <c r="C80" s="203"/>
      <c r="D80" s="133"/>
      <c r="E80" s="343"/>
      <c r="F80" s="343"/>
      <c r="G80" s="119"/>
      <c r="H80" s="119"/>
      <c r="I80" s="119"/>
      <c r="J80" s="119"/>
      <c r="K80" s="119"/>
      <c r="L80" s="119"/>
      <c r="M80" s="119"/>
      <c r="N80" s="129"/>
      <c r="O80" s="120"/>
      <c r="P80" s="120"/>
      <c r="Q80" s="120"/>
      <c r="R80" s="120"/>
    </row>
    <row r="81" spans="1:18" s="2" customFormat="1">
      <c r="A81" s="324" t="s">
        <v>158</v>
      </c>
      <c r="B81" s="53"/>
      <c r="C81" s="203"/>
      <c r="D81" s="133"/>
      <c r="E81" s="343"/>
      <c r="F81" s="343"/>
      <c r="G81" s="119"/>
      <c r="H81" s="119"/>
      <c r="I81" s="119"/>
      <c r="J81" s="119"/>
      <c r="K81" s="119"/>
      <c r="L81" s="119"/>
      <c r="M81" s="119"/>
      <c r="N81" s="129"/>
      <c r="O81" s="120"/>
      <c r="P81" s="120"/>
      <c r="Q81" s="120"/>
      <c r="R81" s="120"/>
    </row>
    <row r="82" spans="1:18" s="2" customFormat="1">
      <c r="A82" s="324" t="s">
        <v>159</v>
      </c>
      <c r="B82" s="53"/>
      <c r="C82" s="203"/>
      <c r="D82" s="133"/>
      <c r="E82" s="343"/>
      <c r="F82" s="343"/>
      <c r="G82" s="119"/>
      <c r="H82" s="119"/>
      <c r="I82" s="119"/>
      <c r="J82" s="119"/>
      <c r="K82" s="119"/>
      <c r="L82" s="119"/>
      <c r="M82" s="119"/>
      <c r="N82" s="119"/>
      <c r="O82" s="120"/>
      <c r="P82" s="120"/>
      <c r="Q82" s="120"/>
      <c r="R82" s="120"/>
    </row>
    <row r="83" spans="1:18" s="2" customFormat="1">
      <c r="A83" s="324" t="s">
        <v>160</v>
      </c>
      <c r="B83" s="53"/>
      <c r="C83" s="203"/>
      <c r="D83" s="133"/>
      <c r="E83" s="343"/>
      <c r="F83" s="343"/>
      <c r="G83" s="119"/>
      <c r="H83" s="119"/>
      <c r="I83" s="119"/>
      <c r="J83" s="119"/>
      <c r="K83" s="119"/>
      <c r="L83" s="119"/>
      <c r="M83" s="119"/>
      <c r="N83" s="119"/>
      <c r="O83" s="120"/>
      <c r="P83" s="120"/>
      <c r="Q83" s="120"/>
      <c r="R83" s="120"/>
    </row>
    <row r="84" spans="1:18" s="2" customFormat="1">
      <c r="A84" s="323" t="s">
        <v>161</v>
      </c>
      <c r="B84" s="53"/>
      <c r="C84" s="203"/>
      <c r="D84" s="133"/>
      <c r="E84" s="343"/>
      <c r="F84" s="343"/>
      <c r="G84" s="124"/>
      <c r="H84" s="124"/>
      <c r="I84" s="124"/>
      <c r="J84" s="124"/>
      <c r="K84" s="124"/>
      <c r="L84" s="124"/>
      <c r="M84" s="124"/>
      <c r="N84" s="124"/>
      <c r="O84" s="125"/>
      <c r="P84" s="125"/>
      <c r="Q84" s="125"/>
      <c r="R84" s="125"/>
    </row>
    <row r="85" spans="1:18" s="2" customFormat="1">
      <c r="A85" s="324" t="s">
        <v>220</v>
      </c>
      <c r="B85" s="53"/>
      <c r="C85" s="203"/>
      <c r="D85" s="133"/>
      <c r="E85" s="343"/>
      <c r="F85" s="343"/>
      <c r="G85" s="124"/>
      <c r="H85" s="124"/>
      <c r="I85" s="124"/>
      <c r="J85" s="124"/>
      <c r="K85" s="124"/>
      <c r="L85" s="124"/>
      <c r="M85" s="124"/>
      <c r="N85" s="124"/>
      <c r="O85" s="125"/>
      <c r="P85" s="125"/>
      <c r="Q85" s="125"/>
      <c r="R85" s="125"/>
    </row>
    <row r="86" spans="1:18" s="2" customFormat="1">
      <c r="A86" s="324" t="s">
        <v>221</v>
      </c>
      <c r="B86" s="53"/>
      <c r="C86" s="203"/>
      <c r="D86" s="133"/>
      <c r="E86" s="343"/>
      <c r="F86" s="343"/>
      <c r="G86" s="124"/>
      <c r="H86" s="124"/>
      <c r="I86" s="124"/>
      <c r="J86" s="124"/>
      <c r="K86" s="124"/>
      <c r="L86" s="124"/>
      <c r="M86" s="124"/>
      <c r="N86" s="124"/>
      <c r="O86" s="125"/>
      <c r="P86" s="125"/>
      <c r="Q86" s="125"/>
      <c r="R86" s="125"/>
    </row>
    <row r="87" spans="1:18" s="2" customFormat="1">
      <c r="A87" s="324" t="s">
        <v>222</v>
      </c>
      <c r="B87" s="53"/>
      <c r="C87" s="203"/>
      <c r="D87" s="133"/>
      <c r="E87" s="343"/>
      <c r="F87" s="343"/>
      <c r="G87" s="124"/>
      <c r="H87" s="124"/>
      <c r="I87" s="124"/>
      <c r="J87" s="124"/>
      <c r="K87" s="124"/>
      <c r="L87" s="124"/>
      <c r="M87" s="124"/>
      <c r="N87" s="124"/>
      <c r="O87" s="125"/>
      <c r="P87" s="125"/>
      <c r="Q87" s="125"/>
      <c r="R87" s="125"/>
    </row>
    <row r="88" spans="1:18" s="2" customFormat="1">
      <c r="A88" s="324" t="s">
        <v>223</v>
      </c>
      <c r="B88" s="53"/>
      <c r="C88" s="203"/>
      <c r="D88" s="133"/>
      <c r="E88" s="343"/>
      <c r="F88" s="343"/>
      <c r="G88" s="124"/>
      <c r="H88" s="124"/>
      <c r="I88" s="124"/>
      <c r="J88" s="124"/>
      <c r="K88" s="124"/>
      <c r="L88" s="124"/>
      <c r="M88" s="124"/>
      <c r="N88" s="124"/>
      <c r="O88" s="125"/>
      <c r="P88" s="125"/>
      <c r="Q88" s="125"/>
      <c r="R88" s="125"/>
    </row>
    <row r="89" spans="1:18" s="2" customFormat="1">
      <c r="A89" s="324" t="s">
        <v>224</v>
      </c>
      <c r="B89" s="53"/>
      <c r="C89" s="203"/>
      <c r="D89" s="133"/>
      <c r="E89" s="343"/>
      <c r="F89" s="343"/>
      <c r="G89" s="124"/>
      <c r="H89" s="124"/>
      <c r="I89" s="124"/>
      <c r="J89" s="124"/>
      <c r="K89" s="124"/>
      <c r="L89" s="124"/>
      <c r="M89" s="124"/>
      <c r="N89" s="124"/>
      <c r="O89" s="125"/>
      <c r="P89" s="125"/>
      <c r="Q89" s="125"/>
      <c r="R89" s="125"/>
    </row>
    <row r="90" spans="1:18" s="2" customFormat="1">
      <c r="A90" s="324" t="s">
        <v>225</v>
      </c>
      <c r="B90" s="53"/>
      <c r="C90" s="203"/>
      <c r="D90" s="133"/>
      <c r="E90" s="343"/>
      <c r="F90" s="343"/>
      <c r="G90" s="124"/>
      <c r="H90" s="124"/>
      <c r="I90" s="124"/>
      <c r="J90" s="124"/>
      <c r="K90" s="124"/>
      <c r="L90" s="124"/>
      <c r="M90" s="124"/>
      <c r="N90" s="124"/>
      <c r="O90" s="125"/>
      <c r="P90" s="125"/>
      <c r="Q90" s="125"/>
      <c r="R90" s="125"/>
    </row>
    <row r="91" spans="1:18" s="2" customFormat="1">
      <c r="A91" s="324" t="s">
        <v>226</v>
      </c>
      <c r="B91" s="53"/>
      <c r="C91" s="203"/>
      <c r="D91" s="133"/>
      <c r="E91" s="343"/>
      <c r="F91" s="343"/>
      <c r="G91" s="124"/>
      <c r="H91" s="124"/>
      <c r="I91" s="124"/>
      <c r="J91" s="124"/>
      <c r="K91" s="124"/>
      <c r="L91" s="124"/>
      <c r="M91" s="124"/>
      <c r="N91" s="124"/>
      <c r="O91" s="125"/>
      <c r="P91" s="125"/>
      <c r="Q91" s="125"/>
      <c r="R91" s="125"/>
    </row>
    <row r="92" spans="1:18" s="2" customFormat="1">
      <c r="A92" s="324" t="s">
        <v>227</v>
      </c>
      <c r="B92" s="53"/>
      <c r="C92" s="203"/>
      <c r="D92" s="133"/>
      <c r="E92" s="343"/>
      <c r="F92" s="343"/>
      <c r="G92" s="124"/>
      <c r="H92" s="124"/>
      <c r="I92" s="124"/>
      <c r="J92" s="124"/>
      <c r="K92" s="124"/>
      <c r="L92" s="124"/>
      <c r="M92" s="124"/>
      <c r="N92" s="124"/>
      <c r="O92" s="125"/>
      <c r="P92" s="125"/>
      <c r="Q92" s="125"/>
      <c r="R92" s="125"/>
    </row>
    <row r="93" spans="1:18" s="2" customFormat="1">
      <c r="A93" s="334" t="s">
        <v>228</v>
      </c>
      <c r="B93" s="53"/>
      <c r="C93" s="203"/>
      <c r="D93" s="133"/>
      <c r="E93" s="343"/>
      <c r="F93" s="343"/>
      <c r="G93" s="124"/>
      <c r="H93" s="124"/>
      <c r="I93" s="124"/>
      <c r="J93" s="124"/>
      <c r="K93" s="124"/>
      <c r="L93" s="124"/>
      <c r="M93" s="124"/>
      <c r="N93" s="124"/>
      <c r="O93" s="125"/>
      <c r="P93" s="125"/>
      <c r="Q93" s="125"/>
      <c r="R93" s="125"/>
    </row>
    <row r="94" spans="1:18">
      <c r="A94" s="154">
        <v>15</v>
      </c>
      <c r="B94" s="52" t="s">
        <v>105</v>
      </c>
      <c r="C94" s="47"/>
      <c r="D94" s="204"/>
      <c r="E94" s="353"/>
      <c r="F94" s="354"/>
      <c r="G94" s="69">
        <f t="shared" ref="G94:R94" si="5">SUM(G80:G93)</f>
        <v>0</v>
      </c>
      <c r="H94" s="69">
        <f t="shared" si="5"/>
        <v>0</v>
      </c>
      <c r="I94" s="69">
        <f t="shared" si="5"/>
        <v>0</v>
      </c>
      <c r="J94" s="69">
        <f t="shared" si="5"/>
        <v>0</v>
      </c>
      <c r="K94" s="69">
        <f t="shared" si="5"/>
        <v>0</v>
      </c>
      <c r="L94" s="69">
        <f t="shared" si="5"/>
        <v>0</v>
      </c>
      <c r="M94" s="69">
        <f t="shared" si="5"/>
        <v>0</v>
      </c>
      <c r="N94" s="69">
        <f t="shared" si="5"/>
        <v>0</v>
      </c>
      <c r="O94" s="69">
        <f t="shared" si="5"/>
        <v>0</v>
      </c>
      <c r="P94" s="69">
        <f t="shared" si="5"/>
        <v>0</v>
      </c>
      <c r="Q94" s="69">
        <f t="shared" si="5"/>
        <v>0</v>
      </c>
      <c r="R94" s="69">
        <f t="shared" si="5"/>
        <v>0</v>
      </c>
    </row>
    <row r="95" spans="1:18">
      <c r="A95" s="154"/>
      <c r="B95" s="12"/>
      <c r="C95" s="32"/>
      <c r="D95" s="172"/>
      <c r="E95" s="177"/>
      <c r="F95" s="267"/>
      <c r="G95" s="178"/>
      <c r="H95" s="178"/>
      <c r="I95" s="178"/>
      <c r="J95" s="178"/>
      <c r="K95" s="178"/>
      <c r="L95" s="178"/>
      <c r="M95" s="178"/>
      <c r="N95" s="178"/>
      <c r="O95" s="179"/>
      <c r="P95" s="179"/>
      <c r="Q95" s="179"/>
      <c r="R95" s="180"/>
    </row>
    <row r="96" spans="1:18">
      <c r="A96" s="154"/>
      <c r="B96" s="27" t="s">
        <v>291</v>
      </c>
      <c r="C96" s="12"/>
      <c r="D96" s="21"/>
      <c r="E96" s="112"/>
      <c r="F96" s="113"/>
      <c r="G96" s="113"/>
      <c r="H96" s="113"/>
      <c r="I96" s="113"/>
      <c r="J96" s="113"/>
      <c r="K96" s="113"/>
      <c r="L96" s="113"/>
      <c r="M96" s="113"/>
      <c r="N96" s="113"/>
      <c r="O96" s="105"/>
      <c r="P96" s="105"/>
      <c r="Q96" s="105"/>
      <c r="R96" s="106"/>
    </row>
    <row r="97" spans="1:18">
      <c r="A97" s="154"/>
      <c r="B97" s="21" t="s">
        <v>40</v>
      </c>
      <c r="C97" s="139"/>
      <c r="D97" s="75"/>
      <c r="E97" s="114"/>
      <c r="F97" s="115"/>
      <c r="G97" s="115"/>
      <c r="H97" s="115"/>
      <c r="I97" s="115"/>
      <c r="J97" s="115"/>
      <c r="K97" s="115"/>
      <c r="L97" s="115"/>
      <c r="M97" s="115"/>
      <c r="N97" s="115"/>
      <c r="O97" s="109"/>
      <c r="P97" s="109"/>
      <c r="Q97" s="109"/>
      <c r="R97" s="110"/>
    </row>
    <row r="98" spans="1:18">
      <c r="A98" s="324" t="s">
        <v>75</v>
      </c>
      <c r="B98" s="53"/>
      <c r="C98" s="40"/>
      <c r="D98" s="81"/>
      <c r="E98" s="355"/>
      <c r="F98" s="356"/>
      <c r="G98" s="175"/>
      <c r="H98" s="123"/>
      <c r="I98" s="123"/>
      <c r="J98" s="123"/>
      <c r="K98" s="123"/>
      <c r="L98" s="123"/>
      <c r="M98" s="123"/>
      <c r="N98" s="123"/>
      <c r="O98" s="120"/>
      <c r="P98" s="120"/>
      <c r="Q98" s="120"/>
      <c r="R98" s="120"/>
    </row>
    <row r="99" spans="1:18">
      <c r="A99" s="324" t="s">
        <v>76</v>
      </c>
      <c r="B99" s="53"/>
      <c r="C99" s="40"/>
      <c r="D99" s="95"/>
      <c r="E99" s="356"/>
      <c r="F99" s="356"/>
      <c r="G99" s="123"/>
      <c r="H99" s="123"/>
      <c r="I99" s="123"/>
      <c r="J99" s="123"/>
      <c r="K99" s="123"/>
      <c r="L99" s="123"/>
      <c r="M99" s="123"/>
      <c r="N99" s="123"/>
      <c r="O99" s="120"/>
      <c r="P99" s="120"/>
      <c r="Q99" s="120"/>
      <c r="R99" s="120"/>
    </row>
    <row r="100" spans="1:18">
      <c r="A100" s="324" t="s">
        <v>77</v>
      </c>
      <c r="B100" s="53"/>
      <c r="C100" s="40"/>
      <c r="D100" s="95"/>
      <c r="E100" s="355"/>
      <c r="F100" s="355"/>
      <c r="G100" s="123"/>
      <c r="H100" s="123"/>
      <c r="I100" s="123"/>
      <c r="J100" s="123"/>
      <c r="K100" s="123"/>
      <c r="L100" s="123"/>
      <c r="M100" s="123"/>
      <c r="N100" s="123"/>
      <c r="O100" s="120"/>
      <c r="P100" s="120"/>
      <c r="Q100" s="120"/>
      <c r="R100" s="120"/>
    </row>
    <row r="101" spans="1:18">
      <c r="A101" s="324" t="s">
        <v>78</v>
      </c>
      <c r="B101" s="53"/>
      <c r="C101" s="40"/>
      <c r="D101" s="95"/>
      <c r="E101" s="355"/>
      <c r="F101" s="355"/>
      <c r="G101" s="123"/>
      <c r="H101" s="123"/>
      <c r="I101" s="123"/>
      <c r="J101" s="123"/>
      <c r="K101" s="123"/>
      <c r="L101" s="123"/>
      <c r="M101" s="123"/>
      <c r="N101" s="123"/>
      <c r="O101" s="120"/>
      <c r="P101" s="120"/>
      <c r="Q101" s="120"/>
      <c r="R101" s="120"/>
    </row>
    <row r="102" spans="1:18">
      <c r="A102" s="323" t="s">
        <v>79</v>
      </c>
      <c r="B102" s="53"/>
      <c r="C102" s="40"/>
      <c r="D102" s="95"/>
      <c r="E102" s="355"/>
      <c r="F102" s="355"/>
      <c r="G102" s="123"/>
      <c r="H102" s="123"/>
      <c r="I102" s="123"/>
      <c r="J102" s="123"/>
      <c r="K102" s="123"/>
      <c r="L102" s="123"/>
      <c r="M102" s="123"/>
      <c r="N102" s="123"/>
      <c r="O102" s="120"/>
      <c r="P102" s="120"/>
      <c r="Q102" s="120"/>
      <c r="R102" s="120"/>
    </row>
    <row r="103" spans="1:18" s="313" customFormat="1">
      <c r="A103" s="324" t="s">
        <v>232</v>
      </c>
      <c r="B103" s="53"/>
      <c r="C103" s="318"/>
      <c r="D103" s="322"/>
      <c r="E103" s="357"/>
      <c r="F103" s="357"/>
      <c r="G103" s="175"/>
      <c r="H103" s="175"/>
      <c r="I103" s="175"/>
      <c r="J103" s="175"/>
      <c r="K103" s="175"/>
      <c r="L103" s="175"/>
      <c r="M103" s="175"/>
      <c r="N103" s="175"/>
      <c r="O103" s="282"/>
      <c r="P103" s="282"/>
      <c r="Q103" s="282"/>
      <c r="R103" s="282"/>
    </row>
    <row r="104" spans="1:18" s="313" customFormat="1">
      <c r="A104" s="324" t="s">
        <v>233</v>
      </c>
      <c r="B104" s="53"/>
      <c r="C104" s="318"/>
      <c r="D104" s="322"/>
      <c r="E104" s="357"/>
      <c r="F104" s="357"/>
      <c r="G104" s="175"/>
      <c r="H104" s="175"/>
      <c r="I104" s="175"/>
      <c r="J104" s="175"/>
      <c r="K104" s="175"/>
      <c r="L104" s="175"/>
      <c r="M104" s="175"/>
      <c r="N104" s="175"/>
      <c r="O104" s="282"/>
      <c r="P104" s="282"/>
      <c r="Q104" s="282"/>
      <c r="R104" s="282"/>
    </row>
    <row r="105" spans="1:18" s="313" customFormat="1">
      <c r="A105" s="324" t="s">
        <v>234</v>
      </c>
      <c r="B105" s="53"/>
      <c r="C105" s="318"/>
      <c r="D105" s="322"/>
      <c r="E105" s="357"/>
      <c r="F105" s="357"/>
      <c r="G105" s="175"/>
      <c r="H105" s="175"/>
      <c r="I105" s="175"/>
      <c r="J105" s="175"/>
      <c r="K105" s="175"/>
      <c r="L105" s="175"/>
      <c r="M105" s="175"/>
      <c r="N105" s="175"/>
      <c r="O105" s="282"/>
      <c r="P105" s="282"/>
      <c r="Q105" s="282"/>
      <c r="R105" s="282"/>
    </row>
    <row r="106" spans="1:18" s="313" customFormat="1">
      <c r="A106" s="324" t="s">
        <v>235</v>
      </c>
      <c r="B106" s="53"/>
      <c r="C106" s="318"/>
      <c r="D106" s="322"/>
      <c r="E106" s="357"/>
      <c r="F106" s="357"/>
      <c r="G106" s="175"/>
      <c r="H106" s="175"/>
      <c r="I106" s="175"/>
      <c r="J106" s="175"/>
      <c r="K106" s="175"/>
      <c r="L106" s="175"/>
      <c r="M106" s="175"/>
      <c r="N106" s="175"/>
      <c r="O106" s="282"/>
      <c r="P106" s="282"/>
      <c r="Q106" s="282"/>
      <c r="R106" s="282"/>
    </row>
    <row r="107" spans="1:18" s="313" customFormat="1">
      <c r="A107" s="324" t="s">
        <v>236</v>
      </c>
      <c r="B107" s="53"/>
      <c r="C107" s="318"/>
      <c r="D107" s="322"/>
      <c r="E107" s="357"/>
      <c r="F107" s="357"/>
      <c r="G107" s="175"/>
      <c r="H107" s="175"/>
      <c r="I107" s="175"/>
      <c r="J107" s="175"/>
      <c r="K107" s="175"/>
      <c r="L107" s="175"/>
      <c r="M107" s="175"/>
      <c r="N107" s="175"/>
      <c r="O107" s="282"/>
      <c r="P107" s="282"/>
      <c r="Q107" s="282"/>
      <c r="R107" s="282"/>
    </row>
    <row r="108" spans="1:18" s="313" customFormat="1">
      <c r="A108" s="324" t="s">
        <v>237</v>
      </c>
      <c r="B108" s="53"/>
      <c r="C108" s="318"/>
      <c r="D108" s="322"/>
      <c r="E108" s="357"/>
      <c r="F108" s="357"/>
      <c r="G108" s="175"/>
      <c r="H108" s="175"/>
      <c r="I108" s="175"/>
      <c r="J108" s="175"/>
      <c r="K108" s="175"/>
      <c r="L108" s="175"/>
      <c r="M108" s="175"/>
      <c r="N108" s="175"/>
      <c r="O108" s="282"/>
      <c r="P108" s="282"/>
      <c r="Q108" s="282"/>
      <c r="R108" s="282"/>
    </row>
    <row r="109" spans="1:18" s="313" customFormat="1">
      <c r="A109" s="324" t="s">
        <v>238</v>
      </c>
      <c r="B109" s="53"/>
      <c r="C109" s="318"/>
      <c r="D109" s="322"/>
      <c r="E109" s="357"/>
      <c r="F109" s="357"/>
      <c r="G109" s="175"/>
      <c r="H109" s="175"/>
      <c r="I109" s="175"/>
      <c r="J109" s="175"/>
      <c r="K109" s="175"/>
      <c r="L109" s="175"/>
      <c r="M109" s="175"/>
      <c r="N109" s="175"/>
      <c r="O109" s="282"/>
      <c r="P109" s="282"/>
      <c r="Q109" s="282"/>
      <c r="R109" s="282"/>
    </row>
    <row r="110" spans="1:18" s="313" customFormat="1">
      <c r="A110" s="324" t="s">
        <v>239</v>
      </c>
      <c r="B110" s="53"/>
      <c r="C110" s="318"/>
      <c r="D110" s="322"/>
      <c r="E110" s="357"/>
      <c r="F110" s="357"/>
      <c r="G110" s="175"/>
      <c r="H110" s="175"/>
      <c r="I110" s="175"/>
      <c r="J110" s="175"/>
      <c r="K110" s="175"/>
      <c r="L110" s="175"/>
      <c r="M110" s="175"/>
      <c r="N110" s="175"/>
      <c r="O110" s="282"/>
      <c r="P110" s="282"/>
      <c r="Q110" s="282"/>
      <c r="R110" s="282"/>
    </row>
    <row r="111" spans="1:18" s="313" customFormat="1">
      <c r="A111" s="334" t="s">
        <v>240</v>
      </c>
      <c r="B111" s="53"/>
      <c r="C111" s="318"/>
      <c r="D111" s="322"/>
      <c r="E111" s="357"/>
      <c r="F111" s="357"/>
      <c r="G111" s="175"/>
      <c r="H111" s="175"/>
      <c r="I111" s="175"/>
      <c r="J111" s="175"/>
      <c r="K111" s="175"/>
      <c r="L111" s="175"/>
      <c r="M111" s="175"/>
      <c r="N111" s="175"/>
      <c r="O111" s="282"/>
      <c r="P111" s="282"/>
      <c r="Q111" s="282"/>
      <c r="R111" s="282"/>
    </row>
    <row r="112" spans="1:18">
      <c r="A112" s="154">
        <v>16</v>
      </c>
      <c r="B112" s="49" t="s">
        <v>106</v>
      </c>
      <c r="C112" s="47"/>
      <c r="D112" s="92"/>
      <c r="E112" s="353"/>
      <c r="F112" s="353"/>
      <c r="G112" s="69">
        <f t="shared" ref="G112:R112" si="6">SUM(G98:G102)</f>
        <v>0</v>
      </c>
      <c r="H112" s="69">
        <f t="shared" si="6"/>
        <v>0</v>
      </c>
      <c r="I112" s="69">
        <f t="shared" si="6"/>
        <v>0</v>
      </c>
      <c r="J112" s="69">
        <f t="shared" si="6"/>
        <v>0</v>
      </c>
      <c r="K112" s="69">
        <f t="shared" si="6"/>
        <v>0</v>
      </c>
      <c r="L112" s="69">
        <f t="shared" si="6"/>
        <v>0</v>
      </c>
      <c r="M112" s="69">
        <f t="shared" si="6"/>
        <v>0</v>
      </c>
      <c r="N112" s="69">
        <f t="shared" si="6"/>
        <v>0</v>
      </c>
      <c r="O112" s="69">
        <f t="shared" si="6"/>
        <v>0</v>
      </c>
      <c r="P112" s="69">
        <f t="shared" si="6"/>
        <v>0</v>
      </c>
      <c r="Q112" s="69">
        <f t="shared" si="6"/>
        <v>0</v>
      </c>
      <c r="R112" s="69">
        <f t="shared" si="6"/>
        <v>0</v>
      </c>
    </row>
    <row r="113" spans="1:18">
      <c r="A113" s="154"/>
      <c r="B113" s="185"/>
      <c r="C113" s="183"/>
      <c r="D113" s="184"/>
      <c r="E113" s="113"/>
      <c r="F113" s="113"/>
      <c r="G113" s="113"/>
      <c r="H113" s="113"/>
      <c r="I113" s="113"/>
      <c r="J113" s="113"/>
      <c r="K113" s="113"/>
      <c r="L113" s="113"/>
      <c r="M113" s="113"/>
      <c r="N113" s="113"/>
      <c r="O113" s="113"/>
      <c r="P113" s="113"/>
      <c r="Q113" s="113"/>
      <c r="R113" s="186"/>
    </row>
    <row r="114" spans="1:18" ht="15" customHeight="1">
      <c r="A114" s="154">
        <v>17</v>
      </c>
      <c r="B114" s="50" t="s">
        <v>179</v>
      </c>
      <c r="C114" s="51"/>
      <c r="D114" s="88"/>
      <c r="E114" s="358"/>
      <c r="F114" s="358"/>
      <c r="G114" s="82">
        <f t="shared" ref="G114:R114" si="7">G112+G94</f>
        <v>0</v>
      </c>
      <c r="H114" s="82">
        <f t="shared" si="7"/>
        <v>0</v>
      </c>
      <c r="I114" s="82">
        <f t="shared" si="7"/>
        <v>0</v>
      </c>
      <c r="J114" s="82">
        <f t="shared" si="7"/>
        <v>0</v>
      </c>
      <c r="K114" s="82">
        <f t="shared" si="7"/>
        <v>0</v>
      </c>
      <c r="L114" s="82">
        <f t="shared" si="7"/>
        <v>0</v>
      </c>
      <c r="M114" s="82">
        <f t="shared" si="7"/>
        <v>0</v>
      </c>
      <c r="N114" s="82">
        <f t="shared" si="7"/>
        <v>0</v>
      </c>
      <c r="O114" s="82">
        <f t="shared" si="7"/>
        <v>0</v>
      </c>
      <c r="P114" s="82">
        <f t="shared" si="7"/>
        <v>0</v>
      </c>
      <c r="Q114" s="82">
        <f t="shared" si="7"/>
        <v>0</v>
      </c>
      <c r="R114" s="82">
        <f t="shared" si="7"/>
        <v>0</v>
      </c>
    </row>
    <row r="115" spans="1:18" s="313" customFormat="1" ht="15" customHeight="1">
      <c r="A115" s="323"/>
      <c r="B115" s="130"/>
      <c r="C115" s="131"/>
      <c r="D115" s="93"/>
      <c r="E115" s="371"/>
      <c r="F115" s="371"/>
      <c r="G115" s="78"/>
      <c r="H115" s="78"/>
      <c r="I115" s="78"/>
      <c r="J115" s="78"/>
      <c r="K115" s="78"/>
      <c r="L115" s="78"/>
      <c r="M115" s="78"/>
      <c r="N115" s="78"/>
      <c r="O115" s="78"/>
      <c r="P115" s="78"/>
      <c r="Q115" s="78"/>
      <c r="R115" s="78"/>
    </row>
    <row r="116" spans="1:18" s="313" customFormat="1" ht="15" customHeight="1">
      <c r="A116" s="323" t="s">
        <v>327</v>
      </c>
      <c r="B116" s="49" t="s">
        <v>333</v>
      </c>
      <c r="C116" s="372"/>
      <c r="D116" s="373"/>
      <c r="E116" s="371"/>
      <c r="F116" s="371"/>
      <c r="G116" s="374"/>
      <c r="H116" s="374"/>
      <c r="I116" s="374"/>
      <c r="J116" s="374"/>
      <c r="K116" s="374"/>
      <c r="L116" s="374"/>
      <c r="M116" s="374"/>
      <c r="N116" s="374"/>
      <c r="O116" s="374"/>
      <c r="P116" s="374"/>
      <c r="Q116" s="374"/>
      <c r="R116" s="374"/>
    </row>
    <row r="117" spans="1:18" ht="15" customHeight="1">
      <c r="A117" s="154"/>
      <c r="B117" s="195"/>
      <c r="C117" s="131"/>
      <c r="D117" s="93"/>
      <c r="E117" s="78"/>
      <c r="F117" s="78"/>
      <c r="G117" s="78"/>
      <c r="H117" s="78"/>
      <c r="I117" s="78"/>
      <c r="J117" s="78"/>
      <c r="K117" s="78"/>
      <c r="L117" s="78"/>
      <c r="M117" s="78"/>
      <c r="N117" s="78"/>
      <c r="O117" s="78"/>
      <c r="P117" s="78"/>
      <c r="Q117" s="78"/>
      <c r="R117" s="78"/>
    </row>
    <row r="118" spans="1:18" ht="18.75">
      <c r="A118" s="154"/>
      <c r="B118" s="339" t="s">
        <v>292</v>
      </c>
      <c r="C118" s="45"/>
      <c r="D118" s="93"/>
      <c r="E118" s="94"/>
      <c r="F118" s="94"/>
      <c r="G118" s="94"/>
      <c r="H118" s="94"/>
      <c r="I118" s="94"/>
      <c r="J118" s="94"/>
      <c r="K118" s="94"/>
      <c r="L118" s="94"/>
      <c r="M118" s="94"/>
      <c r="N118" s="94"/>
      <c r="O118" s="79"/>
      <c r="P118" s="79"/>
      <c r="Q118" s="79"/>
      <c r="R118" s="79"/>
    </row>
    <row r="119" spans="1:18">
      <c r="A119" s="154"/>
      <c r="B119" s="27"/>
      <c r="C119" s="33"/>
      <c r="D119" s="27"/>
    </row>
    <row r="120" spans="1:18">
      <c r="A120" s="154"/>
      <c r="B120" s="21"/>
      <c r="C120" s="75"/>
      <c r="D120" s="207"/>
      <c r="E120" s="205" t="s">
        <v>141</v>
      </c>
      <c r="F120" s="205" t="s">
        <v>81</v>
      </c>
      <c r="G120" s="64" t="s">
        <v>1</v>
      </c>
      <c r="H120" s="64" t="s">
        <v>2</v>
      </c>
      <c r="I120" s="64" t="s">
        <v>17</v>
      </c>
      <c r="J120" s="64" t="s">
        <v>18</v>
      </c>
      <c r="K120" s="64" t="s">
        <v>20</v>
      </c>
      <c r="L120" s="64" t="s">
        <v>21</v>
      </c>
      <c r="M120" s="64" t="s">
        <v>24</v>
      </c>
      <c r="N120" s="64" t="s">
        <v>25</v>
      </c>
      <c r="O120" s="64" t="s">
        <v>27</v>
      </c>
      <c r="P120" s="64" t="s">
        <v>28</v>
      </c>
      <c r="Q120" s="64" t="s">
        <v>29</v>
      </c>
      <c r="R120" s="64" t="s">
        <v>30</v>
      </c>
    </row>
    <row r="121" spans="1:18">
      <c r="A121" s="154">
        <v>18</v>
      </c>
      <c r="B121" s="50" t="s">
        <v>293</v>
      </c>
      <c r="C121" s="95"/>
      <c r="D121" s="206"/>
      <c r="E121" s="189"/>
      <c r="F121" s="189"/>
      <c r="G121" s="119"/>
      <c r="H121" s="119"/>
      <c r="I121" s="119"/>
      <c r="J121" s="119"/>
      <c r="K121" s="119"/>
      <c r="L121" s="119"/>
      <c r="M121" s="119"/>
      <c r="N121" s="129"/>
      <c r="O121" s="120"/>
      <c r="P121" s="120"/>
      <c r="Q121" s="120"/>
      <c r="R121" s="120"/>
    </row>
    <row r="122" spans="1:18" ht="15" customHeight="1">
      <c r="A122" s="154"/>
      <c r="B122" s="195"/>
      <c r="C122" s="131"/>
      <c r="D122" s="93"/>
      <c r="E122" s="78"/>
      <c r="F122" s="78"/>
      <c r="G122" s="78"/>
      <c r="H122" s="78"/>
      <c r="I122" s="78"/>
      <c r="J122" s="78"/>
      <c r="K122" s="78"/>
      <c r="L122" s="78"/>
      <c r="M122" s="78"/>
      <c r="N122" s="78"/>
      <c r="O122" s="78"/>
      <c r="P122" s="78"/>
      <c r="Q122" s="78"/>
      <c r="R122" s="78"/>
    </row>
    <row r="123" spans="1:18" ht="15" customHeight="1">
      <c r="A123" s="154"/>
      <c r="C123" s="131"/>
      <c r="D123" s="93"/>
      <c r="E123" s="78"/>
      <c r="F123" s="78"/>
      <c r="G123" s="78"/>
      <c r="H123" s="78"/>
      <c r="I123" s="78"/>
      <c r="J123" s="78"/>
      <c r="K123" s="78"/>
      <c r="L123" s="78"/>
      <c r="M123" s="78"/>
      <c r="N123" s="78"/>
      <c r="O123" s="78"/>
      <c r="P123" s="78"/>
      <c r="Q123" s="78"/>
      <c r="R123" s="78"/>
    </row>
    <row r="124" spans="1:18" ht="18.75">
      <c r="A124" s="154"/>
      <c r="B124" s="341" t="s">
        <v>15</v>
      </c>
      <c r="C124" s="12"/>
      <c r="D124" s="21"/>
      <c r="E124" s="78"/>
      <c r="F124" s="78"/>
      <c r="G124" s="78"/>
      <c r="H124" s="78"/>
      <c r="I124" s="78"/>
      <c r="J124" s="78"/>
      <c r="K124" s="78"/>
      <c r="L124" s="78"/>
      <c r="M124" s="78"/>
      <c r="N124" s="78"/>
      <c r="O124" s="78"/>
      <c r="P124" s="78"/>
      <c r="Q124" s="78"/>
      <c r="R124" s="78"/>
    </row>
    <row r="125" spans="1:18">
      <c r="A125" s="154"/>
      <c r="B125" s="21"/>
      <c r="C125" s="12"/>
      <c r="D125" s="21"/>
      <c r="E125" s="64" t="s">
        <v>141</v>
      </c>
      <c r="F125" s="64" t="s">
        <v>81</v>
      </c>
      <c r="G125" s="64" t="s">
        <v>1</v>
      </c>
      <c r="H125" s="64" t="s">
        <v>2</v>
      </c>
      <c r="I125" s="64" t="s">
        <v>17</v>
      </c>
      <c r="J125" s="64" t="s">
        <v>18</v>
      </c>
      <c r="K125" s="64" t="s">
        <v>20</v>
      </c>
      <c r="L125" s="64" t="s">
        <v>21</v>
      </c>
      <c r="M125" s="64" t="s">
        <v>24</v>
      </c>
      <c r="N125" s="64" t="s">
        <v>25</v>
      </c>
      <c r="O125" s="64" t="s">
        <v>27</v>
      </c>
      <c r="P125" s="64" t="s">
        <v>28</v>
      </c>
      <c r="Q125" s="64" t="s">
        <v>29</v>
      </c>
      <c r="R125" s="64" t="s">
        <v>30</v>
      </c>
    </row>
    <row r="126" spans="1:18">
      <c r="A126" s="154">
        <v>19</v>
      </c>
      <c r="B126" s="52" t="s">
        <v>328</v>
      </c>
      <c r="C126" s="40"/>
      <c r="D126" s="95"/>
      <c r="E126" s="169">
        <f>E70+E114+E116</f>
        <v>0</v>
      </c>
      <c r="F126" s="325">
        <f t="shared" ref="F126:R126" si="8">F70+F114+F116</f>
        <v>0</v>
      </c>
      <c r="G126" s="370">
        <f t="shared" si="8"/>
        <v>0</v>
      </c>
      <c r="H126" s="370">
        <f t="shared" si="8"/>
        <v>0</v>
      </c>
      <c r="I126" s="370">
        <f t="shared" si="8"/>
        <v>0</v>
      </c>
      <c r="J126" s="370">
        <f t="shared" si="8"/>
        <v>0</v>
      </c>
      <c r="K126" s="370">
        <f t="shared" si="8"/>
        <v>0</v>
      </c>
      <c r="L126" s="370">
        <f t="shared" si="8"/>
        <v>0</v>
      </c>
      <c r="M126" s="370">
        <f t="shared" si="8"/>
        <v>0</v>
      </c>
      <c r="N126" s="370">
        <f t="shared" si="8"/>
        <v>0</v>
      </c>
      <c r="O126" s="370">
        <f t="shared" si="8"/>
        <v>0</v>
      </c>
      <c r="P126" s="370">
        <f t="shared" si="8"/>
        <v>0</v>
      </c>
      <c r="Q126" s="370">
        <f t="shared" si="8"/>
        <v>0</v>
      </c>
      <c r="R126" s="370">
        <f t="shared" si="8"/>
        <v>0</v>
      </c>
    </row>
    <row r="127" spans="1:18" s="313" customFormat="1">
      <c r="A127" s="323" t="s">
        <v>312</v>
      </c>
      <c r="B127" s="226" t="s">
        <v>332</v>
      </c>
      <c r="C127" s="318"/>
      <c r="D127" s="322"/>
      <c r="E127" s="325">
        <f>E67</f>
        <v>0</v>
      </c>
      <c r="F127" s="325">
        <f t="shared" ref="F127:R127" si="9">F67</f>
        <v>0</v>
      </c>
      <c r="G127" s="370">
        <f t="shared" si="9"/>
        <v>0</v>
      </c>
      <c r="H127" s="370">
        <f t="shared" si="9"/>
        <v>0</v>
      </c>
      <c r="I127" s="370">
        <f t="shared" si="9"/>
        <v>0</v>
      </c>
      <c r="J127" s="370">
        <f t="shared" si="9"/>
        <v>0</v>
      </c>
      <c r="K127" s="370">
        <f t="shared" si="9"/>
        <v>0</v>
      </c>
      <c r="L127" s="370">
        <f t="shared" si="9"/>
        <v>0</v>
      </c>
      <c r="M127" s="370">
        <f t="shared" si="9"/>
        <v>0</v>
      </c>
      <c r="N127" s="370">
        <f t="shared" si="9"/>
        <v>0</v>
      </c>
      <c r="O127" s="370">
        <f t="shared" si="9"/>
        <v>0</v>
      </c>
      <c r="P127" s="370">
        <f t="shared" si="9"/>
        <v>0</v>
      </c>
      <c r="Q127" s="370">
        <f t="shared" si="9"/>
        <v>0</v>
      </c>
      <c r="R127" s="370">
        <f t="shared" si="9"/>
        <v>0</v>
      </c>
    </row>
    <row r="128" spans="1:18" s="313" customFormat="1">
      <c r="A128" s="154">
        <v>20</v>
      </c>
      <c r="B128" s="319" t="s">
        <v>180</v>
      </c>
      <c r="C128" s="318"/>
      <c r="D128" s="322"/>
      <c r="E128" s="325">
        <f>E121</f>
        <v>0</v>
      </c>
      <c r="F128" s="325">
        <f>F121</f>
        <v>0</v>
      </c>
      <c r="G128" s="370">
        <f>G121</f>
        <v>0</v>
      </c>
      <c r="H128" s="370">
        <f t="shared" ref="H128:R128" si="10">H121</f>
        <v>0</v>
      </c>
      <c r="I128" s="370">
        <f t="shared" si="10"/>
        <v>0</v>
      </c>
      <c r="J128" s="370">
        <f t="shared" si="10"/>
        <v>0</v>
      </c>
      <c r="K128" s="370">
        <f t="shared" si="10"/>
        <v>0</v>
      </c>
      <c r="L128" s="370">
        <f t="shared" si="10"/>
        <v>0</v>
      </c>
      <c r="M128" s="370">
        <f t="shared" si="10"/>
        <v>0</v>
      </c>
      <c r="N128" s="370">
        <f t="shared" si="10"/>
        <v>0</v>
      </c>
      <c r="O128" s="370">
        <f t="shared" si="10"/>
        <v>0</v>
      </c>
      <c r="P128" s="370">
        <f t="shared" si="10"/>
        <v>0</v>
      </c>
      <c r="Q128" s="370">
        <f t="shared" si="10"/>
        <v>0</v>
      </c>
      <c r="R128" s="370">
        <f t="shared" si="10"/>
        <v>0</v>
      </c>
    </row>
    <row r="129" spans="1:18">
      <c r="A129" s="362">
        <v>21</v>
      </c>
      <c r="B129" s="319" t="s">
        <v>313</v>
      </c>
      <c r="C129" s="40"/>
      <c r="D129" s="81"/>
      <c r="E129" s="169">
        <f t="shared" ref="E129:R129" si="11">E126-E127+E128</f>
        <v>0</v>
      </c>
      <c r="F129" s="325">
        <f t="shared" si="11"/>
        <v>0</v>
      </c>
      <c r="G129" s="370">
        <f t="shared" si="11"/>
        <v>0</v>
      </c>
      <c r="H129" s="370">
        <f t="shared" si="11"/>
        <v>0</v>
      </c>
      <c r="I129" s="370">
        <f t="shared" si="11"/>
        <v>0</v>
      </c>
      <c r="J129" s="370">
        <f t="shared" si="11"/>
        <v>0</v>
      </c>
      <c r="K129" s="370">
        <f t="shared" si="11"/>
        <v>0</v>
      </c>
      <c r="L129" s="370">
        <f t="shared" si="11"/>
        <v>0</v>
      </c>
      <c r="M129" s="370">
        <f t="shared" si="11"/>
        <v>0</v>
      </c>
      <c r="N129" s="370">
        <f t="shared" si="11"/>
        <v>0</v>
      </c>
      <c r="O129" s="370">
        <f t="shared" si="11"/>
        <v>0</v>
      </c>
      <c r="P129" s="370">
        <f t="shared" si="11"/>
        <v>0</v>
      </c>
      <c r="Q129" s="370">
        <f t="shared" si="11"/>
        <v>0</v>
      </c>
      <c r="R129" s="370">
        <f t="shared" si="11"/>
        <v>0</v>
      </c>
    </row>
    <row r="130" spans="1:18">
      <c r="A130" s="154">
        <v>22</v>
      </c>
      <c r="B130" s="52" t="s">
        <v>98</v>
      </c>
      <c r="C130" s="40"/>
      <c r="D130" s="81"/>
      <c r="E130" s="169">
        <f t="shared" ref="E130:R130" si="12">E17</f>
        <v>0</v>
      </c>
      <c r="F130" s="325">
        <f t="shared" si="12"/>
        <v>0</v>
      </c>
      <c r="G130" s="82">
        <f t="shared" si="12"/>
        <v>0</v>
      </c>
      <c r="H130" s="321">
        <f t="shared" si="12"/>
        <v>0</v>
      </c>
      <c r="I130" s="321">
        <f t="shared" si="12"/>
        <v>0</v>
      </c>
      <c r="J130" s="321">
        <f t="shared" si="12"/>
        <v>0</v>
      </c>
      <c r="K130" s="321">
        <f t="shared" si="12"/>
        <v>0</v>
      </c>
      <c r="L130" s="321">
        <f t="shared" si="12"/>
        <v>0</v>
      </c>
      <c r="M130" s="321">
        <f t="shared" si="12"/>
        <v>0</v>
      </c>
      <c r="N130" s="321">
        <f t="shared" si="12"/>
        <v>0</v>
      </c>
      <c r="O130" s="321">
        <f t="shared" si="12"/>
        <v>0</v>
      </c>
      <c r="P130" s="321">
        <f t="shared" si="12"/>
        <v>0</v>
      </c>
      <c r="Q130" s="321">
        <f t="shared" si="12"/>
        <v>0</v>
      </c>
      <c r="R130" s="321">
        <f t="shared" si="12"/>
        <v>0</v>
      </c>
    </row>
    <row r="131" spans="1:18">
      <c r="A131" s="154">
        <v>23</v>
      </c>
      <c r="B131" s="52" t="s">
        <v>314</v>
      </c>
      <c r="C131" s="40"/>
      <c r="D131" s="95"/>
      <c r="E131" s="169">
        <f>E129-E130</f>
        <v>0</v>
      </c>
      <c r="F131" s="325">
        <f>F129-F130</f>
        <v>0</v>
      </c>
      <c r="G131" s="321">
        <f t="shared" ref="G131:R131" si="13">G129-G130</f>
        <v>0</v>
      </c>
      <c r="H131" s="321">
        <f t="shared" si="13"/>
        <v>0</v>
      </c>
      <c r="I131" s="321">
        <f t="shared" si="13"/>
        <v>0</v>
      </c>
      <c r="J131" s="321">
        <f t="shared" si="13"/>
        <v>0</v>
      </c>
      <c r="K131" s="321">
        <f t="shared" si="13"/>
        <v>0</v>
      </c>
      <c r="L131" s="321">
        <f t="shared" si="13"/>
        <v>0</v>
      </c>
      <c r="M131" s="321">
        <f t="shared" si="13"/>
        <v>0</v>
      </c>
      <c r="N131" s="321">
        <f t="shared" si="13"/>
        <v>0</v>
      </c>
      <c r="O131" s="321">
        <f t="shared" si="13"/>
        <v>0</v>
      </c>
      <c r="P131" s="321">
        <f t="shared" si="13"/>
        <v>0</v>
      </c>
      <c r="Q131" s="321">
        <f t="shared" si="13"/>
        <v>0</v>
      </c>
      <c r="R131" s="321">
        <f t="shared" si="13"/>
        <v>0</v>
      </c>
    </row>
    <row r="132" spans="1:18" s="2" customFormat="1">
      <c r="A132" s="156"/>
      <c r="B132" s="35"/>
      <c r="C132" s="35"/>
      <c r="D132" s="35"/>
      <c r="E132" s="5"/>
      <c r="F132" s="5"/>
      <c r="G132" s="5"/>
      <c r="H132" s="5"/>
      <c r="I132" s="5"/>
      <c r="J132" s="5"/>
      <c r="K132" s="5"/>
      <c r="L132" s="5"/>
      <c r="M132" s="5"/>
      <c r="N132" s="5"/>
      <c r="O132" s="5"/>
      <c r="P132" s="1"/>
      <c r="Q132" s="1"/>
      <c r="R132" s="1"/>
    </row>
    <row r="133" spans="1:18">
      <c r="A133" s="154"/>
    </row>
    <row r="134" spans="1:18">
      <c r="A134" s="154"/>
    </row>
    <row r="135" spans="1:18">
      <c r="A135" s="154"/>
    </row>
    <row r="136" spans="1:18">
      <c r="A136" s="154"/>
    </row>
    <row r="137" spans="1:18">
      <c r="A137" s="154"/>
    </row>
    <row r="138" spans="1:18">
      <c r="A138" s="154"/>
    </row>
    <row r="139" spans="1:18">
      <c r="A139" s="154"/>
    </row>
    <row r="140" spans="1:18">
      <c r="A140" s="154"/>
    </row>
    <row r="141" spans="1:18">
      <c r="A141" s="154"/>
    </row>
    <row r="142" spans="1:18">
      <c r="A142" s="154"/>
    </row>
  </sheetData>
  <dataConsolidate/>
  <mergeCells count="1">
    <mergeCell ref="E9:F9"/>
  </mergeCells>
  <dataValidations count="1">
    <dataValidation type="list" allowBlank="1" showInputMessage="1" showErrorMessage="1" sqref="D37 D43 D27:D33">
      <formula1>#REF!</formula1>
    </dataValidation>
  </dataValidations>
  <printOptions horizontalCentered="1"/>
  <pageMargins left="0.44" right="0.5" top="0.52" bottom="0.42" header="0.52" footer="0.4"/>
  <pageSetup scale="35" pageOrder="overThenDown"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R162"/>
  <sheetViews>
    <sheetView showGridLines="0" view="pageBreakPreview" zoomScale="120" zoomScaleNormal="55" zoomScaleSheetLayoutView="120" workbookViewId="0">
      <selection sqref="A1:R124"/>
    </sheetView>
  </sheetViews>
  <sheetFormatPr defaultColWidth="9" defaultRowHeight="15.75"/>
  <cols>
    <col min="1" max="1" width="9" style="163"/>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60"/>
      <c r="B1" s="21" t="s">
        <v>22</v>
      </c>
      <c r="C1" s="21"/>
      <c r="D1" s="12"/>
      <c r="E1" s="4"/>
      <c r="F1" s="4"/>
      <c r="G1" s="4"/>
      <c r="H1" s="4"/>
      <c r="I1" s="4"/>
      <c r="J1" s="4"/>
      <c r="K1" s="4"/>
      <c r="L1" s="4"/>
      <c r="M1" s="4"/>
      <c r="N1" s="4"/>
    </row>
    <row r="2" spans="1:18" s="2" customFormat="1">
      <c r="A2" s="160"/>
      <c r="B2" s="21" t="s">
        <v>23</v>
      </c>
      <c r="C2" s="21"/>
      <c r="D2" s="12"/>
      <c r="E2" s="4"/>
      <c r="F2" s="4"/>
      <c r="G2" s="4"/>
      <c r="H2" s="4"/>
      <c r="I2" s="4"/>
      <c r="J2" s="4"/>
      <c r="K2" s="4"/>
      <c r="L2" s="4"/>
      <c r="M2" s="4"/>
      <c r="N2" s="4"/>
    </row>
    <row r="3" spans="1:18" s="3" customFormat="1">
      <c r="A3" s="160"/>
      <c r="B3" s="143" t="s">
        <v>272</v>
      </c>
      <c r="C3" s="22"/>
      <c r="D3" s="17"/>
    </row>
    <row r="4" spans="1:18" s="3" customFormat="1">
      <c r="A4" s="160"/>
      <c r="B4" s="26" t="s">
        <v>191</v>
      </c>
      <c r="C4" s="22"/>
      <c r="D4" s="16"/>
    </row>
    <row r="5" spans="1:18" s="3" customFormat="1">
      <c r="A5" s="160"/>
      <c r="B5" s="326" t="s">
        <v>197</v>
      </c>
      <c r="C5" s="22"/>
      <c r="D5" s="16"/>
    </row>
    <row r="6" spans="1:18" s="3" customFormat="1">
      <c r="A6" s="160"/>
      <c r="B6" s="16"/>
      <c r="D6" s="16"/>
    </row>
    <row r="7" spans="1:18" s="3" customFormat="1" ht="15.75" customHeight="1">
      <c r="A7" s="160"/>
      <c r="B7" s="159" t="s">
        <v>102</v>
      </c>
      <c r="C7" s="12"/>
      <c r="D7" s="12"/>
      <c r="E7" s="11"/>
      <c r="F7" s="11"/>
      <c r="G7" s="11"/>
      <c r="I7" s="8"/>
      <c r="J7" s="6"/>
      <c r="K7" s="6"/>
      <c r="L7" s="6"/>
      <c r="M7" s="6"/>
      <c r="N7" s="6"/>
      <c r="O7" s="6"/>
    </row>
    <row r="8" spans="1:18" s="3" customFormat="1">
      <c r="A8" s="160"/>
      <c r="B8" s="21"/>
      <c r="C8" s="13"/>
      <c r="D8" s="21"/>
      <c r="E8" s="55"/>
      <c r="F8" s="55"/>
      <c r="G8" s="55"/>
      <c r="H8" s="55"/>
      <c r="I8" s="55"/>
      <c r="J8" s="56" t="s">
        <v>3</v>
      </c>
      <c r="K8" s="57"/>
      <c r="L8" s="57"/>
      <c r="M8" s="57"/>
      <c r="N8" s="57"/>
      <c r="O8" s="58"/>
      <c r="P8" s="59"/>
      <c r="Q8" s="59"/>
      <c r="R8" s="59"/>
    </row>
    <row r="9" spans="1:18" s="3" customFormat="1">
      <c r="A9" s="160"/>
      <c r="B9" s="13"/>
      <c r="C9" s="13"/>
      <c r="D9" s="21"/>
      <c r="E9" s="78" t="s">
        <v>82</v>
      </c>
      <c r="F9" s="78"/>
      <c r="G9" s="60"/>
      <c r="H9" s="61"/>
      <c r="I9" s="61"/>
      <c r="J9" s="62"/>
      <c r="K9" s="63"/>
      <c r="L9" s="63"/>
      <c r="M9" s="63"/>
      <c r="N9" s="63"/>
      <c r="O9" s="58"/>
      <c r="P9" s="59"/>
      <c r="Q9" s="59"/>
      <c r="R9" s="59"/>
    </row>
    <row r="10" spans="1:18" ht="15.75" customHeight="1">
      <c r="B10" s="339" t="s">
        <v>294</v>
      </c>
      <c r="C10" s="30"/>
      <c r="D10" s="75"/>
      <c r="E10" s="78" t="s">
        <v>295</v>
      </c>
      <c r="F10" s="78"/>
      <c r="G10" s="76"/>
      <c r="H10" s="76"/>
      <c r="I10" s="76"/>
      <c r="J10" s="76"/>
      <c r="K10" s="76"/>
      <c r="L10" s="76"/>
      <c r="M10" s="76"/>
      <c r="N10" s="76"/>
      <c r="O10" s="76"/>
      <c r="P10" s="76"/>
      <c r="Q10" s="76"/>
      <c r="R10" s="76"/>
    </row>
    <row r="11" spans="1:18" ht="15.75" customHeight="1">
      <c r="B11" s="27" t="s">
        <v>284</v>
      </c>
      <c r="C11" s="32"/>
      <c r="D11" s="77"/>
      <c r="G11" s="78"/>
      <c r="H11" s="78"/>
      <c r="I11" s="78"/>
      <c r="J11" s="78"/>
      <c r="K11" s="78"/>
      <c r="L11" s="78"/>
      <c r="M11" s="78"/>
      <c r="N11" s="78"/>
      <c r="O11" s="79"/>
      <c r="P11" s="79"/>
      <c r="Q11" s="79"/>
      <c r="R11" s="79"/>
    </row>
    <row r="12" spans="1:18">
      <c r="A12" s="154"/>
      <c r="B12" s="34" t="s">
        <v>43</v>
      </c>
      <c r="C12" s="75"/>
      <c r="D12" s="80" t="s">
        <v>99</v>
      </c>
      <c r="E12" s="64" t="s">
        <v>141</v>
      </c>
      <c r="F12" s="64" t="s">
        <v>81</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54" t="s">
        <v>84</v>
      </c>
      <c r="B13" s="14"/>
      <c r="C13" s="208"/>
      <c r="D13" s="66"/>
      <c r="E13" s="168"/>
      <c r="F13" s="168"/>
      <c r="G13" s="66"/>
      <c r="H13" s="66"/>
      <c r="I13" s="66"/>
      <c r="J13" s="66"/>
      <c r="K13" s="66"/>
      <c r="L13" s="66"/>
      <c r="M13" s="66"/>
      <c r="N13" s="66"/>
      <c r="O13" s="67"/>
      <c r="P13" s="67"/>
      <c r="Q13" s="67"/>
      <c r="R13" s="67"/>
    </row>
    <row r="14" spans="1:18">
      <c r="A14" s="154" t="s">
        <v>85</v>
      </c>
      <c r="B14" s="36"/>
      <c r="C14" s="208"/>
      <c r="D14" s="66"/>
      <c r="E14" s="169"/>
      <c r="F14" s="169"/>
      <c r="G14" s="82"/>
      <c r="H14" s="82"/>
      <c r="I14" s="82"/>
      <c r="J14" s="82"/>
      <c r="K14" s="82"/>
      <c r="L14" s="82"/>
      <c r="M14" s="82"/>
      <c r="N14" s="82"/>
      <c r="O14" s="67"/>
      <c r="P14" s="67"/>
      <c r="Q14" s="67"/>
      <c r="R14" s="67"/>
    </row>
    <row r="15" spans="1:18">
      <c r="A15" s="154" t="s">
        <v>86</v>
      </c>
      <c r="B15" s="36"/>
      <c r="C15" s="208"/>
      <c r="D15" s="66"/>
      <c r="E15" s="169"/>
      <c r="F15" s="169"/>
      <c r="G15" s="82"/>
      <c r="H15" s="82"/>
      <c r="I15" s="82"/>
      <c r="J15" s="82"/>
      <c r="K15" s="82"/>
      <c r="L15" s="82"/>
      <c r="M15" s="82"/>
      <c r="N15" s="82"/>
      <c r="O15" s="67"/>
      <c r="P15" s="67"/>
      <c r="Q15" s="67"/>
      <c r="R15" s="67"/>
    </row>
    <row r="16" spans="1:18">
      <c r="A16" s="154" t="s">
        <v>87</v>
      </c>
      <c r="B16" s="14"/>
      <c r="C16" s="208"/>
      <c r="D16" s="66"/>
      <c r="E16" s="168"/>
      <c r="F16" s="168"/>
      <c r="G16" s="66"/>
      <c r="H16" s="66"/>
      <c r="I16" s="66"/>
      <c r="J16" s="66"/>
      <c r="K16" s="66"/>
      <c r="L16" s="66"/>
      <c r="M16" s="66"/>
      <c r="N16" s="66"/>
      <c r="O16" s="67"/>
      <c r="P16" s="67"/>
      <c r="Q16" s="67"/>
      <c r="R16" s="67"/>
    </row>
    <row r="17" spans="1:18" s="313" customFormat="1">
      <c r="A17" s="323" t="s">
        <v>88</v>
      </c>
      <c r="B17" s="39"/>
      <c r="C17" s="208"/>
      <c r="D17" s="66"/>
      <c r="E17" s="170"/>
      <c r="F17" s="170"/>
      <c r="G17" s="85"/>
      <c r="H17" s="85"/>
      <c r="I17" s="85"/>
      <c r="J17" s="85"/>
      <c r="K17" s="85"/>
      <c r="L17" s="85"/>
      <c r="M17" s="85"/>
      <c r="N17" s="85"/>
      <c r="O17" s="86"/>
      <c r="P17" s="86"/>
      <c r="Q17" s="86"/>
      <c r="R17" s="86"/>
    </row>
    <row r="18" spans="1:18" s="313" customFormat="1">
      <c r="A18" s="323" t="s">
        <v>89</v>
      </c>
      <c r="B18" s="39"/>
      <c r="C18" s="208"/>
      <c r="D18" s="66"/>
      <c r="E18" s="170"/>
      <c r="F18" s="170"/>
      <c r="G18" s="85"/>
      <c r="H18" s="85"/>
      <c r="I18" s="85"/>
      <c r="J18" s="85"/>
      <c r="K18" s="85"/>
      <c r="L18" s="85"/>
      <c r="M18" s="85"/>
      <c r="N18" s="85"/>
      <c r="O18" s="86"/>
      <c r="P18" s="86"/>
      <c r="Q18" s="86"/>
      <c r="R18" s="86"/>
    </row>
    <row r="19" spans="1:18" s="313" customFormat="1">
      <c r="A19" s="323" t="s">
        <v>90</v>
      </c>
      <c r="B19" s="39"/>
      <c r="C19" s="208"/>
      <c r="D19" s="66"/>
      <c r="E19" s="170"/>
      <c r="F19" s="170"/>
      <c r="G19" s="85"/>
      <c r="H19" s="85"/>
      <c r="I19" s="85"/>
      <c r="J19" s="85"/>
      <c r="K19" s="85"/>
      <c r="L19" s="85"/>
      <c r="M19" s="85"/>
      <c r="N19" s="85"/>
      <c r="O19" s="86"/>
      <c r="P19" s="86"/>
      <c r="Q19" s="86"/>
      <c r="R19" s="86"/>
    </row>
    <row r="20" spans="1:18">
      <c r="A20" s="154"/>
      <c r="B20" s="43"/>
      <c r="C20" s="12"/>
      <c r="D20" s="21"/>
      <c r="E20" s="99"/>
      <c r="F20" s="100"/>
      <c r="G20" s="100"/>
      <c r="H20" s="100"/>
      <c r="I20" s="100"/>
      <c r="J20" s="100"/>
      <c r="K20" s="100"/>
      <c r="L20" s="100"/>
      <c r="M20" s="100"/>
      <c r="N20" s="100"/>
      <c r="O20" s="101"/>
      <c r="P20" s="101"/>
      <c r="Q20" s="101"/>
      <c r="R20" s="102"/>
    </row>
    <row r="21" spans="1:18">
      <c r="A21" s="154"/>
      <c r="B21" s="27" t="s">
        <v>283</v>
      </c>
      <c r="C21" s="33"/>
      <c r="D21" s="27"/>
      <c r="E21" s="112"/>
      <c r="F21" s="113"/>
      <c r="G21" s="113"/>
      <c r="H21" s="113"/>
      <c r="I21" s="113"/>
      <c r="J21" s="113"/>
      <c r="K21" s="113"/>
      <c r="L21" s="113"/>
      <c r="M21" s="113"/>
      <c r="N21" s="113"/>
      <c r="O21" s="105"/>
      <c r="P21" s="105"/>
      <c r="Q21" s="105"/>
      <c r="R21" s="106"/>
    </row>
    <row r="22" spans="1:18">
      <c r="A22" s="154"/>
      <c r="B22" s="34" t="s">
        <v>36</v>
      </c>
      <c r="C22" s="75"/>
      <c r="D22" s="80" t="s">
        <v>100</v>
      </c>
      <c r="E22" s="107"/>
      <c r="F22" s="108"/>
      <c r="G22" s="108"/>
      <c r="H22" s="108"/>
      <c r="I22" s="108"/>
      <c r="J22" s="108"/>
      <c r="K22" s="108"/>
      <c r="L22" s="108"/>
      <c r="M22" s="108"/>
      <c r="N22" s="108"/>
      <c r="O22" s="109"/>
      <c r="P22" s="109"/>
      <c r="Q22" s="109"/>
      <c r="R22" s="110"/>
    </row>
    <row r="23" spans="1:18">
      <c r="A23" s="323" t="s">
        <v>91</v>
      </c>
      <c r="B23" s="14"/>
      <c r="C23" s="208"/>
      <c r="D23" s="66"/>
      <c r="E23" s="171"/>
      <c r="F23" s="171"/>
      <c r="G23" s="89"/>
      <c r="H23" s="89"/>
      <c r="I23" s="89"/>
      <c r="J23" s="89"/>
      <c r="K23" s="89"/>
      <c r="L23" s="89"/>
      <c r="M23" s="89"/>
      <c r="N23" s="89"/>
      <c r="O23" s="90"/>
      <c r="P23" s="90"/>
      <c r="Q23" s="90"/>
      <c r="R23" s="90"/>
    </row>
    <row r="24" spans="1:18" s="313" customFormat="1">
      <c r="A24" s="323" t="s">
        <v>80</v>
      </c>
      <c r="B24" s="14"/>
      <c r="C24" s="208"/>
      <c r="D24" s="66"/>
      <c r="E24" s="171"/>
      <c r="F24" s="171"/>
      <c r="G24" s="89"/>
      <c r="H24" s="89"/>
      <c r="I24" s="89"/>
      <c r="J24" s="89"/>
      <c r="K24" s="89"/>
      <c r="L24" s="89"/>
      <c r="M24" s="89"/>
      <c r="N24" s="89"/>
      <c r="O24" s="90"/>
      <c r="P24" s="90"/>
      <c r="Q24" s="90"/>
      <c r="R24" s="90"/>
    </row>
    <row r="25" spans="1:18">
      <c r="A25" s="154" t="s">
        <v>92</v>
      </c>
      <c r="B25" s="36"/>
      <c r="C25" s="208"/>
      <c r="D25" s="66"/>
      <c r="E25" s="169"/>
      <c r="F25" s="169"/>
      <c r="G25" s="82"/>
      <c r="H25" s="82"/>
      <c r="I25" s="82"/>
      <c r="J25" s="82"/>
      <c r="K25" s="82"/>
      <c r="L25" s="82"/>
      <c r="M25" s="82"/>
      <c r="N25" s="82"/>
      <c r="O25" s="67"/>
      <c r="P25" s="67"/>
      <c r="Q25" s="67"/>
      <c r="R25" s="67"/>
    </row>
    <row r="26" spans="1:18">
      <c r="A26" s="154" t="s">
        <v>241</v>
      </c>
      <c r="B26" s="14"/>
      <c r="C26" s="208"/>
      <c r="D26" s="66"/>
      <c r="E26" s="168"/>
      <c r="F26" s="168"/>
      <c r="G26" s="66"/>
      <c r="H26" s="66"/>
      <c r="I26" s="66"/>
      <c r="J26" s="66"/>
      <c r="K26" s="66"/>
      <c r="L26" s="66"/>
      <c r="M26" s="66"/>
      <c r="N26" s="66"/>
      <c r="O26" s="67"/>
      <c r="P26" s="67"/>
      <c r="Q26" s="67"/>
      <c r="R26" s="67"/>
    </row>
    <row r="27" spans="1:18">
      <c r="A27" s="323" t="s">
        <v>242</v>
      </c>
      <c r="B27" s="14"/>
      <c r="C27" s="208"/>
      <c r="D27" s="66"/>
      <c r="E27" s="168"/>
      <c r="F27" s="168"/>
      <c r="G27" s="66"/>
      <c r="H27" s="66"/>
      <c r="I27" s="66"/>
      <c r="J27" s="66"/>
      <c r="K27" s="66"/>
      <c r="L27" s="66"/>
      <c r="M27" s="66"/>
      <c r="N27" s="66"/>
      <c r="O27" s="67"/>
      <c r="P27" s="67"/>
      <c r="Q27" s="67"/>
      <c r="R27" s="67"/>
    </row>
    <row r="28" spans="1:18" s="313" customFormat="1">
      <c r="A28" s="323" t="s">
        <v>243</v>
      </c>
      <c r="B28" s="39"/>
      <c r="C28" s="239"/>
      <c r="D28" s="85"/>
      <c r="E28" s="170"/>
      <c r="F28" s="170"/>
      <c r="G28" s="85"/>
      <c r="H28" s="85"/>
      <c r="I28" s="85"/>
      <c r="J28" s="85"/>
      <c r="K28" s="85"/>
      <c r="L28" s="85"/>
      <c r="M28" s="85"/>
      <c r="N28" s="85"/>
      <c r="O28" s="86"/>
      <c r="P28" s="86"/>
      <c r="Q28" s="86"/>
      <c r="R28" s="86"/>
    </row>
    <row r="29" spans="1:18" s="313" customFormat="1">
      <c r="A29" s="323" t="s">
        <v>244</v>
      </c>
      <c r="B29" s="39"/>
      <c r="C29" s="239"/>
      <c r="D29" s="85"/>
      <c r="E29" s="170"/>
      <c r="F29" s="170"/>
      <c r="G29" s="85"/>
      <c r="H29" s="85"/>
      <c r="I29" s="85"/>
      <c r="J29" s="85"/>
      <c r="K29" s="85"/>
      <c r="L29" s="85"/>
      <c r="M29" s="85"/>
      <c r="N29" s="85"/>
      <c r="O29" s="86"/>
      <c r="P29" s="86"/>
      <c r="Q29" s="86"/>
      <c r="R29" s="86"/>
    </row>
    <row r="30" spans="1:18" s="313" customFormat="1">
      <c r="B30" s="39"/>
      <c r="C30" s="239"/>
      <c r="D30" s="239"/>
      <c r="E30" s="170"/>
      <c r="F30" s="170"/>
      <c r="G30" s="85"/>
      <c r="H30" s="85"/>
      <c r="I30" s="85"/>
      <c r="J30" s="85"/>
      <c r="K30" s="85"/>
      <c r="L30" s="85"/>
      <c r="M30" s="85"/>
      <c r="N30" s="85"/>
      <c r="O30" s="86"/>
      <c r="P30" s="86"/>
      <c r="Q30" s="86"/>
      <c r="R30" s="86"/>
    </row>
    <row r="31" spans="1:18" ht="31.5">
      <c r="A31" s="154">
        <v>1</v>
      </c>
      <c r="B31" s="240" t="s">
        <v>117</v>
      </c>
      <c r="C31" s="377"/>
      <c r="D31" s="379"/>
      <c r="E31" s="374">
        <f t="shared" ref="E31:R31" si="0">SUM(E13:E19,E23:E30)</f>
        <v>0</v>
      </c>
      <c r="F31" s="378">
        <f t="shared" si="0"/>
        <v>0</v>
      </c>
      <c r="G31" s="378">
        <f t="shared" si="0"/>
        <v>0</v>
      </c>
      <c r="H31" s="374">
        <f t="shared" si="0"/>
        <v>0</v>
      </c>
      <c r="I31" s="374">
        <f t="shared" si="0"/>
        <v>0</v>
      </c>
      <c r="J31" s="374">
        <f t="shared" si="0"/>
        <v>0</v>
      </c>
      <c r="K31" s="374">
        <f t="shared" si="0"/>
        <v>0</v>
      </c>
      <c r="L31" s="374">
        <f t="shared" si="0"/>
        <v>0</v>
      </c>
      <c r="M31" s="374">
        <f t="shared" si="0"/>
        <v>0</v>
      </c>
      <c r="N31" s="374">
        <f t="shared" si="0"/>
        <v>0</v>
      </c>
      <c r="O31" s="374">
        <f t="shared" si="0"/>
        <v>0</v>
      </c>
      <c r="P31" s="374">
        <f t="shared" si="0"/>
        <v>0</v>
      </c>
      <c r="Q31" s="374">
        <f t="shared" si="0"/>
        <v>0</v>
      </c>
      <c r="R31" s="374">
        <f t="shared" si="0"/>
        <v>0</v>
      </c>
    </row>
    <row r="32" spans="1:18">
      <c r="A32" s="154"/>
      <c r="B32" s="33"/>
      <c r="C32" s="33"/>
      <c r="D32" s="27"/>
      <c r="E32" s="116"/>
      <c r="F32" s="117"/>
      <c r="G32" s="117"/>
      <c r="H32" s="117"/>
      <c r="I32" s="117"/>
      <c r="J32" s="117"/>
      <c r="K32" s="117"/>
      <c r="L32" s="117"/>
      <c r="M32" s="117"/>
      <c r="N32" s="117"/>
      <c r="O32" s="117"/>
      <c r="P32" s="117"/>
      <c r="Q32" s="117"/>
      <c r="R32" s="134"/>
    </row>
    <row r="33" spans="1:18">
      <c r="A33" s="154"/>
      <c r="B33" s="27" t="s">
        <v>287</v>
      </c>
      <c r="C33" s="33"/>
      <c r="D33" s="21"/>
      <c r="E33" s="103"/>
      <c r="F33" s="104"/>
      <c r="G33" s="104"/>
      <c r="H33" s="104"/>
      <c r="I33" s="104"/>
      <c r="J33" s="104"/>
      <c r="K33" s="104"/>
      <c r="L33" s="104"/>
      <c r="M33" s="104"/>
      <c r="N33" s="104"/>
      <c r="O33" s="105"/>
      <c r="P33" s="105"/>
      <c r="Q33" s="105"/>
      <c r="R33" s="106"/>
    </row>
    <row r="34" spans="1:18">
      <c r="A34" s="154"/>
      <c r="B34" s="21" t="s">
        <v>35</v>
      </c>
      <c r="C34" s="12"/>
      <c r="D34" s="80" t="s">
        <v>100</v>
      </c>
      <c r="E34" s="107"/>
      <c r="F34" s="108"/>
      <c r="G34" s="108"/>
      <c r="H34" s="108"/>
      <c r="I34" s="108"/>
      <c r="J34" s="108"/>
      <c r="K34" s="108"/>
      <c r="L34" s="108"/>
      <c r="M34" s="108"/>
      <c r="N34" s="108"/>
      <c r="O34" s="109"/>
      <c r="P34" s="109"/>
      <c r="Q34" s="109"/>
      <c r="R34" s="110"/>
    </row>
    <row r="35" spans="1:18">
      <c r="A35" s="323" t="s">
        <v>107</v>
      </c>
      <c r="B35" s="14"/>
      <c r="C35" s="40"/>
      <c r="D35" s="98"/>
      <c r="E35" s="190"/>
      <c r="F35" s="190"/>
      <c r="G35" s="126"/>
      <c r="H35" s="126"/>
      <c r="I35" s="126"/>
      <c r="J35" s="126"/>
      <c r="K35" s="126"/>
      <c r="L35" s="126"/>
      <c r="M35" s="126"/>
      <c r="N35" s="128"/>
      <c r="O35" s="127"/>
      <c r="P35" s="127"/>
      <c r="Q35" s="127"/>
      <c r="R35" s="127"/>
    </row>
    <row r="36" spans="1:18">
      <c r="A36" s="323" t="s">
        <v>108</v>
      </c>
      <c r="B36" s="14"/>
      <c r="C36" s="40"/>
      <c r="D36" s="98"/>
      <c r="E36" s="189"/>
      <c r="F36" s="189"/>
      <c r="G36" s="119"/>
      <c r="H36" s="119"/>
      <c r="I36" s="119"/>
      <c r="J36" s="119"/>
      <c r="K36" s="119"/>
      <c r="L36" s="119"/>
      <c r="M36" s="119"/>
      <c r="N36" s="129"/>
      <c r="O36" s="120"/>
      <c r="P36" s="120"/>
      <c r="Q36" s="120"/>
      <c r="R36" s="120"/>
    </row>
    <row r="37" spans="1:18">
      <c r="A37" s="323" t="s">
        <v>109</v>
      </c>
      <c r="B37" s="14"/>
      <c r="C37" s="40"/>
      <c r="D37" s="98"/>
      <c r="E37" s="189"/>
      <c r="F37" s="189"/>
      <c r="G37" s="119"/>
      <c r="H37" s="119"/>
      <c r="I37" s="119"/>
      <c r="J37" s="119"/>
      <c r="K37" s="119"/>
      <c r="L37" s="119"/>
      <c r="M37" s="119"/>
      <c r="N37" s="129"/>
      <c r="O37" s="120"/>
      <c r="P37" s="120"/>
      <c r="Q37" s="120"/>
      <c r="R37" s="120"/>
    </row>
    <row r="38" spans="1:18" s="313" customFormat="1">
      <c r="A38" s="323" t="s">
        <v>110</v>
      </c>
      <c r="B38" s="14"/>
      <c r="C38" s="318"/>
      <c r="D38" s="98"/>
      <c r="E38" s="189"/>
      <c r="F38" s="199"/>
      <c r="G38" s="119"/>
      <c r="H38" s="119"/>
      <c r="I38" s="119"/>
      <c r="J38" s="119"/>
      <c r="K38" s="119"/>
      <c r="L38" s="119"/>
      <c r="M38" s="119"/>
      <c r="N38" s="129"/>
      <c r="O38" s="120"/>
      <c r="P38" s="120"/>
      <c r="Q38" s="120"/>
      <c r="R38" s="120"/>
    </row>
    <row r="39" spans="1:18" s="313" customFormat="1">
      <c r="A39" s="323" t="s">
        <v>245</v>
      </c>
      <c r="B39" s="14"/>
      <c r="C39" s="318"/>
      <c r="D39" s="98"/>
      <c r="E39" s="189"/>
      <c r="F39" s="199"/>
      <c r="G39" s="119"/>
      <c r="H39" s="119"/>
      <c r="I39" s="119"/>
      <c r="J39" s="119"/>
      <c r="K39" s="119"/>
      <c r="L39" s="119"/>
      <c r="M39" s="119"/>
      <c r="N39" s="129"/>
      <c r="O39" s="120"/>
      <c r="P39" s="120"/>
      <c r="Q39" s="120"/>
      <c r="R39" s="120"/>
    </row>
    <row r="40" spans="1:18" s="313" customFormat="1">
      <c r="A40" s="323" t="s">
        <v>246</v>
      </c>
      <c r="B40" s="14"/>
      <c r="C40" s="318"/>
      <c r="D40" s="98"/>
      <c r="E40" s="189"/>
      <c r="F40" s="199"/>
      <c r="G40" s="119"/>
      <c r="H40" s="119"/>
      <c r="I40" s="119"/>
      <c r="J40" s="119"/>
      <c r="K40" s="119"/>
      <c r="L40" s="119"/>
      <c r="M40" s="119"/>
      <c r="N40" s="129"/>
      <c r="O40" s="120"/>
      <c r="P40" s="120"/>
      <c r="Q40" s="120"/>
      <c r="R40" s="120"/>
    </row>
    <row r="41" spans="1:18" s="313" customFormat="1">
      <c r="A41" s="323" t="s">
        <v>247</v>
      </c>
      <c r="B41" s="14"/>
      <c r="C41" s="318"/>
      <c r="D41" s="98"/>
      <c r="E41" s="189"/>
      <c r="F41" s="199"/>
      <c r="G41" s="119"/>
      <c r="H41" s="119"/>
      <c r="I41" s="119"/>
      <c r="J41" s="119"/>
      <c r="K41" s="119"/>
      <c r="L41" s="119"/>
      <c r="M41" s="119"/>
      <c r="N41" s="129"/>
      <c r="O41" s="120"/>
      <c r="P41" s="120"/>
      <c r="Q41" s="120"/>
      <c r="R41" s="120"/>
    </row>
    <row r="42" spans="1:18">
      <c r="A42" s="1"/>
      <c r="B42" s="43"/>
      <c r="C42" s="43"/>
      <c r="D42" s="87"/>
      <c r="E42" s="99"/>
      <c r="F42" s="100"/>
      <c r="G42" s="100"/>
      <c r="H42" s="100"/>
      <c r="I42" s="100"/>
      <c r="J42" s="100"/>
      <c r="K42" s="100"/>
      <c r="L42" s="100"/>
      <c r="M42" s="100"/>
      <c r="N42" s="100"/>
      <c r="O42" s="101"/>
      <c r="P42" s="101"/>
      <c r="Q42" s="101"/>
      <c r="R42" s="102"/>
    </row>
    <row r="43" spans="1:18">
      <c r="A43" s="154"/>
      <c r="B43" s="27" t="s">
        <v>289</v>
      </c>
      <c r="C43" s="12"/>
      <c r="D43" s="27"/>
      <c r="E43" s="112"/>
      <c r="F43" s="113"/>
      <c r="G43" s="113"/>
      <c r="H43" s="113"/>
      <c r="I43" s="113"/>
      <c r="J43" s="113"/>
      <c r="K43" s="113"/>
      <c r="L43" s="113"/>
      <c r="M43" s="113"/>
      <c r="N43" s="113"/>
      <c r="O43" s="105"/>
      <c r="P43" s="105"/>
      <c r="Q43" s="105"/>
      <c r="R43" s="106"/>
    </row>
    <row r="44" spans="1:18">
      <c r="A44" s="154"/>
      <c r="B44" s="21" t="s">
        <v>36</v>
      </c>
      <c r="C44" s="12"/>
      <c r="D44" s="80" t="s">
        <v>100</v>
      </c>
      <c r="E44" s="114"/>
      <c r="F44" s="115"/>
      <c r="G44" s="115"/>
      <c r="H44" s="115"/>
      <c r="I44" s="115"/>
      <c r="J44" s="115"/>
      <c r="K44" s="115"/>
      <c r="L44" s="115"/>
      <c r="M44" s="115"/>
      <c r="N44" s="115"/>
      <c r="O44" s="109"/>
      <c r="P44" s="109"/>
      <c r="Q44" s="109"/>
      <c r="R44" s="110"/>
    </row>
    <row r="45" spans="1:18">
      <c r="A45" s="323" t="s">
        <v>248</v>
      </c>
      <c r="B45" s="44"/>
      <c r="C45" s="40"/>
      <c r="D45" s="244"/>
      <c r="E45" s="190"/>
      <c r="F45" s="190"/>
      <c r="G45" s="126"/>
      <c r="H45" s="126"/>
      <c r="I45" s="126"/>
      <c r="J45" s="126"/>
      <c r="K45" s="126"/>
      <c r="L45" s="126"/>
      <c r="M45" s="126"/>
      <c r="N45" s="128"/>
      <c r="O45" s="127"/>
      <c r="P45" s="127"/>
      <c r="Q45" s="127"/>
      <c r="R45" s="127"/>
    </row>
    <row r="46" spans="1:18" s="313" customFormat="1">
      <c r="A46" s="323" t="s">
        <v>111</v>
      </c>
      <c r="B46" s="44"/>
      <c r="C46" s="318"/>
      <c r="D46" s="244"/>
      <c r="E46" s="190"/>
      <c r="F46" s="190"/>
      <c r="G46" s="126"/>
      <c r="H46" s="126"/>
      <c r="I46" s="126"/>
      <c r="J46" s="126"/>
      <c r="K46" s="126"/>
      <c r="L46" s="126"/>
      <c r="M46" s="126"/>
      <c r="N46" s="128"/>
      <c r="O46" s="127"/>
      <c r="P46" s="127"/>
      <c r="Q46" s="127"/>
      <c r="R46" s="127"/>
    </row>
    <row r="47" spans="1:18" s="313" customFormat="1">
      <c r="A47" s="323" t="s">
        <v>112</v>
      </c>
      <c r="B47" s="44"/>
      <c r="C47" s="318"/>
      <c r="D47" s="244"/>
      <c r="E47" s="190"/>
      <c r="F47" s="190"/>
      <c r="G47" s="126"/>
      <c r="H47" s="126"/>
      <c r="I47" s="126"/>
      <c r="J47" s="126"/>
      <c r="K47" s="126"/>
      <c r="L47" s="126"/>
      <c r="M47" s="126"/>
      <c r="N47" s="128"/>
      <c r="O47" s="127"/>
      <c r="P47" s="127"/>
      <c r="Q47" s="127"/>
      <c r="R47" s="127"/>
    </row>
    <row r="48" spans="1:18" s="313" customFormat="1">
      <c r="A48" s="323" t="s">
        <v>113</v>
      </c>
      <c r="B48" s="44"/>
      <c r="C48" s="318"/>
      <c r="D48" s="244"/>
      <c r="E48" s="190"/>
      <c r="F48" s="190"/>
      <c r="G48" s="126"/>
      <c r="H48" s="126"/>
      <c r="I48" s="126"/>
      <c r="J48" s="126"/>
      <c r="K48" s="126"/>
      <c r="L48" s="126"/>
      <c r="M48" s="126"/>
      <c r="N48" s="128"/>
      <c r="O48" s="127"/>
      <c r="P48" s="127"/>
      <c r="Q48" s="127"/>
      <c r="R48" s="127"/>
    </row>
    <row r="49" spans="1:18" s="313" customFormat="1">
      <c r="A49" s="323" t="s">
        <v>114</v>
      </c>
      <c r="B49" s="44"/>
      <c r="C49" s="318"/>
      <c r="D49" s="244"/>
      <c r="E49" s="190"/>
      <c r="F49" s="190"/>
      <c r="G49" s="126"/>
      <c r="H49" s="126"/>
      <c r="I49" s="126"/>
      <c r="J49" s="126"/>
      <c r="K49" s="126"/>
      <c r="L49" s="126"/>
      <c r="M49" s="126"/>
      <c r="N49" s="128"/>
      <c r="O49" s="127"/>
      <c r="P49" s="127"/>
      <c r="Q49" s="127"/>
      <c r="R49" s="127"/>
    </row>
    <row r="50" spans="1:18">
      <c r="A50" s="323" t="s">
        <v>249</v>
      </c>
      <c r="B50" s="44"/>
      <c r="C50" s="40"/>
      <c r="D50" s="244"/>
      <c r="E50" s="189"/>
      <c r="F50" s="189"/>
      <c r="G50" s="119"/>
      <c r="H50" s="119"/>
      <c r="I50" s="119"/>
      <c r="J50" s="119"/>
      <c r="K50" s="119"/>
      <c r="L50" s="119"/>
      <c r="M50" s="119"/>
      <c r="N50" s="129"/>
      <c r="O50" s="120"/>
      <c r="P50" s="120"/>
      <c r="Q50" s="120"/>
      <c r="R50" s="120"/>
    </row>
    <row r="51" spans="1:18">
      <c r="A51" s="323" t="s">
        <v>250</v>
      </c>
      <c r="B51" s="44"/>
      <c r="C51" s="40"/>
      <c r="D51" s="244"/>
      <c r="E51" s="189"/>
      <c r="F51" s="189"/>
      <c r="G51" s="119"/>
      <c r="H51" s="119"/>
      <c r="I51" s="119"/>
      <c r="J51" s="119"/>
      <c r="K51" s="119"/>
      <c r="L51" s="119"/>
      <c r="M51" s="119"/>
      <c r="N51" s="129"/>
      <c r="O51" s="120"/>
      <c r="P51" s="120"/>
      <c r="Q51" s="120"/>
      <c r="R51" s="120"/>
    </row>
    <row r="52" spans="1:18">
      <c r="A52" s="154"/>
      <c r="B52" s="215"/>
      <c r="C52" s="216"/>
      <c r="D52" s="217"/>
      <c r="E52" s="218"/>
      <c r="F52" s="218"/>
      <c r="G52" s="218"/>
      <c r="H52" s="218"/>
      <c r="I52" s="218"/>
      <c r="J52" s="218"/>
      <c r="K52" s="218"/>
      <c r="L52" s="218"/>
      <c r="M52" s="218"/>
      <c r="N52" s="212"/>
      <c r="O52" s="214"/>
      <c r="P52" s="214"/>
      <c r="Q52" s="214"/>
      <c r="R52" s="214"/>
    </row>
    <row r="53" spans="1:18">
      <c r="A53" s="154">
        <v>2</v>
      </c>
      <c r="B53" s="241" t="s">
        <v>118</v>
      </c>
      <c r="C53" s="242"/>
      <c r="D53" s="243"/>
      <c r="E53" s="70">
        <f t="shared" ref="E53:R53" si="1">SUM(E35:E41,E45:E51)</f>
        <v>0</v>
      </c>
      <c r="F53" s="70">
        <f t="shared" si="1"/>
        <v>0</v>
      </c>
      <c r="G53" s="70">
        <f t="shared" si="1"/>
        <v>0</v>
      </c>
      <c r="H53" s="70">
        <f t="shared" si="1"/>
        <v>0</v>
      </c>
      <c r="I53" s="70">
        <f t="shared" si="1"/>
        <v>0</v>
      </c>
      <c r="J53" s="70">
        <f t="shared" si="1"/>
        <v>0</v>
      </c>
      <c r="K53" s="70">
        <f t="shared" si="1"/>
        <v>0</v>
      </c>
      <c r="L53" s="70">
        <f t="shared" si="1"/>
        <v>0</v>
      </c>
      <c r="M53" s="70">
        <f t="shared" si="1"/>
        <v>0</v>
      </c>
      <c r="N53" s="70">
        <f t="shared" si="1"/>
        <v>0</v>
      </c>
      <c r="O53" s="70">
        <f t="shared" si="1"/>
        <v>0</v>
      </c>
      <c r="P53" s="70">
        <f t="shared" si="1"/>
        <v>0</v>
      </c>
      <c r="Q53" s="70">
        <f t="shared" si="1"/>
        <v>0</v>
      </c>
      <c r="R53" s="70">
        <f t="shared" si="1"/>
        <v>0</v>
      </c>
    </row>
    <row r="54" spans="1:18">
      <c r="A54" s="154"/>
      <c r="B54" s="223"/>
      <c r="C54" s="224"/>
      <c r="D54" s="232"/>
      <c r="E54" s="233"/>
      <c r="F54" s="233"/>
      <c r="G54" s="233"/>
      <c r="H54" s="233"/>
      <c r="I54" s="233"/>
      <c r="J54" s="233"/>
      <c r="K54" s="233"/>
      <c r="L54" s="233"/>
      <c r="M54" s="233"/>
      <c r="N54" s="233"/>
      <c r="O54" s="233"/>
      <c r="P54" s="233"/>
      <c r="Q54" s="233"/>
      <c r="R54" s="225"/>
    </row>
    <row r="55" spans="1:18" ht="15" customHeight="1">
      <c r="A55" s="154">
        <v>3</v>
      </c>
      <c r="B55" s="228" t="s">
        <v>119</v>
      </c>
      <c r="C55" s="229"/>
      <c r="D55" s="230"/>
      <c r="E55" s="231">
        <f t="shared" ref="E55:R55" si="2">E31+E53</f>
        <v>0</v>
      </c>
      <c r="F55" s="231">
        <f t="shared" si="2"/>
        <v>0</v>
      </c>
      <c r="G55" s="231">
        <f t="shared" si="2"/>
        <v>0</v>
      </c>
      <c r="H55" s="231">
        <f t="shared" si="2"/>
        <v>0</v>
      </c>
      <c r="I55" s="231">
        <f t="shared" si="2"/>
        <v>0</v>
      </c>
      <c r="J55" s="231">
        <f t="shared" si="2"/>
        <v>0</v>
      </c>
      <c r="K55" s="231">
        <f t="shared" si="2"/>
        <v>0</v>
      </c>
      <c r="L55" s="231">
        <f t="shared" si="2"/>
        <v>0</v>
      </c>
      <c r="M55" s="231">
        <f t="shared" si="2"/>
        <v>0</v>
      </c>
      <c r="N55" s="231">
        <f t="shared" si="2"/>
        <v>0</v>
      </c>
      <c r="O55" s="231">
        <f t="shared" si="2"/>
        <v>0</v>
      </c>
      <c r="P55" s="231">
        <f t="shared" si="2"/>
        <v>0</v>
      </c>
      <c r="Q55" s="231">
        <f t="shared" si="2"/>
        <v>0</v>
      </c>
      <c r="R55" s="231">
        <f t="shared" si="2"/>
        <v>0</v>
      </c>
    </row>
    <row r="56" spans="1:18">
      <c r="A56" s="154"/>
      <c r="B56" s="27"/>
      <c r="C56" s="33"/>
      <c r="D56" s="27"/>
      <c r="E56" s="78"/>
      <c r="F56" s="78"/>
      <c r="G56" s="78"/>
      <c r="H56" s="78"/>
      <c r="I56" s="78"/>
      <c r="J56" s="78"/>
      <c r="K56" s="78"/>
      <c r="L56" s="78"/>
      <c r="M56" s="78"/>
      <c r="N56" s="78"/>
      <c r="O56" s="78"/>
      <c r="P56" s="78"/>
      <c r="Q56" s="78"/>
      <c r="R56" s="78"/>
    </row>
    <row r="57" spans="1:18" ht="15" customHeight="1">
      <c r="A57" s="154"/>
      <c r="B57" s="130"/>
      <c r="C57" s="131"/>
      <c r="D57" s="93"/>
      <c r="E57" s="78"/>
      <c r="F57" s="78"/>
      <c r="G57" s="78"/>
      <c r="H57" s="78"/>
      <c r="I57" s="78"/>
      <c r="J57" s="78"/>
      <c r="K57" s="78"/>
      <c r="L57" s="78"/>
      <c r="M57" s="78"/>
      <c r="N57" s="78"/>
      <c r="O57" s="78"/>
      <c r="P57" s="78"/>
      <c r="Q57" s="78"/>
      <c r="R57" s="78"/>
    </row>
    <row r="58" spans="1:18" s="48" customFormat="1" ht="15" customHeight="1">
      <c r="A58" s="155"/>
      <c r="B58" s="339" t="s">
        <v>135</v>
      </c>
      <c r="C58" s="45"/>
      <c r="D58" s="93"/>
      <c r="E58" s="93"/>
      <c r="F58" s="93"/>
      <c r="G58" s="94"/>
      <c r="H58" s="94"/>
      <c r="I58" s="94"/>
      <c r="J58" s="94"/>
      <c r="K58" s="94"/>
      <c r="L58" s="94"/>
      <c r="M58" s="94"/>
      <c r="N58" s="94"/>
      <c r="O58" s="79"/>
      <c r="P58" s="79"/>
      <c r="Q58" s="79"/>
      <c r="R58" s="79"/>
    </row>
    <row r="59" spans="1:18" ht="15" customHeight="1">
      <c r="A59" s="154"/>
      <c r="B59" s="27" t="s">
        <v>290</v>
      </c>
      <c r="C59" s="33"/>
      <c r="D59" s="93"/>
      <c r="E59" s="93"/>
      <c r="F59" s="93"/>
      <c r="G59" s="94"/>
      <c r="H59" s="94"/>
      <c r="I59" s="94"/>
      <c r="J59" s="94"/>
      <c r="K59" s="94"/>
      <c r="L59" s="94"/>
      <c r="M59" s="94"/>
      <c r="N59" s="94"/>
      <c r="O59" s="79"/>
      <c r="P59" s="79"/>
      <c r="Q59" s="79"/>
      <c r="R59" s="79"/>
    </row>
    <row r="60" spans="1:18">
      <c r="A60" s="154"/>
      <c r="B60" s="21" t="s">
        <v>40</v>
      </c>
      <c r="C60" s="32"/>
      <c r="D60" s="80" t="s">
        <v>100</v>
      </c>
      <c r="E60" s="308"/>
      <c r="F60" s="308"/>
      <c r="G60" s="64" t="s">
        <v>1</v>
      </c>
      <c r="H60" s="64" t="s">
        <v>2</v>
      </c>
      <c r="I60" s="64" t="s">
        <v>17</v>
      </c>
      <c r="J60" s="64" t="s">
        <v>18</v>
      </c>
      <c r="K60" s="64" t="s">
        <v>20</v>
      </c>
      <c r="L60" s="64" t="s">
        <v>21</v>
      </c>
      <c r="M60" s="64" t="s">
        <v>24</v>
      </c>
      <c r="N60" s="64" t="s">
        <v>25</v>
      </c>
      <c r="O60" s="64" t="s">
        <v>27</v>
      </c>
      <c r="P60" s="64" t="s">
        <v>28</v>
      </c>
      <c r="Q60" s="64" t="s">
        <v>29</v>
      </c>
      <c r="R60" s="64" t="s">
        <v>30</v>
      </c>
    </row>
    <row r="61" spans="1:18" s="2" customFormat="1">
      <c r="A61" s="324" t="s">
        <v>120</v>
      </c>
      <c r="B61" s="132"/>
      <c r="C61" s="203"/>
      <c r="D61" s="245"/>
      <c r="E61" s="309"/>
      <c r="F61" s="309"/>
      <c r="G61" s="119"/>
      <c r="H61" s="119"/>
      <c r="I61" s="119"/>
      <c r="J61" s="119"/>
      <c r="K61" s="119"/>
      <c r="L61" s="119"/>
      <c r="M61" s="119"/>
      <c r="N61" s="129"/>
      <c r="O61" s="120"/>
      <c r="P61" s="120"/>
      <c r="Q61" s="120"/>
      <c r="R61" s="120"/>
    </row>
    <row r="62" spans="1:18" s="2" customFormat="1">
      <c r="A62" s="324" t="s">
        <v>121</v>
      </c>
      <c r="B62" s="53"/>
      <c r="C62" s="203"/>
      <c r="D62" s="245"/>
      <c r="E62" s="309"/>
      <c r="F62" s="309"/>
      <c r="G62" s="119"/>
      <c r="H62" s="119"/>
      <c r="I62" s="119"/>
      <c r="J62" s="119"/>
      <c r="K62" s="119"/>
      <c r="L62" s="119"/>
      <c r="M62" s="119"/>
      <c r="N62" s="129"/>
      <c r="O62" s="120"/>
      <c r="P62" s="120"/>
      <c r="Q62" s="120"/>
      <c r="R62" s="120"/>
    </row>
    <row r="63" spans="1:18" s="2" customFormat="1">
      <c r="A63" s="324" t="s">
        <v>122</v>
      </c>
      <c r="B63" s="53"/>
      <c r="C63" s="203"/>
      <c r="D63" s="245"/>
      <c r="E63" s="309"/>
      <c r="F63" s="309"/>
      <c r="G63" s="119"/>
      <c r="H63" s="119"/>
      <c r="I63" s="119"/>
      <c r="J63" s="119"/>
      <c r="K63" s="119"/>
      <c r="L63" s="119"/>
      <c r="M63" s="119"/>
      <c r="N63" s="129"/>
      <c r="O63" s="120"/>
      <c r="P63" s="120"/>
      <c r="Q63" s="120"/>
      <c r="R63" s="120"/>
    </row>
    <row r="64" spans="1:18" s="2" customFormat="1">
      <c r="A64" s="324" t="s">
        <v>123</v>
      </c>
      <c r="B64" s="53"/>
      <c r="C64" s="203"/>
      <c r="D64" s="245"/>
      <c r="E64" s="309"/>
      <c r="F64" s="309"/>
      <c r="G64" s="119"/>
      <c r="H64" s="119"/>
      <c r="I64" s="119"/>
      <c r="J64" s="119"/>
      <c r="K64" s="119"/>
      <c r="L64" s="119"/>
      <c r="M64" s="119"/>
      <c r="N64" s="129"/>
      <c r="O64" s="120"/>
      <c r="P64" s="120"/>
      <c r="Q64" s="120"/>
      <c r="R64" s="120"/>
    </row>
    <row r="65" spans="1:18" s="2" customFormat="1">
      <c r="A65" s="323" t="s">
        <v>124</v>
      </c>
      <c r="B65" s="53"/>
      <c r="C65" s="203"/>
      <c r="D65" s="245"/>
      <c r="E65" s="309"/>
      <c r="F65" s="309"/>
      <c r="G65" s="119"/>
      <c r="H65" s="119"/>
      <c r="I65" s="119"/>
      <c r="J65" s="119"/>
      <c r="K65" s="119"/>
      <c r="L65" s="119"/>
      <c r="M65" s="119"/>
      <c r="N65" s="129"/>
      <c r="O65" s="120"/>
      <c r="P65" s="120"/>
      <c r="Q65" s="120"/>
      <c r="R65" s="120"/>
    </row>
    <row r="66" spans="1:18" s="2" customFormat="1">
      <c r="A66" s="324" t="s">
        <v>251</v>
      </c>
      <c r="B66" s="53"/>
      <c r="C66" s="203"/>
      <c r="D66" s="245"/>
      <c r="E66" s="309"/>
      <c r="F66" s="309"/>
      <c r="G66" s="119"/>
      <c r="H66" s="119"/>
      <c r="I66" s="119"/>
      <c r="J66" s="119"/>
      <c r="K66" s="119"/>
      <c r="L66" s="119"/>
      <c r="M66" s="119"/>
      <c r="N66" s="129"/>
      <c r="O66" s="120"/>
      <c r="P66" s="120"/>
      <c r="Q66" s="120"/>
      <c r="R66" s="120"/>
    </row>
    <row r="67" spans="1:18" s="2" customFormat="1">
      <c r="A67" s="324" t="s">
        <v>252</v>
      </c>
      <c r="B67" s="53"/>
      <c r="C67" s="203"/>
      <c r="D67" s="245"/>
      <c r="E67" s="309"/>
      <c r="F67" s="309"/>
      <c r="G67" s="119"/>
      <c r="H67" s="119"/>
      <c r="I67" s="119"/>
      <c r="J67" s="119"/>
      <c r="K67" s="119"/>
      <c r="L67" s="119"/>
      <c r="M67" s="119"/>
      <c r="N67" s="129"/>
      <c r="O67" s="120"/>
      <c r="P67" s="120"/>
      <c r="Q67" s="120"/>
      <c r="R67" s="120"/>
    </row>
    <row r="68" spans="1:18" s="2" customFormat="1">
      <c r="A68" s="324" t="s">
        <v>253</v>
      </c>
      <c r="B68" s="53"/>
      <c r="C68" s="203"/>
      <c r="D68" s="245"/>
      <c r="E68" s="309"/>
      <c r="F68" s="309"/>
      <c r="G68" s="119"/>
      <c r="H68" s="119"/>
      <c r="I68" s="119"/>
      <c r="J68" s="119"/>
      <c r="K68" s="119"/>
      <c r="L68" s="119"/>
      <c r="M68" s="119"/>
      <c r="N68" s="129"/>
      <c r="O68" s="120"/>
      <c r="P68" s="120"/>
      <c r="Q68" s="120"/>
      <c r="R68" s="120"/>
    </row>
    <row r="69" spans="1:18" s="2" customFormat="1">
      <c r="A69" s="324" t="s">
        <v>254</v>
      </c>
      <c r="B69" s="53"/>
      <c r="C69" s="203"/>
      <c r="D69" s="245"/>
      <c r="E69" s="309"/>
      <c r="F69" s="309"/>
      <c r="G69" s="119"/>
      <c r="H69" s="119"/>
      <c r="I69" s="119"/>
      <c r="J69" s="119"/>
      <c r="K69" s="119"/>
      <c r="L69" s="119"/>
      <c r="M69" s="119"/>
      <c r="N69" s="129"/>
      <c r="O69" s="120"/>
      <c r="P69" s="120"/>
      <c r="Q69" s="120"/>
      <c r="R69" s="120"/>
    </row>
    <row r="70" spans="1:18" s="2" customFormat="1">
      <c r="A70" s="324" t="s">
        <v>255</v>
      </c>
      <c r="B70" s="53"/>
      <c r="C70" s="203"/>
      <c r="D70" s="245"/>
      <c r="E70" s="309"/>
      <c r="F70" s="309"/>
      <c r="G70" s="119"/>
      <c r="H70" s="119"/>
      <c r="I70" s="119"/>
      <c r="J70" s="119"/>
      <c r="K70" s="119"/>
      <c r="L70" s="119"/>
      <c r="M70" s="119"/>
      <c r="N70" s="129"/>
      <c r="O70" s="120"/>
      <c r="P70" s="120"/>
      <c r="Q70" s="120"/>
      <c r="R70" s="120"/>
    </row>
    <row r="71" spans="1:18" s="2" customFormat="1">
      <c r="A71" s="324" t="s">
        <v>256</v>
      </c>
      <c r="B71" s="53"/>
      <c r="C71" s="203"/>
      <c r="D71" s="245"/>
      <c r="E71" s="309"/>
      <c r="F71" s="309"/>
      <c r="G71" s="119"/>
      <c r="H71" s="119"/>
      <c r="I71" s="119"/>
      <c r="J71" s="119"/>
      <c r="K71" s="119"/>
      <c r="L71" s="119"/>
      <c r="M71" s="119"/>
      <c r="N71" s="129"/>
      <c r="O71" s="120"/>
      <c r="P71" s="120"/>
      <c r="Q71" s="120"/>
      <c r="R71" s="120"/>
    </row>
    <row r="72" spans="1:18" s="2" customFormat="1">
      <c r="A72" s="324" t="s">
        <v>257</v>
      </c>
      <c r="B72" s="53"/>
      <c r="C72" s="203"/>
      <c r="D72" s="245"/>
      <c r="E72" s="309"/>
      <c r="F72" s="309"/>
      <c r="G72" s="119"/>
      <c r="H72" s="119"/>
      <c r="I72" s="119"/>
      <c r="J72" s="119"/>
      <c r="K72" s="119"/>
      <c r="L72" s="119"/>
      <c r="M72" s="119"/>
      <c r="N72" s="129"/>
      <c r="O72" s="120"/>
      <c r="P72" s="120"/>
      <c r="Q72" s="120"/>
      <c r="R72" s="120"/>
    </row>
    <row r="73" spans="1:18" s="2" customFormat="1">
      <c r="A73" s="324" t="s">
        <v>258</v>
      </c>
      <c r="B73" s="53"/>
      <c r="C73" s="203"/>
      <c r="D73" s="245"/>
      <c r="E73" s="309"/>
      <c r="F73" s="309"/>
      <c r="G73" s="119"/>
      <c r="H73" s="119"/>
      <c r="I73" s="119"/>
      <c r="J73" s="119"/>
      <c r="K73" s="119"/>
      <c r="L73" s="119"/>
      <c r="M73" s="119"/>
      <c r="N73" s="129"/>
      <c r="O73" s="120"/>
      <c r="P73" s="120"/>
      <c r="Q73" s="120"/>
      <c r="R73" s="120"/>
    </row>
    <row r="74" spans="1:18" s="2" customFormat="1">
      <c r="A74" s="334" t="s">
        <v>259</v>
      </c>
      <c r="B74" s="53"/>
      <c r="C74" s="203"/>
      <c r="D74" s="245"/>
      <c r="E74" s="309"/>
      <c r="F74" s="309"/>
      <c r="G74" s="119"/>
      <c r="H74" s="119"/>
      <c r="I74" s="119"/>
      <c r="J74" s="119"/>
      <c r="K74" s="119"/>
      <c r="L74" s="119"/>
      <c r="M74" s="119"/>
      <c r="N74" s="119"/>
      <c r="O74" s="120"/>
      <c r="P74" s="120"/>
      <c r="Q74" s="120"/>
      <c r="R74" s="120"/>
    </row>
    <row r="75" spans="1:18">
      <c r="A75" s="154">
        <v>4</v>
      </c>
      <c r="B75" s="52" t="s">
        <v>115</v>
      </c>
      <c r="C75" s="47"/>
      <c r="D75" s="204"/>
      <c r="E75" s="306"/>
      <c r="F75" s="310"/>
      <c r="G75" s="69">
        <f t="shared" ref="G75:R75" si="3">SUM(G61:G74)</f>
        <v>0</v>
      </c>
      <c r="H75" s="69">
        <f t="shared" si="3"/>
        <v>0</v>
      </c>
      <c r="I75" s="69">
        <f t="shared" si="3"/>
        <v>0</v>
      </c>
      <c r="J75" s="69">
        <f t="shared" si="3"/>
        <v>0</v>
      </c>
      <c r="K75" s="69">
        <f t="shared" si="3"/>
        <v>0</v>
      </c>
      <c r="L75" s="69">
        <f t="shared" si="3"/>
        <v>0</v>
      </c>
      <c r="M75" s="69">
        <f t="shared" si="3"/>
        <v>0</v>
      </c>
      <c r="N75" s="69">
        <f t="shared" si="3"/>
        <v>0</v>
      </c>
      <c r="O75" s="69">
        <f t="shared" si="3"/>
        <v>0</v>
      </c>
      <c r="P75" s="69">
        <f t="shared" si="3"/>
        <v>0</v>
      </c>
      <c r="Q75" s="69">
        <f t="shared" si="3"/>
        <v>0</v>
      </c>
      <c r="R75" s="69">
        <f t="shared" si="3"/>
        <v>0</v>
      </c>
    </row>
    <row r="76" spans="1:18">
      <c r="A76" s="154"/>
      <c r="B76" s="12"/>
      <c r="C76" s="32"/>
      <c r="D76" s="172"/>
      <c r="E76" s="177"/>
      <c r="F76" s="267"/>
      <c r="G76" s="178"/>
      <c r="H76" s="178"/>
      <c r="I76" s="178"/>
      <c r="J76" s="178"/>
      <c r="K76" s="178"/>
      <c r="L76" s="178"/>
      <c r="M76" s="178"/>
      <c r="N76" s="178"/>
      <c r="O76" s="179"/>
      <c r="P76" s="179"/>
      <c r="Q76" s="179"/>
      <c r="R76" s="180"/>
    </row>
    <row r="77" spans="1:18">
      <c r="A77" s="154"/>
      <c r="B77" s="27" t="s">
        <v>291</v>
      </c>
      <c r="C77" s="12"/>
      <c r="D77" s="21"/>
      <c r="E77" s="112"/>
      <c r="F77" s="113"/>
      <c r="G77" s="113"/>
      <c r="H77" s="113"/>
      <c r="I77" s="113"/>
      <c r="J77" s="113"/>
      <c r="K77" s="113"/>
      <c r="L77" s="113"/>
      <c r="M77" s="113"/>
      <c r="N77" s="113"/>
      <c r="O77" s="105"/>
      <c r="P77" s="105"/>
      <c r="Q77" s="105"/>
      <c r="R77" s="106"/>
    </row>
    <row r="78" spans="1:18">
      <c r="A78" s="154"/>
      <c r="B78" s="21" t="s">
        <v>40</v>
      </c>
      <c r="C78" s="139"/>
      <c r="D78" s="80" t="s">
        <v>100</v>
      </c>
      <c r="E78" s="114"/>
      <c r="F78" s="115"/>
      <c r="G78" s="115"/>
      <c r="H78" s="115"/>
      <c r="I78" s="115"/>
      <c r="J78" s="115"/>
      <c r="K78" s="115"/>
      <c r="L78" s="115"/>
      <c r="M78" s="115"/>
      <c r="N78" s="115"/>
      <c r="O78" s="109"/>
      <c r="P78" s="109"/>
      <c r="Q78" s="109"/>
      <c r="R78" s="110"/>
    </row>
    <row r="79" spans="1:18">
      <c r="A79" s="324" t="s">
        <v>125</v>
      </c>
      <c r="B79" s="53"/>
      <c r="C79" s="40"/>
      <c r="D79" s="98"/>
      <c r="E79" s="305"/>
      <c r="F79" s="304"/>
      <c r="G79" s="118"/>
      <c r="H79" s="119"/>
      <c r="I79" s="119"/>
      <c r="J79" s="119"/>
      <c r="K79" s="119"/>
      <c r="L79" s="119"/>
      <c r="M79" s="119"/>
      <c r="N79" s="119"/>
      <c r="O79" s="120"/>
      <c r="P79" s="120"/>
      <c r="Q79" s="120"/>
      <c r="R79" s="120"/>
    </row>
    <row r="80" spans="1:18" s="313" customFormat="1">
      <c r="A80" s="324" t="s">
        <v>126</v>
      </c>
      <c r="B80" s="53"/>
      <c r="C80" s="318"/>
      <c r="D80" s="98"/>
      <c r="E80" s="304"/>
      <c r="F80" s="304"/>
      <c r="G80" s="118"/>
      <c r="H80" s="119"/>
      <c r="I80" s="119"/>
      <c r="J80" s="119"/>
      <c r="K80" s="119"/>
      <c r="L80" s="119"/>
      <c r="M80" s="119"/>
      <c r="N80" s="119"/>
      <c r="O80" s="120"/>
      <c r="P80" s="120"/>
      <c r="Q80" s="120"/>
      <c r="R80" s="120"/>
    </row>
    <row r="81" spans="1:18" s="313" customFormat="1">
      <c r="A81" s="324" t="s">
        <v>127</v>
      </c>
      <c r="B81" s="53"/>
      <c r="C81" s="318"/>
      <c r="D81" s="98"/>
      <c r="E81" s="304"/>
      <c r="F81" s="304"/>
      <c r="G81" s="118"/>
      <c r="H81" s="119"/>
      <c r="I81" s="119"/>
      <c r="J81" s="119"/>
      <c r="K81" s="119"/>
      <c r="L81" s="119"/>
      <c r="M81" s="119"/>
      <c r="N81" s="119"/>
      <c r="O81" s="120"/>
      <c r="P81" s="120"/>
      <c r="Q81" s="120"/>
      <c r="R81" s="120"/>
    </row>
    <row r="82" spans="1:18" s="313" customFormat="1">
      <c r="A82" s="324" t="s">
        <v>128</v>
      </c>
      <c r="B82" s="53"/>
      <c r="C82" s="318"/>
      <c r="D82" s="98"/>
      <c r="E82" s="304"/>
      <c r="F82" s="304"/>
      <c r="G82" s="118"/>
      <c r="H82" s="119"/>
      <c r="I82" s="119"/>
      <c r="J82" s="119"/>
      <c r="K82" s="119"/>
      <c r="L82" s="119"/>
      <c r="M82" s="119"/>
      <c r="N82" s="119"/>
      <c r="O82" s="120"/>
      <c r="P82" s="120"/>
      <c r="Q82" s="120"/>
      <c r="R82" s="120"/>
    </row>
    <row r="83" spans="1:18" s="313" customFormat="1">
      <c r="A83" s="323" t="s">
        <v>129</v>
      </c>
      <c r="B83" s="53"/>
      <c r="C83" s="318"/>
      <c r="D83" s="98"/>
      <c r="E83" s="304"/>
      <c r="F83" s="304"/>
      <c r="G83" s="118"/>
      <c r="H83" s="119"/>
      <c r="I83" s="119"/>
      <c r="J83" s="119"/>
      <c r="K83" s="119"/>
      <c r="L83" s="119"/>
      <c r="M83" s="119"/>
      <c r="N83" s="119"/>
      <c r="O83" s="120"/>
      <c r="P83" s="120"/>
      <c r="Q83" s="120"/>
      <c r="R83" s="120"/>
    </row>
    <row r="84" spans="1:18" s="313" customFormat="1">
      <c r="A84" s="324" t="s">
        <v>260</v>
      </c>
      <c r="B84" s="53"/>
      <c r="C84" s="318"/>
      <c r="D84" s="98"/>
      <c r="E84" s="304"/>
      <c r="F84" s="304"/>
      <c r="G84" s="118"/>
      <c r="H84" s="119"/>
      <c r="I84" s="119"/>
      <c r="J84" s="119"/>
      <c r="K84" s="119"/>
      <c r="L84" s="119"/>
      <c r="M84" s="119"/>
      <c r="N84" s="119"/>
      <c r="O84" s="120"/>
      <c r="P84" s="120"/>
      <c r="Q84" s="120"/>
      <c r="R84" s="120"/>
    </row>
    <row r="85" spans="1:18" s="313" customFormat="1">
      <c r="A85" s="324" t="s">
        <v>261</v>
      </c>
      <c r="B85" s="53"/>
      <c r="C85" s="318"/>
      <c r="D85" s="98"/>
      <c r="E85" s="304"/>
      <c r="F85" s="304"/>
      <c r="G85" s="118"/>
      <c r="H85" s="119"/>
      <c r="I85" s="119"/>
      <c r="J85" s="119"/>
      <c r="K85" s="119"/>
      <c r="L85" s="119"/>
      <c r="M85" s="119"/>
      <c r="N85" s="119"/>
      <c r="O85" s="120"/>
      <c r="P85" s="120"/>
      <c r="Q85" s="120"/>
      <c r="R85" s="120"/>
    </row>
    <row r="86" spans="1:18" s="313" customFormat="1">
      <c r="A86" s="324" t="s">
        <v>262</v>
      </c>
      <c r="B86" s="53"/>
      <c r="C86" s="318"/>
      <c r="D86" s="98"/>
      <c r="E86" s="304"/>
      <c r="F86" s="304"/>
      <c r="G86" s="118"/>
      <c r="H86" s="119"/>
      <c r="I86" s="119"/>
      <c r="J86" s="119"/>
      <c r="K86" s="119"/>
      <c r="L86" s="119"/>
      <c r="M86" s="119"/>
      <c r="N86" s="119"/>
      <c r="O86" s="120"/>
      <c r="P86" s="120"/>
      <c r="Q86" s="120"/>
      <c r="R86" s="120"/>
    </row>
    <row r="87" spans="1:18" s="313" customFormat="1">
      <c r="A87" s="324" t="s">
        <v>263</v>
      </c>
      <c r="B87" s="53"/>
      <c r="C87" s="318"/>
      <c r="D87" s="98"/>
      <c r="E87" s="304"/>
      <c r="F87" s="304"/>
      <c r="G87" s="118"/>
      <c r="H87" s="119"/>
      <c r="I87" s="119"/>
      <c r="J87" s="119"/>
      <c r="K87" s="119"/>
      <c r="L87" s="119"/>
      <c r="M87" s="119"/>
      <c r="N87" s="119"/>
      <c r="O87" s="120"/>
      <c r="P87" s="120"/>
      <c r="Q87" s="120"/>
      <c r="R87" s="120"/>
    </row>
    <row r="88" spans="1:18" s="313" customFormat="1">
      <c r="A88" s="324" t="s">
        <v>264</v>
      </c>
      <c r="B88" s="53"/>
      <c r="C88" s="318"/>
      <c r="D88" s="98"/>
      <c r="E88" s="304"/>
      <c r="F88" s="304"/>
      <c r="G88" s="118"/>
      <c r="H88" s="119"/>
      <c r="I88" s="119"/>
      <c r="J88" s="119"/>
      <c r="K88" s="119"/>
      <c r="L88" s="119"/>
      <c r="M88" s="119"/>
      <c r="N88" s="119"/>
      <c r="O88" s="120"/>
      <c r="P88" s="120"/>
      <c r="Q88" s="120"/>
      <c r="R88" s="120"/>
    </row>
    <row r="89" spans="1:18">
      <c r="A89" s="324" t="s">
        <v>265</v>
      </c>
      <c r="B89" s="53"/>
      <c r="C89" s="40"/>
      <c r="D89" s="98"/>
      <c r="E89" s="304"/>
      <c r="F89" s="304"/>
      <c r="G89" s="119"/>
      <c r="H89" s="119"/>
      <c r="I89" s="119"/>
      <c r="J89" s="119"/>
      <c r="K89" s="119"/>
      <c r="L89" s="119"/>
      <c r="M89" s="119"/>
      <c r="N89" s="119"/>
      <c r="O89" s="120"/>
      <c r="P89" s="120"/>
      <c r="Q89" s="120"/>
      <c r="R89" s="120"/>
    </row>
    <row r="90" spans="1:18">
      <c r="A90" s="324" t="s">
        <v>266</v>
      </c>
      <c r="B90" s="53"/>
      <c r="C90" s="40"/>
      <c r="D90" s="98"/>
      <c r="E90" s="305"/>
      <c r="F90" s="305"/>
      <c r="G90" s="119"/>
      <c r="H90" s="119"/>
      <c r="I90" s="119"/>
      <c r="J90" s="119"/>
      <c r="K90" s="119"/>
      <c r="L90" s="119"/>
      <c r="M90" s="119"/>
      <c r="N90" s="119"/>
      <c r="O90" s="120"/>
      <c r="P90" s="120"/>
      <c r="Q90" s="120"/>
      <c r="R90" s="120"/>
    </row>
    <row r="91" spans="1:18">
      <c r="A91" s="324" t="s">
        <v>267</v>
      </c>
      <c r="B91" s="53"/>
      <c r="C91" s="40"/>
      <c r="D91" s="98"/>
      <c r="E91" s="305"/>
      <c r="F91" s="305"/>
      <c r="G91" s="119"/>
      <c r="H91" s="119"/>
      <c r="I91" s="119"/>
      <c r="J91" s="119"/>
      <c r="K91" s="119"/>
      <c r="L91" s="119"/>
      <c r="M91" s="119"/>
      <c r="N91" s="119"/>
      <c r="O91" s="120"/>
      <c r="P91" s="120"/>
      <c r="Q91" s="120"/>
      <c r="R91" s="120"/>
    </row>
    <row r="92" spans="1:18">
      <c r="A92" s="334" t="s">
        <v>268</v>
      </c>
      <c r="B92" s="53"/>
      <c r="C92" s="40"/>
      <c r="D92" s="98"/>
      <c r="E92" s="305"/>
      <c r="F92" s="305"/>
      <c r="G92" s="119"/>
      <c r="H92" s="119"/>
      <c r="I92" s="119"/>
      <c r="J92" s="119"/>
      <c r="K92" s="119"/>
      <c r="L92" s="119"/>
      <c r="M92" s="119"/>
      <c r="N92" s="119"/>
      <c r="O92" s="120"/>
      <c r="P92" s="120"/>
      <c r="Q92" s="120"/>
      <c r="R92" s="120"/>
    </row>
    <row r="93" spans="1:18">
      <c r="A93" s="154">
        <v>5</v>
      </c>
      <c r="B93" s="49" t="s">
        <v>116</v>
      </c>
      <c r="C93" s="47"/>
      <c r="D93" s="246"/>
      <c r="E93" s="306"/>
      <c r="F93" s="306"/>
      <c r="G93" s="69">
        <f t="shared" ref="G93:R93" si="4">SUM(G79:G92)</f>
        <v>0</v>
      </c>
      <c r="H93" s="69">
        <f t="shared" si="4"/>
        <v>0</v>
      </c>
      <c r="I93" s="69">
        <f t="shared" si="4"/>
        <v>0</v>
      </c>
      <c r="J93" s="69">
        <f t="shared" si="4"/>
        <v>0</v>
      </c>
      <c r="K93" s="69">
        <f t="shared" si="4"/>
        <v>0</v>
      </c>
      <c r="L93" s="69">
        <f t="shared" si="4"/>
        <v>0</v>
      </c>
      <c r="M93" s="69">
        <f t="shared" si="4"/>
        <v>0</v>
      </c>
      <c r="N93" s="69">
        <f t="shared" si="4"/>
        <v>0</v>
      </c>
      <c r="O93" s="69">
        <f t="shared" si="4"/>
        <v>0</v>
      </c>
      <c r="P93" s="69">
        <f t="shared" si="4"/>
        <v>0</v>
      </c>
      <c r="Q93" s="69">
        <f t="shared" si="4"/>
        <v>0</v>
      </c>
      <c r="R93" s="69">
        <f t="shared" si="4"/>
        <v>0</v>
      </c>
    </row>
    <row r="94" spans="1:18">
      <c r="A94" s="154"/>
      <c r="B94" s="185"/>
      <c r="C94" s="183"/>
      <c r="D94" s="184"/>
      <c r="E94" s="113"/>
      <c r="F94" s="113"/>
      <c r="G94" s="113"/>
      <c r="H94" s="113"/>
      <c r="I94" s="113"/>
      <c r="J94" s="113"/>
      <c r="K94" s="113"/>
      <c r="L94" s="113"/>
      <c r="M94" s="113"/>
      <c r="N94" s="113"/>
      <c r="O94" s="113"/>
      <c r="P94" s="113"/>
      <c r="Q94" s="113"/>
      <c r="R94" s="186"/>
    </row>
    <row r="95" spans="1:18" ht="15" customHeight="1">
      <c r="A95" s="154">
        <v>6</v>
      </c>
      <c r="B95" s="50" t="s">
        <v>181</v>
      </c>
      <c r="C95" s="51"/>
      <c r="D95" s="88"/>
      <c r="E95" s="307"/>
      <c r="F95" s="307"/>
      <c r="G95" s="82">
        <f t="shared" ref="G95:R95" si="5">G93+G75</f>
        <v>0</v>
      </c>
      <c r="H95" s="82">
        <f t="shared" si="5"/>
        <v>0</v>
      </c>
      <c r="I95" s="82">
        <f t="shared" si="5"/>
        <v>0</v>
      </c>
      <c r="J95" s="82">
        <f t="shared" si="5"/>
        <v>0</v>
      </c>
      <c r="K95" s="82">
        <f t="shared" si="5"/>
        <v>0</v>
      </c>
      <c r="L95" s="82">
        <f t="shared" si="5"/>
        <v>0</v>
      </c>
      <c r="M95" s="82">
        <f t="shared" si="5"/>
        <v>0</v>
      </c>
      <c r="N95" s="82">
        <f t="shared" si="5"/>
        <v>0</v>
      </c>
      <c r="O95" s="82">
        <f t="shared" si="5"/>
        <v>0</v>
      </c>
      <c r="P95" s="82">
        <f t="shared" si="5"/>
        <v>0</v>
      </c>
      <c r="Q95" s="82">
        <f t="shared" si="5"/>
        <v>0</v>
      </c>
      <c r="R95" s="82">
        <f t="shared" si="5"/>
        <v>0</v>
      </c>
    </row>
    <row r="96" spans="1:18">
      <c r="A96" s="154"/>
      <c r="B96" s="33"/>
      <c r="C96" s="33"/>
      <c r="D96" s="27"/>
      <c r="E96" s="78"/>
      <c r="F96" s="78"/>
      <c r="G96" s="78"/>
      <c r="H96" s="78"/>
      <c r="I96" s="78"/>
      <c r="J96" s="78"/>
      <c r="K96" s="78"/>
      <c r="L96" s="78"/>
      <c r="M96" s="78"/>
      <c r="N96" s="78"/>
      <c r="O96" s="78"/>
      <c r="P96" s="78"/>
      <c r="Q96" s="78"/>
      <c r="R96" s="78"/>
    </row>
    <row r="97" spans="1:18" ht="18.75">
      <c r="A97" s="154"/>
      <c r="B97" s="339" t="s">
        <v>45</v>
      </c>
      <c r="C97" s="45"/>
      <c r="D97" s="93"/>
      <c r="E97" s="94"/>
      <c r="F97" s="94"/>
      <c r="G97" s="94"/>
      <c r="H97" s="94"/>
      <c r="I97" s="94"/>
      <c r="J97" s="94"/>
      <c r="K97" s="94"/>
      <c r="L97" s="94"/>
      <c r="M97" s="94"/>
      <c r="N97" s="94"/>
      <c r="O97" s="79"/>
      <c r="P97" s="79"/>
      <c r="Q97" s="79"/>
      <c r="R97" s="79"/>
    </row>
    <row r="98" spans="1:18">
      <c r="A98" s="154"/>
      <c r="B98" s="27"/>
      <c r="C98" s="33"/>
      <c r="D98" s="27"/>
    </row>
    <row r="99" spans="1:18">
      <c r="A99" s="154"/>
      <c r="B99" s="34"/>
      <c r="C99" s="75"/>
      <c r="D99" s="80" t="s">
        <v>99</v>
      </c>
      <c r="E99" s="64" t="s">
        <v>141</v>
      </c>
      <c r="F99" s="64" t="s">
        <v>81</v>
      </c>
      <c r="G99" s="64" t="s">
        <v>1</v>
      </c>
      <c r="H99" s="64" t="s">
        <v>2</v>
      </c>
      <c r="I99" s="64" t="s">
        <v>17</v>
      </c>
      <c r="J99" s="64" t="s">
        <v>18</v>
      </c>
      <c r="K99" s="64" t="s">
        <v>20</v>
      </c>
      <c r="L99" s="64" t="s">
        <v>21</v>
      </c>
      <c r="M99" s="64" t="s">
        <v>24</v>
      </c>
      <c r="N99" s="64" t="s">
        <v>25</v>
      </c>
      <c r="O99" s="64" t="s">
        <v>27</v>
      </c>
      <c r="P99" s="64" t="s">
        <v>28</v>
      </c>
      <c r="Q99" s="64" t="s">
        <v>29</v>
      </c>
      <c r="R99" s="64" t="s">
        <v>30</v>
      </c>
    </row>
    <row r="100" spans="1:18">
      <c r="A100" s="154">
        <v>7</v>
      </c>
      <c r="B100" s="52" t="s">
        <v>293</v>
      </c>
      <c r="C100" s="311"/>
      <c r="D100" s="196">
        <v>0.42799999999999999</v>
      </c>
      <c r="E100" s="191">
        <f>EBT!E121*$D$100</f>
        <v>0</v>
      </c>
      <c r="F100" s="191">
        <f>EBT!F121*$D$100</f>
        <v>0</v>
      </c>
      <c r="G100" s="191">
        <f>EBT!G121*$D$100</f>
        <v>0</v>
      </c>
      <c r="H100" s="191">
        <f>EBT!H121*$D$100</f>
        <v>0</v>
      </c>
      <c r="I100" s="191">
        <f>EBT!I121*$D$100</f>
        <v>0</v>
      </c>
      <c r="J100" s="191">
        <f>EBT!J121*$D$100</f>
        <v>0</v>
      </c>
      <c r="K100" s="191">
        <f>EBT!K121*$D$100</f>
        <v>0</v>
      </c>
      <c r="L100" s="191">
        <f>EBT!L121*$D$100</f>
        <v>0</v>
      </c>
      <c r="M100" s="191">
        <f>EBT!M121*$D$100</f>
        <v>0</v>
      </c>
      <c r="N100" s="191">
        <f>EBT!N121*$D$100</f>
        <v>0</v>
      </c>
      <c r="O100" s="191">
        <f>EBT!O121*$D$100</f>
        <v>0</v>
      </c>
      <c r="P100" s="191">
        <f>EBT!P121*$D$100</f>
        <v>0</v>
      </c>
      <c r="Q100" s="191">
        <f>EBT!Q121*$D$100</f>
        <v>0</v>
      </c>
      <c r="R100" s="191">
        <f>EBT!R121*$D$100</f>
        <v>0</v>
      </c>
    </row>
    <row r="101" spans="1:18" ht="18.75">
      <c r="A101" s="154"/>
      <c r="B101" s="339" t="s">
        <v>101</v>
      </c>
      <c r="C101" s="12"/>
      <c r="D101" s="21"/>
      <c r="E101" s="78"/>
      <c r="F101" s="78"/>
      <c r="G101" s="78"/>
      <c r="H101" s="78"/>
      <c r="I101" s="78"/>
      <c r="J101" s="78"/>
      <c r="K101" s="78"/>
      <c r="L101" s="78"/>
      <c r="M101" s="78"/>
      <c r="N101" s="78"/>
      <c r="O101" s="83"/>
      <c r="P101" s="83"/>
      <c r="Q101" s="83"/>
      <c r="R101" s="83"/>
    </row>
    <row r="102" spans="1:18" s="2" customFormat="1">
      <c r="A102" s="156"/>
      <c r="B102" s="21"/>
      <c r="C102" s="12"/>
      <c r="D102" s="21"/>
      <c r="E102" s="64" t="s">
        <v>141</v>
      </c>
      <c r="F102" s="64" t="s">
        <v>81</v>
      </c>
      <c r="G102" s="64" t="s">
        <v>1</v>
      </c>
      <c r="H102" s="64" t="s">
        <v>2</v>
      </c>
      <c r="I102" s="64" t="s">
        <v>17</v>
      </c>
      <c r="J102" s="64" t="s">
        <v>18</v>
      </c>
      <c r="K102" s="64" t="s">
        <v>20</v>
      </c>
      <c r="L102" s="64" t="s">
        <v>21</v>
      </c>
      <c r="M102" s="64" t="s">
        <v>24</v>
      </c>
      <c r="N102" s="64" t="s">
        <v>25</v>
      </c>
      <c r="O102" s="64" t="s">
        <v>27</v>
      </c>
      <c r="P102" s="64" t="s">
        <v>28</v>
      </c>
      <c r="Q102" s="64" t="s">
        <v>29</v>
      </c>
      <c r="R102" s="64" t="s">
        <v>30</v>
      </c>
    </row>
    <row r="103" spans="1:18">
      <c r="A103" s="154">
        <v>8</v>
      </c>
      <c r="B103" s="52" t="s">
        <v>334</v>
      </c>
      <c r="C103" s="40"/>
      <c r="D103" s="95"/>
      <c r="E103" s="82">
        <f>E55+E100+E95</f>
        <v>0</v>
      </c>
      <c r="F103" s="321">
        <f t="shared" ref="F103:R103" si="6">F55+F100+F95</f>
        <v>0</v>
      </c>
      <c r="G103" s="321">
        <f t="shared" si="6"/>
        <v>0</v>
      </c>
      <c r="H103" s="321">
        <f t="shared" si="6"/>
        <v>0</v>
      </c>
      <c r="I103" s="321">
        <f t="shared" si="6"/>
        <v>0</v>
      </c>
      <c r="J103" s="321">
        <f t="shared" si="6"/>
        <v>0</v>
      </c>
      <c r="K103" s="321">
        <f t="shared" si="6"/>
        <v>0</v>
      </c>
      <c r="L103" s="321">
        <f t="shared" si="6"/>
        <v>0</v>
      </c>
      <c r="M103" s="321">
        <f t="shared" si="6"/>
        <v>0</v>
      </c>
      <c r="N103" s="321">
        <f t="shared" si="6"/>
        <v>0</v>
      </c>
      <c r="O103" s="321">
        <f t="shared" si="6"/>
        <v>0</v>
      </c>
      <c r="P103" s="321">
        <f t="shared" si="6"/>
        <v>0</v>
      </c>
      <c r="Q103" s="321">
        <f t="shared" si="6"/>
        <v>0</v>
      </c>
      <c r="R103" s="321">
        <f t="shared" si="6"/>
        <v>0</v>
      </c>
    </row>
    <row r="104" spans="1:18" ht="15" customHeight="1">
      <c r="A104" s="154"/>
      <c r="B104" s="12"/>
      <c r="C104" s="12"/>
      <c r="D104" s="12"/>
      <c r="E104" s="9"/>
      <c r="F104" s="9"/>
      <c r="G104" s="9"/>
      <c r="H104" s="9"/>
      <c r="I104" s="9"/>
      <c r="J104" s="9"/>
      <c r="K104" s="9"/>
      <c r="L104" s="9"/>
      <c r="M104" s="9"/>
      <c r="N104" s="2"/>
      <c r="O104" s="2"/>
      <c r="P104" s="2"/>
      <c r="Q104" s="2"/>
      <c r="R104" s="2"/>
    </row>
    <row r="105" spans="1:18" ht="18.75">
      <c r="A105" s="154"/>
      <c r="B105" s="339" t="s">
        <v>329</v>
      </c>
    </row>
    <row r="106" spans="1:18" s="313" customFormat="1">
      <c r="A106" s="323"/>
      <c r="B106" s="315"/>
      <c r="C106" s="315"/>
      <c r="D106" s="315"/>
      <c r="E106" s="314"/>
      <c r="F106" s="314"/>
      <c r="G106" s="314"/>
      <c r="H106" s="314"/>
      <c r="I106" s="314"/>
      <c r="J106" s="314"/>
      <c r="K106" s="314"/>
      <c r="L106" s="314"/>
      <c r="M106" s="314"/>
      <c r="N106" s="314"/>
      <c r="O106" s="314"/>
    </row>
    <row r="107" spans="1:18" s="313" customFormat="1">
      <c r="A107" s="323" t="s">
        <v>316</v>
      </c>
      <c r="B107" s="363" t="s">
        <v>340</v>
      </c>
      <c r="C107" s="315"/>
      <c r="D107" s="315"/>
      <c r="E107" s="364">
        <f>EBT!E67</f>
        <v>0</v>
      </c>
      <c r="F107" s="364">
        <f>EBT!F67</f>
        <v>0</v>
      </c>
      <c r="G107" s="364">
        <f>EBT!G67</f>
        <v>0</v>
      </c>
      <c r="H107" s="364">
        <f>EBT!H67</f>
        <v>0</v>
      </c>
      <c r="I107" s="364">
        <f>EBT!I67</f>
        <v>0</v>
      </c>
      <c r="J107" s="364">
        <f>EBT!J67</f>
        <v>0</v>
      </c>
      <c r="K107" s="364">
        <f>EBT!K67</f>
        <v>0</v>
      </c>
      <c r="L107" s="364">
        <f>EBT!L67</f>
        <v>0</v>
      </c>
      <c r="M107" s="364">
        <f>EBT!M67</f>
        <v>0</v>
      </c>
      <c r="N107" s="364">
        <f>EBT!N67</f>
        <v>0</v>
      </c>
      <c r="O107" s="364">
        <f>EBT!O67</f>
        <v>0</v>
      </c>
      <c r="P107" s="364">
        <f>EBT!P67</f>
        <v>0</v>
      </c>
      <c r="Q107" s="364">
        <f>EBT!Q67</f>
        <v>0</v>
      </c>
      <c r="R107" s="364">
        <f>EBT!R67</f>
        <v>0</v>
      </c>
    </row>
    <row r="108" spans="1:18" s="313" customFormat="1">
      <c r="A108" s="323" t="s">
        <v>317</v>
      </c>
      <c r="B108" s="363" t="s">
        <v>321</v>
      </c>
      <c r="C108" s="315"/>
      <c r="D108" s="315"/>
      <c r="E108" s="364">
        <f>EBT!E16</f>
        <v>0</v>
      </c>
      <c r="F108" s="364">
        <f>EBT!F16</f>
        <v>0</v>
      </c>
      <c r="G108" s="364">
        <f>EBT!G16</f>
        <v>0</v>
      </c>
      <c r="H108" s="364">
        <f>EBT!H16</f>
        <v>0</v>
      </c>
      <c r="I108" s="364">
        <f>EBT!I16</f>
        <v>0</v>
      </c>
      <c r="J108" s="364">
        <f>EBT!J16</f>
        <v>0</v>
      </c>
      <c r="K108" s="364">
        <f>EBT!K16</f>
        <v>0</v>
      </c>
      <c r="L108" s="364">
        <f>EBT!L16</f>
        <v>0</v>
      </c>
      <c r="M108" s="364">
        <f>EBT!M16</f>
        <v>0</v>
      </c>
      <c r="N108" s="364">
        <f>EBT!N16</f>
        <v>0</v>
      </c>
      <c r="O108" s="364">
        <f>EBT!O16</f>
        <v>0</v>
      </c>
      <c r="P108" s="364">
        <f>EBT!P16</f>
        <v>0</v>
      </c>
      <c r="Q108" s="364">
        <f>EBT!Q16</f>
        <v>0</v>
      </c>
      <c r="R108" s="364">
        <f>EBT!R16</f>
        <v>0</v>
      </c>
    </row>
    <row r="109" spans="1:18" s="313" customFormat="1">
      <c r="A109" s="323" t="s">
        <v>318</v>
      </c>
      <c r="B109" s="363" t="s">
        <v>330</v>
      </c>
      <c r="C109" s="315"/>
      <c r="D109" s="315"/>
      <c r="E109" s="364">
        <f>E107+E108</f>
        <v>0</v>
      </c>
      <c r="F109" s="364">
        <f t="shared" ref="F109:R109" si="7">F107+F108</f>
        <v>0</v>
      </c>
      <c r="G109" s="364">
        <f t="shared" si="7"/>
        <v>0</v>
      </c>
      <c r="H109" s="364">
        <f t="shared" si="7"/>
        <v>0</v>
      </c>
      <c r="I109" s="364">
        <f t="shared" si="7"/>
        <v>0</v>
      </c>
      <c r="J109" s="364">
        <f t="shared" si="7"/>
        <v>0</v>
      </c>
      <c r="K109" s="364">
        <f t="shared" si="7"/>
        <v>0</v>
      </c>
      <c r="L109" s="364">
        <f t="shared" si="7"/>
        <v>0</v>
      </c>
      <c r="M109" s="364">
        <f t="shared" si="7"/>
        <v>0</v>
      </c>
      <c r="N109" s="364">
        <f t="shared" si="7"/>
        <v>0</v>
      </c>
      <c r="O109" s="364">
        <f t="shared" si="7"/>
        <v>0</v>
      </c>
      <c r="P109" s="364">
        <f t="shared" si="7"/>
        <v>0</v>
      </c>
      <c r="Q109" s="364">
        <f t="shared" si="7"/>
        <v>0</v>
      </c>
      <c r="R109" s="364">
        <f t="shared" si="7"/>
        <v>0</v>
      </c>
    </row>
    <row r="110" spans="1:18" s="313" customFormat="1">
      <c r="A110" s="334" t="s">
        <v>319</v>
      </c>
      <c r="B110" s="363" t="s">
        <v>315</v>
      </c>
      <c r="C110" s="315"/>
      <c r="D110" s="315"/>
      <c r="E110" s="364"/>
      <c r="F110" s="364"/>
      <c r="G110" s="364"/>
      <c r="H110" s="364"/>
      <c r="I110" s="364"/>
      <c r="J110" s="364"/>
      <c r="K110" s="364"/>
      <c r="L110" s="364"/>
      <c r="M110" s="364"/>
      <c r="N110" s="364"/>
      <c r="O110" s="364"/>
      <c r="P110" s="365"/>
      <c r="Q110" s="365"/>
      <c r="R110" s="365"/>
    </row>
    <row r="111" spans="1:18" s="313" customFormat="1">
      <c r="A111" s="323" t="s">
        <v>322</v>
      </c>
      <c r="B111" s="363" t="s">
        <v>323</v>
      </c>
      <c r="C111" s="315"/>
      <c r="D111" s="315"/>
      <c r="E111" s="364">
        <f>E109*E110</f>
        <v>0</v>
      </c>
      <c r="F111" s="364">
        <f t="shared" ref="F111:R111" si="8">F109*F110</f>
        <v>0</v>
      </c>
      <c r="G111" s="364">
        <f t="shared" si="8"/>
        <v>0</v>
      </c>
      <c r="H111" s="364">
        <f t="shared" si="8"/>
        <v>0</v>
      </c>
      <c r="I111" s="364">
        <f t="shared" si="8"/>
        <v>0</v>
      </c>
      <c r="J111" s="364">
        <f t="shared" si="8"/>
        <v>0</v>
      </c>
      <c r="K111" s="364">
        <f t="shared" si="8"/>
        <v>0</v>
      </c>
      <c r="L111" s="364">
        <f t="shared" si="8"/>
        <v>0</v>
      </c>
      <c r="M111" s="364">
        <f t="shared" si="8"/>
        <v>0</v>
      </c>
      <c r="N111" s="364">
        <f t="shared" si="8"/>
        <v>0</v>
      </c>
      <c r="O111" s="364">
        <f t="shared" si="8"/>
        <v>0</v>
      </c>
      <c r="P111" s="364">
        <f t="shared" si="8"/>
        <v>0</v>
      </c>
      <c r="Q111" s="364">
        <f t="shared" si="8"/>
        <v>0</v>
      </c>
      <c r="R111" s="364">
        <f t="shared" si="8"/>
        <v>0</v>
      </c>
    </row>
    <row r="112" spans="1:18" s="313" customFormat="1">
      <c r="A112" s="323"/>
      <c r="B112" s="315"/>
      <c r="C112" s="315"/>
      <c r="D112" s="315"/>
      <c r="E112" s="314"/>
      <c r="F112" s="314"/>
      <c r="G112" s="314"/>
      <c r="H112" s="314"/>
      <c r="I112" s="314"/>
      <c r="J112" s="314"/>
      <c r="K112" s="314"/>
      <c r="L112" s="314"/>
      <c r="M112" s="314"/>
      <c r="N112" s="314"/>
      <c r="O112" s="314"/>
    </row>
    <row r="113" spans="1:18" s="313" customFormat="1" ht="18.75">
      <c r="A113" s="323"/>
      <c r="B113" s="339" t="s">
        <v>320</v>
      </c>
      <c r="C113" s="315"/>
      <c r="D113" s="315"/>
      <c r="E113" s="314"/>
      <c r="F113" s="314"/>
      <c r="G113" s="314"/>
      <c r="H113" s="314"/>
      <c r="I113" s="314"/>
      <c r="J113" s="314"/>
      <c r="K113" s="314"/>
      <c r="L113" s="314"/>
      <c r="M113" s="314"/>
      <c r="N113" s="314"/>
      <c r="O113" s="314"/>
    </row>
    <row r="114" spans="1:18" s="313" customFormat="1">
      <c r="A114" s="323"/>
      <c r="B114" s="315"/>
      <c r="C114" s="315"/>
      <c r="D114" s="315"/>
      <c r="E114" s="314"/>
      <c r="F114" s="314"/>
      <c r="G114" s="314"/>
      <c r="H114" s="314"/>
      <c r="I114" s="314"/>
      <c r="J114" s="314"/>
      <c r="K114" s="314"/>
      <c r="L114" s="314"/>
      <c r="M114" s="314"/>
      <c r="N114" s="314"/>
      <c r="O114" s="314"/>
    </row>
    <row r="115" spans="1:18" s="313" customFormat="1">
      <c r="A115" s="323" t="s">
        <v>324</v>
      </c>
      <c r="B115" s="363" t="s">
        <v>325</v>
      </c>
      <c r="C115" s="315"/>
      <c r="D115" s="315"/>
      <c r="E115" s="364">
        <f>E103-E111</f>
        <v>0</v>
      </c>
      <c r="F115" s="364">
        <f t="shared" ref="F115:R115" si="9">F103-F111</f>
        <v>0</v>
      </c>
      <c r="G115" s="364">
        <f t="shared" si="9"/>
        <v>0</v>
      </c>
      <c r="H115" s="364">
        <f t="shared" si="9"/>
        <v>0</v>
      </c>
      <c r="I115" s="364">
        <f t="shared" si="9"/>
        <v>0</v>
      </c>
      <c r="J115" s="364">
        <f t="shared" si="9"/>
        <v>0</v>
      </c>
      <c r="K115" s="364">
        <f t="shared" si="9"/>
        <v>0</v>
      </c>
      <c r="L115" s="364">
        <f t="shared" si="9"/>
        <v>0</v>
      </c>
      <c r="M115" s="364">
        <f t="shared" si="9"/>
        <v>0</v>
      </c>
      <c r="N115" s="364">
        <f t="shared" si="9"/>
        <v>0</v>
      </c>
      <c r="O115" s="364">
        <f t="shared" si="9"/>
        <v>0</v>
      </c>
      <c r="P115" s="364">
        <f t="shared" si="9"/>
        <v>0</v>
      </c>
      <c r="Q115" s="364">
        <f t="shared" si="9"/>
        <v>0</v>
      </c>
      <c r="R115" s="364">
        <f t="shared" si="9"/>
        <v>0</v>
      </c>
    </row>
    <row r="116" spans="1:18" s="313" customFormat="1">
      <c r="A116" s="323"/>
      <c r="B116" s="315"/>
      <c r="C116" s="315"/>
      <c r="D116" s="315"/>
      <c r="E116" s="314"/>
      <c r="F116" s="314"/>
      <c r="G116" s="314"/>
      <c r="H116" s="314"/>
      <c r="I116" s="314"/>
      <c r="J116" s="314"/>
      <c r="K116" s="314"/>
      <c r="L116" s="314"/>
      <c r="M116" s="314"/>
      <c r="N116" s="314"/>
      <c r="O116" s="314"/>
    </row>
    <row r="117" spans="1:18" s="2" customFormat="1" ht="37.5">
      <c r="A117" s="324"/>
      <c r="B117" s="339" t="s">
        <v>189</v>
      </c>
      <c r="C117" s="315"/>
      <c r="D117" s="315"/>
      <c r="E117" s="314"/>
      <c r="F117" s="314"/>
      <c r="G117" s="314"/>
      <c r="H117" s="314"/>
      <c r="I117" s="314"/>
      <c r="J117" s="314"/>
      <c r="K117" s="314"/>
      <c r="L117" s="314"/>
      <c r="M117" s="314"/>
      <c r="N117" s="314"/>
      <c r="O117" s="314"/>
      <c r="P117" s="313"/>
      <c r="Q117" s="313"/>
      <c r="R117" s="313"/>
    </row>
    <row r="118" spans="1:18" s="2" customFormat="1">
      <c r="A118" s="324"/>
      <c r="B118" s="315"/>
      <c r="C118" s="315"/>
      <c r="D118" s="315"/>
      <c r="E118" s="314"/>
      <c r="F118" s="314"/>
      <c r="G118" s="314"/>
      <c r="H118" s="314"/>
      <c r="I118" s="314"/>
      <c r="J118" s="314"/>
      <c r="K118" s="314"/>
      <c r="L118" s="314"/>
      <c r="M118" s="314"/>
      <c r="N118" s="314"/>
      <c r="O118" s="314"/>
      <c r="P118" s="313"/>
      <c r="Q118" s="313"/>
      <c r="R118" s="313"/>
    </row>
    <row r="119" spans="1:18" s="2" customFormat="1">
      <c r="A119" s="324"/>
      <c r="B119" s="317"/>
      <c r="C119" s="316"/>
      <c r="D119" s="317"/>
      <c r="E119" s="320" t="s">
        <v>141</v>
      </c>
      <c r="F119" s="320" t="s">
        <v>81</v>
      </c>
      <c r="G119" s="320" t="s">
        <v>1</v>
      </c>
      <c r="H119" s="320" t="s">
        <v>2</v>
      </c>
      <c r="I119" s="320" t="s">
        <v>17</v>
      </c>
      <c r="J119" s="320" t="s">
        <v>18</v>
      </c>
      <c r="K119" s="320" t="s">
        <v>20</v>
      </c>
      <c r="L119" s="320" t="s">
        <v>21</v>
      </c>
      <c r="M119" s="320" t="s">
        <v>24</v>
      </c>
      <c r="N119" s="320" t="s">
        <v>25</v>
      </c>
      <c r="O119" s="320" t="s">
        <v>27</v>
      </c>
      <c r="P119" s="320" t="s">
        <v>28</v>
      </c>
      <c r="Q119" s="320" t="s">
        <v>29</v>
      </c>
      <c r="R119" s="320" t="s">
        <v>30</v>
      </c>
    </row>
    <row r="120" spans="1:18" s="2" customFormat="1">
      <c r="A120" s="324">
        <v>9</v>
      </c>
      <c r="B120" s="319" t="s">
        <v>279</v>
      </c>
      <c r="C120" s="318"/>
      <c r="D120" s="322"/>
      <c r="E120" s="325"/>
      <c r="F120" s="325"/>
      <c r="G120" s="321"/>
      <c r="H120" s="321"/>
      <c r="I120" s="321"/>
      <c r="J120" s="321"/>
      <c r="K120" s="321"/>
      <c r="L120" s="321"/>
      <c r="M120" s="321"/>
      <c r="N120" s="321"/>
      <c r="O120" s="321"/>
      <c r="P120" s="321"/>
      <c r="Q120" s="321"/>
      <c r="R120" s="321"/>
    </row>
    <row r="121" spans="1:18" ht="31.5" customHeight="1">
      <c r="A121" s="323">
        <v>10</v>
      </c>
      <c r="B121" s="319" t="s">
        <v>280</v>
      </c>
      <c r="C121" s="318"/>
      <c r="D121" s="322"/>
      <c r="E121" s="325"/>
      <c r="F121" s="325"/>
      <c r="G121" s="321"/>
      <c r="H121" s="321"/>
      <c r="I121" s="321"/>
      <c r="J121" s="321"/>
      <c r="K121" s="321"/>
      <c r="L121" s="321"/>
      <c r="M121" s="321"/>
      <c r="N121" s="321"/>
      <c r="O121" s="321"/>
      <c r="P121" s="321"/>
      <c r="Q121" s="321"/>
      <c r="R121" s="321"/>
    </row>
    <row r="122" spans="1:18">
      <c r="A122" s="323"/>
      <c r="B122" s="312"/>
      <c r="C122" s="312"/>
      <c r="D122" s="312"/>
      <c r="E122" s="312"/>
      <c r="F122" s="312"/>
      <c r="G122" s="312"/>
      <c r="H122" s="312"/>
      <c r="I122" s="312"/>
      <c r="J122" s="312"/>
      <c r="K122" s="312"/>
      <c r="L122" s="312"/>
      <c r="M122" s="312"/>
      <c r="N122" s="312"/>
      <c r="O122" s="312"/>
      <c r="P122" s="312"/>
      <c r="Q122" s="312"/>
      <c r="R122" s="312"/>
    </row>
    <row r="123" spans="1:18" ht="31.5">
      <c r="A123" s="323">
        <v>11</v>
      </c>
      <c r="B123" s="376" t="s">
        <v>338</v>
      </c>
      <c r="C123" s="318"/>
      <c r="D123" s="322"/>
      <c r="E123" s="325"/>
      <c r="F123" s="325"/>
      <c r="G123" s="321"/>
      <c r="H123" s="321"/>
      <c r="I123" s="321"/>
      <c r="J123" s="321"/>
      <c r="K123" s="321"/>
      <c r="L123" s="321"/>
      <c r="M123" s="321"/>
      <c r="N123" s="321"/>
      <c r="O123" s="321"/>
      <c r="P123" s="321"/>
      <c r="Q123" s="321"/>
      <c r="R123" s="321"/>
    </row>
    <row r="124" spans="1:18" ht="31.5">
      <c r="A124" s="323">
        <v>12</v>
      </c>
      <c r="B124" s="376" t="s">
        <v>339</v>
      </c>
      <c r="C124" s="318"/>
      <c r="D124" s="322"/>
      <c r="E124" s="325"/>
      <c r="F124" s="325"/>
      <c r="G124" s="321"/>
      <c r="H124" s="321"/>
      <c r="I124" s="321"/>
      <c r="J124" s="321"/>
      <c r="K124" s="321"/>
      <c r="L124" s="321"/>
      <c r="M124" s="321"/>
      <c r="N124" s="321"/>
      <c r="O124" s="321"/>
      <c r="P124" s="321"/>
      <c r="Q124" s="321"/>
      <c r="R124" s="321"/>
    </row>
    <row r="125" spans="1:18">
      <c r="A125" s="154"/>
    </row>
    <row r="126" spans="1:18">
      <c r="A126" s="154"/>
    </row>
    <row r="127" spans="1:18">
      <c r="A127" s="154"/>
    </row>
    <row r="128" spans="1:18">
      <c r="A128" s="154"/>
    </row>
    <row r="129" spans="1:18">
      <c r="A129" s="154"/>
    </row>
    <row r="130" spans="1:18">
      <c r="A130" s="154"/>
    </row>
    <row r="131" spans="1:18">
      <c r="A131" s="154"/>
    </row>
    <row r="132" spans="1:18">
      <c r="A132" s="154"/>
    </row>
    <row r="133" spans="1:18">
      <c r="A133" s="154"/>
    </row>
    <row r="134" spans="1:18">
      <c r="A134" s="154"/>
    </row>
    <row r="135" spans="1:18" s="2" customFormat="1">
      <c r="A135" s="156"/>
      <c r="B135" s="35"/>
      <c r="C135" s="35"/>
      <c r="D135" s="35"/>
      <c r="E135" s="5"/>
      <c r="F135" s="5"/>
      <c r="G135" s="5"/>
      <c r="H135" s="5"/>
      <c r="I135" s="5"/>
      <c r="J135" s="5"/>
      <c r="K135" s="5"/>
      <c r="L135" s="5"/>
      <c r="M135" s="5"/>
      <c r="N135" s="5"/>
      <c r="O135" s="5"/>
      <c r="P135" s="1"/>
      <c r="Q135" s="1"/>
      <c r="R135" s="1"/>
    </row>
    <row r="136" spans="1:18">
      <c r="A136" s="154"/>
    </row>
    <row r="137" spans="1:18">
      <c r="A137" s="154"/>
    </row>
    <row r="138" spans="1:18">
      <c r="A138" s="154"/>
    </row>
    <row r="139" spans="1:18">
      <c r="A139" s="154"/>
    </row>
    <row r="140" spans="1:18">
      <c r="A140" s="154"/>
    </row>
    <row r="141" spans="1:18">
      <c r="A141" s="154"/>
    </row>
    <row r="142" spans="1:18">
      <c r="A142" s="154"/>
    </row>
    <row r="143" spans="1:18">
      <c r="A143" s="154"/>
    </row>
    <row r="144" spans="1:18">
      <c r="A144" s="154"/>
    </row>
    <row r="145" spans="1:1">
      <c r="A145" s="154"/>
    </row>
    <row r="146" spans="1:1">
      <c r="A146" s="154"/>
    </row>
    <row r="147" spans="1:1">
      <c r="A147" s="154"/>
    </row>
    <row r="148" spans="1:1">
      <c r="A148" s="154"/>
    </row>
    <row r="149" spans="1:1">
      <c r="A149" s="154"/>
    </row>
    <row r="150" spans="1:1">
      <c r="A150" s="154"/>
    </row>
    <row r="151" spans="1:1">
      <c r="A151" s="154"/>
    </row>
    <row r="152" spans="1:1">
      <c r="A152" s="154"/>
    </row>
    <row r="153" spans="1:1">
      <c r="A153" s="154"/>
    </row>
    <row r="154" spans="1:1">
      <c r="A154" s="154"/>
    </row>
    <row r="155" spans="1:1">
      <c r="A155" s="154"/>
    </row>
    <row r="156" spans="1:1">
      <c r="A156" s="154"/>
    </row>
    <row r="157" spans="1:1">
      <c r="A157" s="154"/>
    </row>
    <row r="158" spans="1:1">
      <c r="A158" s="154"/>
    </row>
    <row r="159" spans="1:1">
      <c r="A159" s="154"/>
    </row>
    <row r="160" spans="1:1">
      <c r="A160" s="154"/>
    </row>
    <row r="161" spans="1:1">
      <c r="A161" s="154"/>
    </row>
    <row r="162" spans="1:1">
      <c r="A162" s="154"/>
    </row>
  </sheetData>
  <dataConsolidate/>
  <printOptions horizontalCentered="1"/>
  <pageMargins left="0.25" right="0.25" top="0.75" bottom="0.75" header="0.3" footer="0.3"/>
  <pageSetup scale="34" pageOrder="overThenDown"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showGridLines="0" tabSelected="1" view="pageBreakPreview" zoomScale="130" zoomScaleNormal="55" zoomScaleSheetLayoutView="130" workbookViewId="0">
      <selection activeCell="B22" sqref="B22"/>
    </sheetView>
  </sheetViews>
  <sheetFormatPr defaultColWidth="9" defaultRowHeight="15.75"/>
  <cols>
    <col min="1" max="1" width="9" style="163"/>
    <col min="2" max="2" width="59.75" style="139" customWidth="1"/>
    <col min="3" max="3" width="19.125" style="139" customWidth="1"/>
    <col min="4" max="5" width="9.75" style="139" customWidth="1"/>
    <col min="6" max="15" width="9.75" style="5" customWidth="1"/>
    <col min="16" max="17" width="9.25" style="5" customWidth="1"/>
    <col min="18" max="20" width="9.25" style="1" customWidth="1"/>
    <col min="21" max="133" width="7.125" style="1" customWidth="1"/>
    <col min="134" max="16384" width="9" style="1"/>
  </cols>
  <sheetData>
    <row r="1" spans="1:20" s="2" customFormat="1">
      <c r="A1" s="160"/>
      <c r="B1" s="21" t="s">
        <v>22</v>
      </c>
      <c r="C1" s="12"/>
      <c r="D1" s="12"/>
      <c r="E1" s="12"/>
      <c r="F1" s="4"/>
      <c r="G1" s="4"/>
      <c r="H1" s="4"/>
      <c r="I1" s="4"/>
      <c r="J1" s="4"/>
      <c r="K1" s="4"/>
      <c r="L1" s="4"/>
      <c r="M1" s="4"/>
      <c r="N1" s="4"/>
      <c r="O1" s="4"/>
    </row>
    <row r="2" spans="1:20" s="2" customFormat="1">
      <c r="A2" s="160"/>
      <c r="B2" s="21" t="s">
        <v>23</v>
      </c>
      <c r="C2" s="12"/>
      <c r="D2" s="12"/>
      <c r="E2" s="12"/>
      <c r="F2" s="4"/>
      <c r="G2" s="4"/>
      <c r="H2" s="4"/>
      <c r="I2" s="4"/>
      <c r="J2" s="4"/>
      <c r="K2" s="4"/>
      <c r="L2" s="4"/>
      <c r="M2" s="4"/>
      <c r="N2" s="4"/>
      <c r="O2" s="4"/>
    </row>
    <row r="3" spans="1:20" s="3" customFormat="1">
      <c r="A3" s="160"/>
      <c r="B3" s="143" t="s">
        <v>272</v>
      </c>
      <c r="C3" s="17"/>
      <c r="D3" s="17"/>
      <c r="E3" s="17"/>
    </row>
    <row r="4" spans="1:20" s="3" customFormat="1">
      <c r="A4" s="160"/>
      <c r="B4" s="26" t="s">
        <v>199</v>
      </c>
      <c r="C4" s="16"/>
      <c r="D4" s="16"/>
      <c r="E4" s="16"/>
    </row>
    <row r="5" spans="1:20" s="3" customFormat="1">
      <c r="A5" s="160"/>
      <c r="B5" s="326" t="s">
        <v>198</v>
      </c>
      <c r="C5" s="16"/>
      <c r="D5" s="16"/>
      <c r="E5" s="16"/>
    </row>
    <row r="6" spans="1:20" s="3" customFormat="1">
      <c r="A6" s="160"/>
      <c r="B6" s="16"/>
      <c r="C6" s="16"/>
      <c r="D6" s="16"/>
      <c r="E6" s="16"/>
    </row>
    <row r="7" spans="1:20" s="3" customFormat="1" ht="15.75" customHeight="1">
      <c r="A7" s="160"/>
      <c r="B7" s="159" t="s">
        <v>102</v>
      </c>
      <c r="C7" s="12"/>
      <c r="D7" s="12"/>
      <c r="E7" s="12"/>
      <c r="F7" s="11"/>
      <c r="I7" s="8"/>
      <c r="J7" s="6"/>
      <c r="K7" s="6"/>
      <c r="L7" s="6"/>
      <c r="M7" s="6"/>
      <c r="N7" s="6"/>
      <c r="O7" s="6"/>
      <c r="P7" s="6"/>
      <c r="Q7" s="6"/>
    </row>
    <row r="8" spans="1:20" s="3" customFormat="1">
      <c r="A8" s="160"/>
      <c r="B8" s="21"/>
      <c r="C8" s="27" t="s">
        <v>139</v>
      </c>
      <c r="D8" s="143" t="s">
        <v>83</v>
      </c>
      <c r="E8" s="21"/>
      <c r="F8" s="55"/>
      <c r="G8" s="55"/>
      <c r="H8" s="55"/>
      <c r="I8" s="55"/>
      <c r="J8" s="247"/>
      <c r="K8" s="63"/>
      <c r="L8" s="63"/>
      <c r="M8" s="63"/>
      <c r="N8" s="63"/>
      <c r="O8" s="63"/>
      <c r="P8" s="58"/>
      <c r="Q8" s="58"/>
      <c r="R8" s="59"/>
      <c r="S8" s="59"/>
      <c r="T8" s="59"/>
    </row>
    <row r="9" spans="1:20" s="3" customFormat="1">
      <c r="A9" s="160"/>
      <c r="B9" s="13"/>
      <c r="C9" s="27" t="s">
        <v>140</v>
      </c>
      <c r="D9" s="386" t="s">
        <v>130</v>
      </c>
      <c r="E9" s="386"/>
      <c r="F9" s="387"/>
      <c r="G9" s="387"/>
      <c r="H9" s="22"/>
      <c r="I9" s="388" t="s">
        <v>131</v>
      </c>
      <c r="J9" s="388"/>
      <c r="K9" s="388"/>
      <c r="L9" s="388"/>
      <c r="M9" s="248"/>
      <c r="N9" s="389" t="s">
        <v>132</v>
      </c>
      <c r="O9" s="390"/>
      <c r="P9" s="390"/>
      <c r="Q9" s="58"/>
      <c r="R9" s="380" t="s">
        <v>133</v>
      </c>
      <c r="S9" s="391"/>
      <c r="T9" s="391"/>
    </row>
    <row r="10" spans="1:20" s="7" customFormat="1" ht="18.75">
      <c r="A10" s="161"/>
      <c r="B10" s="339" t="s">
        <v>93</v>
      </c>
      <c r="C10" s="23"/>
      <c r="D10" s="64" t="s">
        <v>141</v>
      </c>
      <c r="E10" s="64" t="s">
        <v>81</v>
      </c>
      <c r="F10" s="64">
        <v>2019</v>
      </c>
      <c r="G10" s="249" t="s">
        <v>2</v>
      </c>
      <c r="H10" s="250"/>
      <c r="I10" s="205" t="s">
        <v>17</v>
      </c>
      <c r="J10" s="64" t="s">
        <v>18</v>
      </c>
      <c r="K10" s="64" t="s">
        <v>20</v>
      </c>
      <c r="L10" s="249" t="s">
        <v>21</v>
      </c>
      <c r="M10" s="250"/>
      <c r="N10" s="205" t="s">
        <v>24</v>
      </c>
      <c r="O10" s="64" t="s">
        <v>25</v>
      </c>
      <c r="P10" s="249" t="s">
        <v>27</v>
      </c>
      <c r="Q10" s="250"/>
      <c r="R10" s="205" t="s">
        <v>28</v>
      </c>
      <c r="S10" s="64" t="s">
        <v>29</v>
      </c>
      <c r="T10" s="64" t="s">
        <v>30</v>
      </c>
    </row>
    <row r="11" spans="1:20">
      <c r="A11" s="22">
        <v>1</v>
      </c>
      <c r="B11" s="21" t="s">
        <v>303</v>
      </c>
      <c r="C11" s="27"/>
      <c r="D11" s="265">
        <f>EBT!E14</f>
        <v>0</v>
      </c>
      <c r="E11" s="265">
        <f>EBT!F14</f>
        <v>0</v>
      </c>
      <c r="F11" s="265">
        <f>EBT!G14</f>
        <v>0</v>
      </c>
      <c r="G11" s="265">
        <f>EBT!H14</f>
        <v>0</v>
      </c>
      <c r="H11" s="252"/>
      <c r="I11" s="265">
        <f>EBT!I14</f>
        <v>0</v>
      </c>
      <c r="J11" s="265">
        <f>EBT!J14</f>
        <v>0</v>
      </c>
      <c r="K11" s="265">
        <f>EBT!K14</f>
        <v>0</v>
      </c>
      <c r="L11" s="265">
        <f>EBT!L14</f>
        <v>0</v>
      </c>
      <c r="M11" s="252"/>
      <c r="N11" s="280">
        <f>EBT!M14</f>
        <v>0</v>
      </c>
      <c r="O11" s="280">
        <f>EBT!N14</f>
        <v>0</v>
      </c>
      <c r="P11" s="280">
        <f>EBT!O14</f>
        <v>0</v>
      </c>
      <c r="Q11" s="284"/>
      <c r="R11" s="280">
        <f>EBT!P14</f>
        <v>0</v>
      </c>
      <c r="S11" s="280">
        <f>EBT!Q14</f>
        <v>0</v>
      </c>
      <c r="T11" s="280">
        <f>EBT!R14</f>
        <v>0</v>
      </c>
    </row>
    <row r="12" spans="1:20">
      <c r="A12" s="22">
        <v>2</v>
      </c>
      <c r="B12" s="21" t="s">
        <v>335</v>
      </c>
      <c r="C12" s="21"/>
      <c r="D12" s="98"/>
      <c r="E12" s="98"/>
      <c r="F12" s="119"/>
      <c r="G12" s="129"/>
      <c r="H12" s="252"/>
      <c r="I12" s="118"/>
      <c r="J12" s="119"/>
      <c r="K12" s="119"/>
      <c r="L12" s="129"/>
      <c r="M12" s="252"/>
      <c r="N12" s="118"/>
      <c r="O12" s="119"/>
      <c r="P12" s="129"/>
      <c r="Q12" s="284"/>
      <c r="R12" s="282"/>
      <c r="S12" s="119"/>
      <c r="T12" s="119"/>
    </row>
    <row r="13" spans="1:20">
      <c r="A13" s="22">
        <v>3</v>
      </c>
      <c r="B13" s="21" t="s">
        <v>142</v>
      </c>
      <c r="C13" s="21"/>
      <c r="D13" s="285">
        <v>0.27</v>
      </c>
      <c r="E13" s="285">
        <v>0.28999999999999998</v>
      </c>
      <c r="F13" s="286">
        <v>0.31</v>
      </c>
      <c r="G13" s="287">
        <v>0.33</v>
      </c>
      <c r="H13" s="251"/>
      <c r="I13" s="289">
        <v>0.34749999999999998</v>
      </c>
      <c r="J13" s="286">
        <v>0.36499999999999999</v>
      </c>
      <c r="K13" s="286">
        <v>0.38250000000000001</v>
      </c>
      <c r="L13" s="287">
        <v>0.4</v>
      </c>
      <c r="M13" s="251"/>
      <c r="N13" s="289">
        <v>0.41670000000000001</v>
      </c>
      <c r="O13" s="286">
        <v>0.43330000000000002</v>
      </c>
      <c r="P13" s="287">
        <v>0.45</v>
      </c>
      <c r="Q13" s="251"/>
      <c r="R13" s="289">
        <v>0.4667</v>
      </c>
      <c r="S13" s="286">
        <v>0.48330000000000001</v>
      </c>
      <c r="T13" s="286">
        <v>0.5</v>
      </c>
    </row>
    <row r="14" spans="1:20">
      <c r="A14" s="22">
        <v>4</v>
      </c>
      <c r="B14" s="21" t="s">
        <v>143</v>
      </c>
      <c r="C14" s="21"/>
      <c r="D14" s="392">
        <f>((D11-D12)*D13)+((E11-E12)*E13)+((F11-F12)*F13)+((G11-G12)*G13)</f>
        <v>0</v>
      </c>
      <c r="E14" s="393"/>
      <c r="F14" s="393"/>
      <c r="G14" s="393"/>
      <c r="H14" s="253"/>
      <c r="I14" s="392">
        <f>((I11-I12)*I13)+((J11-J12)*J13)+((K11-K12)*K13)+((L11-L12)*L13)</f>
        <v>0</v>
      </c>
      <c r="J14" s="393"/>
      <c r="K14" s="393"/>
      <c r="L14" s="393"/>
      <c r="M14" s="253"/>
      <c r="N14" s="396">
        <f>(((N11-N12)*N13)+((O11-O12)*O13)+((P11-P12)*P13))</f>
        <v>0</v>
      </c>
      <c r="O14" s="397"/>
      <c r="P14" s="397"/>
      <c r="Q14" s="253"/>
      <c r="R14" s="397">
        <f>(((R11-R12)*R13)+((S11-S12)*S13)+((T11-T12)*T13))</f>
        <v>0</v>
      </c>
      <c r="S14" s="397"/>
      <c r="T14" s="398"/>
    </row>
    <row r="15" spans="1:20">
      <c r="A15" s="22"/>
      <c r="B15" s="21"/>
      <c r="C15" s="21"/>
      <c r="D15" s="254"/>
      <c r="E15" s="255"/>
      <c r="F15" s="72"/>
      <c r="G15" s="72"/>
      <c r="H15" s="259"/>
      <c r="I15" s="72"/>
      <c r="J15" s="72"/>
      <c r="K15" s="72"/>
      <c r="L15" s="72"/>
      <c r="M15" s="259"/>
      <c r="N15" s="72"/>
      <c r="O15" s="72"/>
      <c r="P15" s="72"/>
      <c r="Q15" s="259"/>
      <c r="R15" s="72"/>
      <c r="S15" s="72"/>
      <c r="T15" s="274"/>
    </row>
    <row r="16" spans="1:20">
      <c r="A16" s="22"/>
      <c r="B16" s="340" t="s">
        <v>184</v>
      </c>
      <c r="C16" s="21"/>
      <c r="D16" s="257"/>
      <c r="E16" s="258"/>
      <c r="F16" s="259"/>
      <c r="G16" s="259"/>
      <c r="H16" s="263"/>
      <c r="I16" s="259"/>
      <c r="J16" s="259"/>
      <c r="K16" s="259"/>
      <c r="L16" s="259"/>
      <c r="M16" s="259"/>
      <c r="N16" s="259"/>
      <c r="O16" s="259"/>
      <c r="P16" s="259"/>
      <c r="Q16" s="259"/>
      <c r="R16" s="259"/>
      <c r="S16" s="259"/>
      <c r="T16" s="256"/>
    </row>
    <row r="17" spans="1:21" ht="31.5">
      <c r="A17" s="22">
        <v>5</v>
      </c>
      <c r="B17" s="21" t="s">
        <v>162</v>
      </c>
      <c r="C17" s="53"/>
      <c r="D17" s="261"/>
      <c r="E17" s="262"/>
      <c r="F17" s="263"/>
      <c r="G17" s="260"/>
      <c r="H17" s="288">
        <f>C17+SUM(D22:G22)</f>
        <v>0</v>
      </c>
      <c r="I17" s="279"/>
      <c r="J17" s="263"/>
      <c r="K17" s="263"/>
      <c r="L17" s="263"/>
      <c r="M17" s="288">
        <f>H17+SUM(I22:L22)</f>
        <v>0</v>
      </c>
      <c r="N17" s="263"/>
      <c r="O17" s="263"/>
      <c r="P17" s="263"/>
      <c r="Q17" s="288">
        <f>M17+SUM(N22:P22)</f>
        <v>0</v>
      </c>
      <c r="R17" s="263"/>
      <c r="S17" s="263"/>
      <c r="T17" s="260"/>
      <c r="U17" s="288">
        <f>Q17+SUM(R22:T22)</f>
        <v>0</v>
      </c>
    </row>
    <row r="18" spans="1:21">
      <c r="A18" s="22">
        <v>6</v>
      </c>
      <c r="B18" s="21" t="s">
        <v>300</v>
      </c>
      <c r="C18" s="21"/>
      <c r="D18" s="264">
        <f>EBT!E65+EBT!E112</f>
        <v>0</v>
      </c>
      <c r="E18" s="264">
        <f>EBT!F65+EBT!F112</f>
        <v>0</v>
      </c>
      <c r="F18" s="264">
        <f>EBT!G65+EBT!G112</f>
        <v>0</v>
      </c>
      <c r="G18" s="273">
        <f>EBT!H65+EBT!H112</f>
        <v>0</v>
      </c>
      <c r="H18" s="275"/>
      <c r="I18" s="273">
        <f>EBT!I65+EBT!I112</f>
        <v>0</v>
      </c>
      <c r="J18" s="273">
        <f>EBT!J65+EBT!J112</f>
        <v>0</v>
      </c>
      <c r="K18" s="273">
        <f>EBT!K65+EBT!K112</f>
        <v>0</v>
      </c>
      <c r="L18" s="273">
        <f>EBT!L65+EBT!L112</f>
        <v>0</v>
      </c>
      <c r="M18" s="253"/>
      <c r="N18" s="281">
        <f>EBT!M65+EBT!M112</f>
        <v>0</v>
      </c>
      <c r="O18" s="273">
        <f>EBT!N65+EBT!N112</f>
        <v>0</v>
      </c>
      <c r="P18" s="273">
        <f>EBT!O65+EBT!O112</f>
        <v>0</v>
      </c>
      <c r="Q18" s="253"/>
      <c r="R18" s="281">
        <f>EBT!P65+EBT!P112</f>
        <v>0</v>
      </c>
      <c r="S18" s="273">
        <f>EBT!Q65+EBT!Q112</f>
        <v>0</v>
      </c>
      <c r="T18" s="264">
        <f>EBT!R65+EBT!R112</f>
        <v>0</v>
      </c>
    </row>
    <row r="19" spans="1:21" s="313" customFormat="1">
      <c r="A19" s="22" t="s">
        <v>297</v>
      </c>
      <c r="B19" s="317" t="s">
        <v>304</v>
      </c>
      <c r="C19" s="317"/>
      <c r="D19" s="342"/>
      <c r="E19" s="342"/>
      <c r="F19" s="342"/>
      <c r="G19" s="342"/>
      <c r="H19" s="253"/>
      <c r="I19" s="342"/>
      <c r="J19" s="342"/>
      <c r="K19" s="342"/>
      <c r="L19" s="342"/>
      <c r="M19" s="253"/>
      <c r="N19" s="342"/>
      <c r="O19" s="342"/>
      <c r="P19" s="342"/>
      <c r="Q19" s="253"/>
      <c r="R19" s="342"/>
      <c r="S19" s="342"/>
      <c r="T19" s="342"/>
    </row>
    <row r="20" spans="1:21" s="313" customFormat="1">
      <c r="A20" s="22">
        <v>7</v>
      </c>
      <c r="B20" s="317" t="s">
        <v>299</v>
      </c>
      <c r="C20" s="317"/>
      <c r="D20" s="342"/>
      <c r="E20" s="342"/>
      <c r="F20" s="342"/>
      <c r="G20" s="342"/>
      <c r="H20" s="253"/>
      <c r="I20" s="342"/>
      <c r="J20" s="342"/>
      <c r="K20" s="342"/>
      <c r="L20" s="342"/>
      <c r="M20" s="253"/>
      <c r="N20" s="342"/>
      <c r="O20" s="342"/>
      <c r="P20" s="342"/>
      <c r="Q20" s="253"/>
      <c r="R20" s="342"/>
      <c r="S20" s="342"/>
      <c r="T20" s="342"/>
    </row>
    <row r="21" spans="1:21" s="313" customFormat="1">
      <c r="A21" s="22" t="s">
        <v>307</v>
      </c>
      <c r="B21" s="317" t="s">
        <v>305</v>
      </c>
      <c r="C21" s="317"/>
      <c r="D21" s="342"/>
      <c r="E21" s="342"/>
      <c r="F21" s="342"/>
      <c r="G21" s="342"/>
      <c r="H21" s="253"/>
      <c r="I21" s="342"/>
      <c r="J21" s="342"/>
      <c r="K21" s="342"/>
      <c r="L21" s="342"/>
      <c r="M21" s="253"/>
      <c r="N21" s="342"/>
      <c r="O21" s="342"/>
      <c r="P21" s="342"/>
      <c r="Q21" s="253"/>
      <c r="R21" s="342"/>
      <c r="S21" s="342"/>
      <c r="T21" s="342"/>
    </row>
    <row r="22" spans="1:21">
      <c r="A22" s="22">
        <v>8</v>
      </c>
      <c r="B22" s="21" t="s">
        <v>308</v>
      </c>
      <c r="C22" s="21"/>
      <c r="D22" s="273">
        <f>D20-D21+D18-D19</f>
        <v>0</v>
      </c>
      <c r="E22" s="273">
        <f t="shared" ref="E22:I22" si="0">E20-E21+E18-E19</f>
        <v>0</v>
      </c>
      <c r="F22" s="273">
        <f t="shared" si="0"/>
        <v>0</v>
      </c>
      <c r="G22" s="273">
        <f t="shared" si="0"/>
        <v>0</v>
      </c>
      <c r="H22" s="253"/>
      <c r="I22" s="273">
        <f t="shared" si="0"/>
        <v>0</v>
      </c>
      <c r="J22" s="273">
        <f t="shared" ref="J22" si="1">J20-J21+J18-J19</f>
        <v>0</v>
      </c>
      <c r="K22" s="273">
        <f t="shared" ref="K22" si="2">K20-K21+K18-K19</f>
        <v>0</v>
      </c>
      <c r="L22" s="273">
        <f t="shared" ref="L22:N22" si="3">L20-L21+L18-L19</f>
        <v>0</v>
      </c>
      <c r="M22" s="253"/>
      <c r="N22" s="273">
        <f t="shared" si="3"/>
        <v>0</v>
      </c>
      <c r="O22" s="273">
        <f t="shared" ref="O22" si="4">O20-O21+O18-O19</f>
        <v>0</v>
      </c>
      <c r="P22" s="273">
        <f t="shared" ref="P22:R22" si="5">P20-P21+P18-P19</f>
        <v>0</v>
      </c>
      <c r="Q22" s="253"/>
      <c r="R22" s="273">
        <f t="shared" si="5"/>
        <v>0</v>
      </c>
      <c r="S22" s="273">
        <f t="shared" ref="S22" si="6">S20-S21+S18-S19</f>
        <v>0</v>
      </c>
      <c r="T22" s="273">
        <f t="shared" ref="T22" si="7">T20-T21+T18-T19</f>
        <v>0</v>
      </c>
    </row>
    <row r="23" spans="1:21">
      <c r="A23" s="22"/>
      <c r="B23" s="21"/>
      <c r="C23" s="21"/>
      <c r="D23" s="254"/>
      <c r="E23" s="255"/>
      <c r="F23" s="72"/>
      <c r="G23" s="72"/>
      <c r="H23" s="259"/>
      <c r="I23" s="72"/>
      <c r="J23" s="72"/>
      <c r="K23" s="72"/>
      <c r="L23" s="72"/>
      <c r="M23" s="259"/>
      <c r="N23" s="72"/>
      <c r="O23" s="72"/>
      <c r="P23" s="72"/>
      <c r="Q23" s="259"/>
      <c r="R23" s="72"/>
      <c r="S23" s="72"/>
      <c r="T23" s="274"/>
    </row>
    <row r="24" spans="1:21">
      <c r="A24" s="22"/>
      <c r="B24" s="340" t="s">
        <v>144</v>
      </c>
      <c r="C24" s="21"/>
      <c r="D24" s="257"/>
      <c r="E24" s="258"/>
      <c r="F24" s="259"/>
      <c r="G24" s="259"/>
      <c r="H24" s="263"/>
      <c r="I24" s="259"/>
      <c r="J24" s="259"/>
      <c r="K24" s="259"/>
      <c r="L24" s="259"/>
      <c r="M24" s="259"/>
      <c r="N24" s="259"/>
      <c r="O24" s="259"/>
      <c r="P24" s="259"/>
      <c r="Q24" s="259"/>
      <c r="R24" s="259"/>
      <c r="S24" s="259"/>
      <c r="T24" s="256"/>
    </row>
    <row r="25" spans="1:21" ht="31.5">
      <c r="A25" s="22">
        <v>9</v>
      </c>
      <c r="B25" s="21" t="s">
        <v>162</v>
      </c>
      <c r="C25" s="53"/>
      <c r="D25" s="261"/>
      <c r="E25" s="262"/>
      <c r="F25" s="263"/>
      <c r="G25" s="260"/>
      <c r="H25" s="288">
        <f>C25+SUM(D28:G28)</f>
        <v>0</v>
      </c>
      <c r="I25" s="279"/>
      <c r="J25" s="263"/>
      <c r="K25" s="263"/>
      <c r="L25" s="263"/>
      <c r="M25" s="288">
        <f>H25+SUM(I28:L28)</f>
        <v>0</v>
      </c>
      <c r="N25" s="263"/>
      <c r="O25" s="263"/>
      <c r="P25" s="263"/>
      <c r="Q25" s="288">
        <f>M25+SUM(N28:P28)</f>
        <v>0</v>
      </c>
      <c r="R25" s="263"/>
      <c r="S25" s="263"/>
      <c r="T25" s="260"/>
      <c r="U25" s="288">
        <f>Q25+SUM(R28:T28)</f>
        <v>0</v>
      </c>
    </row>
    <row r="26" spans="1:21">
      <c r="A26" s="22">
        <v>10</v>
      </c>
      <c r="B26" s="21" t="s">
        <v>298</v>
      </c>
      <c r="C26" s="21"/>
      <c r="D26" s="271"/>
      <c r="E26" s="271"/>
      <c r="F26" s="231"/>
      <c r="G26" s="276"/>
      <c r="H26" s="275"/>
      <c r="I26" s="290"/>
      <c r="J26" s="291"/>
      <c r="K26" s="291"/>
      <c r="L26" s="292"/>
      <c r="M26" s="253"/>
      <c r="N26" s="222"/>
      <c r="O26" s="231"/>
      <c r="P26" s="276"/>
      <c r="Q26" s="253"/>
      <c r="R26" s="222"/>
      <c r="S26" s="231"/>
      <c r="T26" s="231"/>
    </row>
    <row r="27" spans="1:21">
      <c r="A27" s="22">
        <v>11</v>
      </c>
      <c r="B27" s="21" t="s">
        <v>306</v>
      </c>
      <c r="C27" s="21"/>
      <c r="D27" s="271"/>
      <c r="E27" s="271"/>
      <c r="F27" s="231"/>
      <c r="G27" s="276"/>
      <c r="H27" s="253"/>
      <c r="I27" s="271"/>
      <c r="J27" s="271"/>
      <c r="K27" s="271"/>
      <c r="L27" s="271"/>
      <c r="M27" s="253"/>
      <c r="N27" s="271"/>
      <c r="O27" s="271"/>
      <c r="P27" s="271"/>
      <c r="Q27" s="253"/>
      <c r="R27" s="271"/>
      <c r="S27" s="271"/>
      <c r="T27" s="271"/>
    </row>
    <row r="28" spans="1:21" s="313" customFormat="1">
      <c r="A28" s="22">
        <v>12</v>
      </c>
      <c r="B28" s="317" t="s">
        <v>309</v>
      </c>
      <c r="C28" s="317"/>
      <c r="D28" s="273">
        <f>D26-D27</f>
        <v>0</v>
      </c>
      <c r="E28" s="273">
        <f t="shared" ref="E28:I28" si="8">E26-E27</f>
        <v>0</v>
      </c>
      <c r="F28" s="273">
        <f t="shared" si="8"/>
        <v>0</v>
      </c>
      <c r="G28" s="273">
        <f t="shared" si="8"/>
        <v>0</v>
      </c>
      <c r="H28" s="259"/>
      <c r="I28" s="273">
        <f t="shared" si="8"/>
        <v>0</v>
      </c>
      <c r="J28" s="273">
        <f t="shared" ref="J28" si="9">J26-J27</f>
        <v>0</v>
      </c>
      <c r="K28" s="273">
        <f t="shared" ref="K28" si="10">K26-K27</f>
        <v>0</v>
      </c>
      <c r="L28" s="273">
        <f t="shared" ref="L28:N28" si="11">L26-L27</f>
        <v>0</v>
      </c>
      <c r="M28" s="259"/>
      <c r="N28" s="273">
        <f t="shared" si="11"/>
        <v>0</v>
      </c>
      <c r="O28" s="273">
        <f t="shared" ref="O28" si="12">O26-O27</f>
        <v>0</v>
      </c>
      <c r="P28" s="273">
        <f t="shared" ref="P28" si="13">P26-P27</f>
        <v>0</v>
      </c>
      <c r="Q28" s="259"/>
      <c r="R28" s="273">
        <f t="shared" ref="R28" si="14">R26-R27</f>
        <v>0</v>
      </c>
      <c r="S28" s="273">
        <f t="shared" ref="S28" si="15">S26-S27</f>
        <v>0</v>
      </c>
      <c r="T28" s="273">
        <f t="shared" ref="T28" si="16">T26-T27</f>
        <v>0</v>
      </c>
    </row>
    <row r="29" spans="1:21">
      <c r="A29" s="22"/>
      <c r="B29" s="21"/>
      <c r="C29" s="21"/>
      <c r="D29" s="278"/>
      <c r="E29" s="277"/>
      <c r="F29" s="165"/>
      <c r="G29" s="165"/>
      <c r="H29" s="259"/>
      <c r="I29" s="165"/>
      <c r="J29" s="165"/>
      <c r="K29" s="165"/>
      <c r="L29" s="165"/>
      <c r="M29" s="259"/>
      <c r="N29" s="165"/>
      <c r="O29" s="165"/>
      <c r="P29" s="165"/>
      <c r="Q29" s="259"/>
      <c r="R29" s="165"/>
      <c r="S29" s="165"/>
      <c r="T29" s="272"/>
    </row>
    <row r="30" spans="1:21" ht="31.5">
      <c r="A30" s="22">
        <v>13</v>
      </c>
      <c r="B30" s="21" t="s">
        <v>331</v>
      </c>
      <c r="C30" s="21"/>
      <c r="D30" s="394">
        <f>SUM(D19:G19)+SUM(D21:G21)+SUM(D27:G27)</f>
        <v>0</v>
      </c>
      <c r="E30" s="395"/>
      <c r="F30" s="395"/>
      <c r="G30" s="395"/>
      <c r="H30" s="253"/>
      <c r="I30" s="394">
        <f>SUM(I19:L19)+SUM(I21:L21)+SUM(I27:L27)</f>
        <v>0</v>
      </c>
      <c r="J30" s="395"/>
      <c r="K30" s="395"/>
      <c r="L30" s="395"/>
      <c r="M30" s="253"/>
      <c r="N30" s="382">
        <f>SUM(N19:P19)+SUM(N21:P21)+SUM(N27:P27)</f>
        <v>0</v>
      </c>
      <c r="O30" s="382"/>
      <c r="P30" s="382"/>
      <c r="Q30" s="253"/>
      <c r="R30" s="382">
        <f>SUM(R19:T19)+SUM(R21:T21)+SUM(R27:T27)</f>
        <v>0</v>
      </c>
      <c r="S30" s="382"/>
      <c r="T30" s="382"/>
    </row>
    <row r="31" spans="1:21">
      <c r="A31" s="22"/>
      <c r="B31" s="21"/>
      <c r="C31" s="21"/>
      <c r="D31" s="278"/>
      <c r="E31" s="277"/>
      <c r="F31" s="165"/>
      <c r="G31" s="165"/>
      <c r="H31" s="259"/>
      <c r="I31" s="165"/>
      <c r="J31" s="165"/>
      <c r="K31" s="165"/>
      <c r="L31" s="165"/>
      <c r="M31" s="259"/>
      <c r="N31" s="165"/>
      <c r="O31" s="165"/>
      <c r="P31" s="165"/>
      <c r="Q31" s="259"/>
      <c r="R31" s="165"/>
      <c r="S31" s="165"/>
      <c r="T31" s="272"/>
    </row>
    <row r="32" spans="1:21">
      <c r="A32" s="22">
        <v>14</v>
      </c>
      <c r="B32" s="21" t="s">
        <v>281</v>
      </c>
      <c r="C32" s="21"/>
      <c r="D32" s="399">
        <f>D30-D14</f>
        <v>0</v>
      </c>
      <c r="E32" s="400"/>
      <c r="F32" s="400"/>
      <c r="G32" s="400"/>
      <c r="H32" s="253"/>
      <c r="I32" s="399">
        <f>I30-I14</f>
        <v>0</v>
      </c>
      <c r="J32" s="400"/>
      <c r="K32" s="400"/>
      <c r="L32" s="400"/>
      <c r="M32" s="253"/>
      <c r="N32" s="401">
        <f>N30-N14</f>
        <v>0</v>
      </c>
      <c r="O32" s="401"/>
      <c r="P32" s="401"/>
      <c r="Q32" s="253"/>
      <c r="R32" s="383">
        <f>R30-R14</f>
        <v>0</v>
      </c>
      <c r="S32" s="384"/>
      <c r="T32" s="385"/>
    </row>
    <row r="33" spans="1:20">
      <c r="A33" s="162"/>
      <c r="B33" s="29"/>
      <c r="C33" s="164"/>
      <c r="D33" s="164"/>
      <c r="E33" s="164"/>
      <c r="F33" s="165"/>
      <c r="G33" s="165"/>
      <c r="H33" s="263"/>
      <c r="I33" s="165"/>
      <c r="J33" s="165"/>
      <c r="K33" s="165"/>
      <c r="L33" s="165"/>
      <c r="M33" s="263"/>
      <c r="N33" s="165"/>
      <c r="O33" s="165"/>
      <c r="P33" s="166"/>
      <c r="Q33" s="283"/>
      <c r="R33" s="166"/>
      <c r="S33" s="166"/>
      <c r="T33" s="167"/>
    </row>
    <row r="34" spans="1:20" s="139" customFormat="1">
      <c r="A34" s="154"/>
      <c r="F34" s="5"/>
      <c r="G34" s="5"/>
      <c r="H34" s="5"/>
      <c r="I34" s="5"/>
      <c r="J34" s="5"/>
      <c r="K34" s="5"/>
      <c r="L34" s="5"/>
      <c r="M34" s="5"/>
      <c r="N34" s="5"/>
      <c r="O34" s="5"/>
      <c r="P34" s="5"/>
      <c r="Q34" s="5"/>
      <c r="R34" s="1"/>
      <c r="S34" s="1"/>
      <c r="T34" s="1"/>
    </row>
    <row r="35" spans="1:20" s="139" customFormat="1">
      <c r="A35" s="154"/>
      <c r="F35" s="5"/>
      <c r="G35" s="5"/>
      <c r="H35" s="5"/>
      <c r="I35" s="5"/>
      <c r="J35" s="5"/>
      <c r="K35" s="5"/>
      <c r="L35" s="5"/>
      <c r="M35" s="5"/>
      <c r="N35" s="5"/>
      <c r="O35" s="5"/>
      <c r="P35" s="5"/>
      <c r="Q35" s="5"/>
      <c r="R35" s="1"/>
      <c r="S35" s="1"/>
      <c r="T35" s="1"/>
    </row>
    <row r="36" spans="1:20" s="139" customFormat="1">
      <c r="A36" s="154"/>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8"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14:D20"/>
  <sheetViews>
    <sheetView topLeftCell="A9" workbookViewId="0">
      <selection activeCell="D20" sqref="D14:D20"/>
    </sheetView>
  </sheetViews>
  <sheetFormatPr defaultRowHeight="15.75"/>
  <cols>
    <col min="4" max="4" width="55.375" customWidth="1"/>
  </cols>
  <sheetData>
    <row r="14" spans="4:4">
      <c r="D14" s="317" t="s">
        <v>138</v>
      </c>
    </row>
    <row r="15" spans="4:4">
      <c r="D15" s="317" t="s">
        <v>136</v>
      </c>
    </row>
    <row r="16" spans="4:4">
      <c r="D16" s="317" t="s">
        <v>182</v>
      </c>
    </row>
    <row r="17" spans="4:4">
      <c r="D17" s="317" t="s">
        <v>137</v>
      </c>
    </row>
    <row r="18" spans="4:4">
      <c r="D18" s="317" t="s">
        <v>183</v>
      </c>
    </row>
    <row r="19" spans="4:4">
      <c r="D19" s="317" t="s">
        <v>42</v>
      </c>
    </row>
    <row r="20" spans="4:4">
      <c r="D20" s="27" t="s">
        <v>97</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142</Value>
      <Value>8</Value>
      <Value>6</Value>
      <Value>3</Value>
      <Value>68</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2017-08-09 POU IRP Business Meeting</TermName>
          <TermId xmlns="http://schemas.microsoft.com/office/infopath/2007/PartnerControls">fd6cc9f9-4c4b-4875-bd24-85510ed8a90b</TermId>
        </TermInfo>
        <TermInfo xmlns="http://schemas.microsoft.com/office/infopath/2007/PartnerControls">
          <TermName xmlns="http://schemas.microsoft.com/office/infopath/2007/PartnerControls">IEPR General Information</TermName>
          <TermId xmlns="http://schemas.microsoft.com/office/infopath/2007/PartnerControls">2e41a17d-1c4e-4ded-ba56-3aeef44626d7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Z5JXHV6S7NA6-3-111857</_dlc_DocId>
    <_dlc_DocIdUrl xmlns="8eef3743-c7b3-4cbe-8837-b6e805be353c">
      <Url>http://efilingspinternal/_layouts/DocIdRedir.aspx?ID=Z5JXHV6S7NA6-3-111857</Url>
      <Description>Z5JXHV6S7NA6-3-111857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941F3-8E3B-41A8-AD50-DA3FCB35A6F7}"/>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5CC46F0A-D228-46DD-BAB0-21CF8307FB81}"/>
</file>

<file path=customXml/itemProps4.xml><?xml version="1.0" encoding="utf-8"?>
<ds:datastoreItem xmlns:ds="http://schemas.openxmlformats.org/officeDocument/2006/customXml" ds:itemID="{3506E377-D4D6-4E14-8070-C1BE532FC9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Sheet1</vt:lpstr>
      <vt:lpstr>'Cover sheet'!Print_Area</vt:lpstr>
      <vt:lpstr>CRAT!Print_Titles</vt:lpstr>
      <vt:lpstr>EBT!Print_Titles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IRP Reporting Tables</dc:title>
  <dc:creator>CEC</dc:creator>
  <cp:lastModifiedBy>Michael Sokol</cp:lastModifiedBy>
  <cp:lastPrinted>2017-06-21T17:36:51Z</cp:lastPrinted>
  <dcterms:created xsi:type="dcterms:W3CDTF">2004-11-07T17:37:25Z</dcterms:created>
  <dcterms:modified xsi:type="dcterms:W3CDTF">2017-07-07T19:56:14Z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173b6365-b758-4042-9b96-82f0b0a072e4</vt:lpwstr>
  </property>
  <property fmtid="{D5CDD505-2E9C-101B-9397-08002B2CF9AE}" pid="4" name="Subject_x0020_Areas">
    <vt:lpwstr/>
  </property>
  <property fmtid="{D5CDD505-2E9C-101B-9397-08002B2CF9AE}" pid="5" name="_CopySource">
    <vt:lpwstr>http://efilingspinternal/PendingDocuments/17-IEPR-07/20170707T135737_Standardized_IRP_Reporting_Tables.xlsx</vt:lpwstr>
  </property>
  <property fmtid="{D5CDD505-2E9C-101B-9397-08002B2CF9AE}" pid="6" name="Subject Areas">
    <vt:lpwstr>142;#IEPR 2017-08-09 POU IRP Business Meeting|fd6cc9f9-4c4b-4875-bd24-85510ed8a90b;#68;#IEPR General Information|2e41a17d-1c4e-4ded-ba56-3aeef44626d7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