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drawings/drawing3.xml" ContentType="application/vnd.openxmlformats-officedocument.drawingml.chartshapes+xml"/>
  <Override PartName="/xl/drawings/drawing5.xml" ContentType="application/vnd.openxmlformats-officedocument.drawingml.chartshapes+xml"/>
  <Override PartName="/xl/workbook.xml" ContentType="application/vnd.openxmlformats-officedocument.spreadsheetml.sheet.main+xml"/>
  <Override PartName="/xl/worksheets/sheet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worksheets/sheet5.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worksheets/sheet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4.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19200" windowHeight="12180" tabRatio="843"/>
  </bookViews>
  <sheets>
    <sheet name="Home" sheetId="50" r:id="rId1"/>
    <sheet name="Program Analysis" sheetId="51" r:id="rId2"/>
    <sheet name="SB 350 Potential" sheetId="52" r:id="rId3"/>
    <sheet name="Reference" sheetId="53" r:id="rId4"/>
    <sheet name="Conservative" sheetId="54" r:id="rId5"/>
    <sheet name="Aggressive" sheetId="55" r:id="rId6"/>
    <sheet name="Graph (electricity)" sheetId="56" r:id="rId7"/>
    <sheet name="Graph (gas)" sheetId="57" r:id="rId8"/>
    <sheet name="FS Stock Mid PA" sheetId="45" r:id="rId9"/>
    <sheet name="FS ADD Mid PA" sheetId="44" r:id="rId10"/>
    <sheet name="Summary" sheetId="46" r:id="rId11"/>
    <sheet name="BuildingStockData" sheetId="47" r:id="rId12"/>
    <sheet name="Electrification Res" sheetId="49" r:id="rId13"/>
    <sheet name="Electrification NonRes" sheetId="58" r:id="rId14"/>
    <sheet name="Look-up" sheetId="43" r:id="rId15"/>
  </sheets>
  <externalReferences>
    <externalReference r:id="rId16"/>
    <externalReference r:id="rId17"/>
    <externalReference r:id="rId18"/>
    <externalReference r:id="rId19"/>
    <externalReference r:id="rId20"/>
    <externalReference r:id="rId21"/>
  </externalReferences>
  <definedNames>
    <definedName name="_ftn1" localSheetId="1">'Program Analysis'!$F$25</definedName>
    <definedName name="_ftn2" localSheetId="1">'Program Analysis'!$F$26</definedName>
    <definedName name="_ftn3" localSheetId="1">'Program Analysis'!$F$27</definedName>
    <definedName name="_ftn4" localSheetId="1">'Program Analysis'!$F$28</definedName>
    <definedName name="_ftnref1" localSheetId="1">'Program Analysis'!$F$14</definedName>
    <definedName name="_ftnref2" localSheetId="1">'Program Analysis'!$F$15</definedName>
    <definedName name="_ftnref3" localSheetId="1">'Program Analysis'!$F$16</definedName>
    <definedName name="_ftnref4" localSheetId="1">'Program Analysis'!$F$22</definedName>
    <definedName name="ACTION_FRACTION">'[1]BEARS Worksheet'!$T$85</definedName>
    <definedName name="anchor_first_data_row" localSheetId="13">'[2]County Data'!#REF!</definedName>
    <definedName name="anchor_first_data_row" localSheetId="0">'[2]County Data'!#REF!</definedName>
    <definedName name="anchor_first_data_row">'[2]County Data'!#REF!</definedName>
    <definedName name="Bldg_Sectors" localSheetId="2">'[3]Look-up'!$B$23:$C$23</definedName>
    <definedName name="Bldg_Sectors">'Look-up'!$B$23:$C$23</definedName>
    <definedName name="Cost_Scenario">'[4]Lists for Data Validation'!$O$3</definedName>
    <definedName name="County">[5]CleanData!$Z$2</definedName>
    <definedName name="Countylookup">[6]Finance!$A:$AF</definedName>
    <definedName name="Discount_Rate">'[4]Project Level Details'!$I$22</definedName>
    <definedName name="Electricity_Escalation_Rate">[4]Assumptions!$E$7</definedName>
    <definedName name="Interest_Rate">'[4]Project Level Details'!$I$21</definedName>
    <definedName name="LastRow" localSheetId="13">'[5]Data Table (Hide)'!#REF!</definedName>
    <definedName name="LastRow" localSheetId="0">'[5]Data Table (Hide)'!#REF!</definedName>
    <definedName name="LastRow">'[5]Data Table (Hide)'!#REF!</definedName>
    <definedName name="Leverage">'[4]Lists for Data Validation'!$L$2</definedName>
    <definedName name="Loan_Term">'[4]Lists for Data Validation'!$P$2</definedName>
    <definedName name="Net_Project_Cost">'[4]Project Level Details'!$H$18</definedName>
    <definedName name="Nominal_Payback_Period">'[4]Payback Period Calculation'!$F$4:$F$29</definedName>
    <definedName name="Non_Residential">'Look-up'!$B$24:$B$35</definedName>
    <definedName name="NR_BldgTypes">'Look-up'!$B$24:$B$35</definedName>
    <definedName name="Programs" localSheetId="2">'[3]Look-up'!$A$4:$A$20</definedName>
    <definedName name="Programs">'Look-up'!$A$4:$A$20</definedName>
    <definedName name="RES_BldgTypes">'Look-up'!$C$24:$C$26</definedName>
    <definedName name="Residential">'Look-up'!$C$24:$C$26</definedName>
    <definedName name="Savings_Degredation_Rate">[4]Assumptions!$E$11</definedName>
    <definedName name="UtilizeFinancing">'[4]Lists for Data Validation'!$N$2</definedName>
  </definedNames>
  <calcPr calcId="145621"/>
</workbook>
</file>

<file path=xl/calcChain.xml><?xml version="1.0" encoding="utf-8"?>
<calcChain xmlns="http://schemas.openxmlformats.org/spreadsheetml/2006/main">
  <c r="D12" i="55" l="1"/>
  <c r="E12" i="55"/>
  <c r="F12" i="55"/>
  <c r="G12" i="55"/>
  <c r="H12" i="55"/>
  <c r="I12" i="55"/>
  <c r="J12" i="55"/>
  <c r="K12" i="55"/>
  <c r="L12" i="55"/>
  <c r="M12" i="55"/>
  <c r="N12" i="55"/>
  <c r="O12" i="55"/>
  <c r="P12" i="55"/>
  <c r="Q12" i="55"/>
  <c r="D13" i="55"/>
  <c r="E13" i="55"/>
  <c r="F13" i="55"/>
  <c r="G13" i="55"/>
  <c r="H13" i="55"/>
  <c r="I13" i="55"/>
  <c r="J13" i="55"/>
  <c r="K13" i="55"/>
  <c r="L13" i="55"/>
  <c r="M13" i="55"/>
  <c r="N13" i="55"/>
  <c r="O13" i="55"/>
  <c r="P13" i="55"/>
  <c r="Q13" i="55"/>
  <c r="C13" i="55"/>
  <c r="C12" i="55"/>
  <c r="D12" i="54"/>
  <c r="E12" i="54"/>
  <c r="F12" i="54"/>
  <c r="G12" i="54"/>
  <c r="H12" i="54"/>
  <c r="I12" i="54"/>
  <c r="J12" i="54"/>
  <c r="K12" i="54"/>
  <c r="L12" i="54"/>
  <c r="M12" i="54"/>
  <c r="N12" i="54"/>
  <c r="O12" i="54"/>
  <c r="P12" i="54"/>
  <c r="Q12" i="54"/>
  <c r="D13" i="54"/>
  <c r="E13" i="54"/>
  <c r="F13" i="54"/>
  <c r="G13" i="54"/>
  <c r="H13" i="54"/>
  <c r="I13" i="54"/>
  <c r="J13" i="54"/>
  <c r="K13" i="54"/>
  <c r="L13" i="54"/>
  <c r="M13" i="54"/>
  <c r="N13" i="54"/>
  <c r="O13" i="54"/>
  <c r="P13" i="54"/>
  <c r="Q13" i="54"/>
  <c r="C13" i="54"/>
  <c r="C12" i="54"/>
  <c r="D12" i="53"/>
  <c r="E12" i="53"/>
  <c r="F12" i="53"/>
  <c r="G12" i="53"/>
  <c r="H12" i="53"/>
  <c r="I12" i="53"/>
  <c r="J12" i="53"/>
  <c r="K12" i="53"/>
  <c r="L12" i="53"/>
  <c r="M12" i="53"/>
  <c r="N12" i="53"/>
  <c r="O12" i="53"/>
  <c r="P12" i="53"/>
  <c r="Q12" i="53"/>
  <c r="D13" i="53"/>
  <c r="E13" i="53"/>
  <c r="F13" i="53"/>
  <c r="G13" i="53"/>
  <c r="H13" i="53"/>
  <c r="I13" i="53"/>
  <c r="J13" i="53"/>
  <c r="K13" i="53"/>
  <c r="L13" i="53"/>
  <c r="M13" i="53"/>
  <c r="N13" i="53"/>
  <c r="O13" i="53"/>
  <c r="P13" i="53"/>
  <c r="Q13" i="53"/>
  <c r="C13" i="53"/>
  <c r="C12" i="53"/>
  <c r="D9" i="55"/>
  <c r="E9" i="55"/>
  <c r="F9" i="55"/>
  <c r="G9" i="55"/>
  <c r="H9" i="55"/>
  <c r="I9" i="55"/>
  <c r="J9" i="55"/>
  <c r="K9" i="55"/>
  <c r="L9" i="55"/>
  <c r="M9" i="55"/>
  <c r="N9" i="55"/>
  <c r="O9" i="55"/>
  <c r="P9" i="55"/>
  <c r="Q9" i="55"/>
  <c r="D10" i="55"/>
  <c r="E10" i="55"/>
  <c r="F10" i="55"/>
  <c r="G10" i="55"/>
  <c r="H10" i="55"/>
  <c r="I10" i="55"/>
  <c r="J10" i="55"/>
  <c r="K10" i="55"/>
  <c r="L10" i="55"/>
  <c r="M10" i="55"/>
  <c r="N10" i="55"/>
  <c r="O10" i="55"/>
  <c r="P10" i="55"/>
  <c r="Q10" i="55"/>
  <c r="C10" i="55"/>
  <c r="C9" i="55"/>
  <c r="D9" i="54"/>
  <c r="E9" i="54"/>
  <c r="F9" i="54"/>
  <c r="G9" i="54"/>
  <c r="H9" i="54"/>
  <c r="I9" i="54"/>
  <c r="J9" i="54"/>
  <c r="K9" i="54"/>
  <c r="L9" i="54"/>
  <c r="M9" i="54"/>
  <c r="N9" i="54"/>
  <c r="O9" i="54"/>
  <c r="P9" i="54"/>
  <c r="Q9" i="54"/>
  <c r="D10" i="54"/>
  <c r="E10" i="54"/>
  <c r="F10" i="54"/>
  <c r="G10" i="54"/>
  <c r="H10" i="54"/>
  <c r="I10" i="54"/>
  <c r="J10" i="54"/>
  <c r="K10" i="54"/>
  <c r="L10" i="54"/>
  <c r="M10" i="54"/>
  <c r="N10" i="54"/>
  <c r="O10" i="54"/>
  <c r="P10" i="54"/>
  <c r="Q10" i="54"/>
  <c r="C10" i="54"/>
  <c r="C9" i="54"/>
  <c r="D9" i="53"/>
  <c r="E9" i="53"/>
  <c r="F9" i="53"/>
  <c r="G9" i="53"/>
  <c r="H9" i="53"/>
  <c r="I9" i="53"/>
  <c r="J9" i="53"/>
  <c r="K9" i="53"/>
  <c r="L9" i="53"/>
  <c r="M9" i="53"/>
  <c r="N9" i="53"/>
  <c r="O9" i="53"/>
  <c r="P9" i="53"/>
  <c r="Q9" i="53"/>
  <c r="D10" i="53"/>
  <c r="E10" i="53"/>
  <c r="F10" i="53"/>
  <c r="G10" i="53"/>
  <c r="H10" i="53"/>
  <c r="I10" i="53"/>
  <c r="J10" i="53"/>
  <c r="K10" i="53"/>
  <c r="L10" i="53"/>
  <c r="M10" i="53"/>
  <c r="N10" i="53"/>
  <c r="O10" i="53"/>
  <c r="P10" i="53"/>
  <c r="Q10" i="53"/>
  <c r="C10" i="53"/>
  <c r="C9" i="53"/>
  <c r="P6" i="58"/>
  <c r="P7" i="58"/>
  <c r="P8" i="58"/>
  <c r="P9" i="58"/>
  <c r="P10" i="58"/>
  <c r="P11" i="58"/>
  <c r="P12" i="58"/>
  <c r="P13" i="58"/>
  <c r="P14" i="58"/>
  <c r="P15" i="58"/>
  <c r="P16" i="58"/>
  <c r="P17" i="58"/>
  <c r="P18" i="58"/>
  <c r="P19" i="58"/>
  <c r="P20" i="58"/>
  <c r="P5" i="58"/>
  <c r="P6" i="49"/>
  <c r="P7" i="49"/>
  <c r="P8" i="49"/>
  <c r="E41" i="49" s="1"/>
  <c r="F41" i="49" s="1"/>
  <c r="G41" i="49" s="1"/>
  <c r="H41" i="49" s="1"/>
  <c r="I41" i="49" s="1"/>
  <c r="J41" i="49" s="1"/>
  <c r="K41" i="49" s="1"/>
  <c r="L41" i="49" s="1"/>
  <c r="M41" i="49" s="1"/>
  <c r="N41" i="49" s="1"/>
  <c r="P9" i="49"/>
  <c r="P10" i="49"/>
  <c r="P11" i="49"/>
  <c r="P12" i="49"/>
  <c r="P13" i="49"/>
  <c r="P14" i="49"/>
  <c r="P15" i="49"/>
  <c r="P16" i="49"/>
  <c r="P17" i="49"/>
  <c r="P18" i="49"/>
  <c r="P19" i="49"/>
  <c r="P20" i="49"/>
  <c r="P5" i="49"/>
  <c r="E38" i="58"/>
  <c r="F38" i="58" s="1"/>
  <c r="G38" i="58" s="1"/>
  <c r="C38" i="58"/>
  <c r="D38" i="58" s="1"/>
  <c r="F31" i="58"/>
  <c r="G31" i="58" s="1"/>
  <c r="E31" i="58"/>
  <c r="C31" i="58"/>
  <c r="D31" i="58" s="1"/>
  <c r="C24" i="58"/>
  <c r="D24" i="58" s="1"/>
  <c r="E24" i="58" s="1"/>
  <c r="A6" i="58"/>
  <c r="N6" i="58" s="1"/>
  <c r="O5" i="58"/>
  <c r="N5" i="58"/>
  <c r="M5" i="58"/>
  <c r="L5" i="58"/>
  <c r="K5" i="58"/>
  <c r="J5" i="58"/>
  <c r="I5" i="58"/>
  <c r="H5" i="58"/>
  <c r="G5" i="58"/>
  <c r="F5" i="58"/>
  <c r="E5" i="58"/>
  <c r="D5" i="58"/>
  <c r="C5" i="58"/>
  <c r="B5" i="58"/>
  <c r="E34" i="49"/>
  <c r="E27" i="49"/>
  <c r="F27" i="49" s="1"/>
  <c r="G27" i="49" s="1"/>
  <c r="H27" i="49" s="1"/>
  <c r="I27" i="49" s="1"/>
  <c r="J27" i="49" s="1"/>
  <c r="K27" i="49" s="1"/>
  <c r="L27" i="49" s="1"/>
  <c r="M27" i="49" s="1"/>
  <c r="N27" i="49" s="1"/>
  <c r="O27" i="49" s="1"/>
  <c r="P27" i="49" s="1"/>
  <c r="H39" i="49"/>
  <c r="I39" i="49"/>
  <c r="J39" i="49"/>
  <c r="K39" i="49"/>
  <c r="L39" i="49"/>
  <c r="M39" i="49"/>
  <c r="N39" i="49"/>
  <c r="O39" i="49"/>
  <c r="P39" i="49"/>
  <c r="G39" i="49"/>
  <c r="H32" i="49"/>
  <c r="I32" i="49"/>
  <c r="J32" i="49"/>
  <c r="K32" i="49"/>
  <c r="L32" i="49"/>
  <c r="M32" i="49"/>
  <c r="N32" i="49"/>
  <c r="O32" i="49"/>
  <c r="P32" i="49"/>
  <c r="G32" i="49"/>
  <c r="H25" i="49"/>
  <c r="I25" i="49"/>
  <c r="J25" i="49"/>
  <c r="K25" i="49"/>
  <c r="L25" i="49"/>
  <c r="M25" i="49"/>
  <c r="N25" i="49"/>
  <c r="O25" i="49"/>
  <c r="P25" i="49"/>
  <c r="G25" i="49"/>
  <c r="C38" i="49"/>
  <c r="D38" i="49" s="1"/>
  <c r="E38" i="49" s="1"/>
  <c r="F38" i="49" s="1"/>
  <c r="G38" i="49" s="1"/>
  <c r="H38" i="49" s="1"/>
  <c r="I38" i="49" s="1"/>
  <c r="J38" i="49" s="1"/>
  <c r="K38" i="49" s="1"/>
  <c r="L38" i="49" s="1"/>
  <c r="M38" i="49" s="1"/>
  <c r="N38" i="49" s="1"/>
  <c r="O38" i="49" s="1"/>
  <c r="P38" i="49" s="1"/>
  <c r="C31" i="49"/>
  <c r="D31" i="49" s="1"/>
  <c r="E31" i="49" s="1"/>
  <c r="F31" i="49" s="1"/>
  <c r="G31" i="49" s="1"/>
  <c r="H31" i="49" s="1"/>
  <c r="I31" i="49" s="1"/>
  <c r="J31" i="49" s="1"/>
  <c r="K31" i="49" s="1"/>
  <c r="L31" i="49" s="1"/>
  <c r="M31" i="49" s="1"/>
  <c r="N31" i="49" s="1"/>
  <c r="O31" i="49" s="1"/>
  <c r="P31" i="49" s="1"/>
  <c r="M6" i="49"/>
  <c r="L6" i="49"/>
  <c r="I6" i="49"/>
  <c r="H6" i="49"/>
  <c r="E6" i="49"/>
  <c r="D6" i="49"/>
  <c r="O5" i="49"/>
  <c r="N5" i="49"/>
  <c r="M5" i="49"/>
  <c r="L5" i="49"/>
  <c r="K5" i="49"/>
  <c r="J5" i="49"/>
  <c r="I5" i="49"/>
  <c r="H5" i="49"/>
  <c r="G5" i="49"/>
  <c r="F5" i="49"/>
  <c r="E5" i="49"/>
  <c r="D5" i="49"/>
  <c r="C5" i="49"/>
  <c r="B5" i="49"/>
  <c r="C24" i="49"/>
  <c r="D24" i="49" s="1"/>
  <c r="E24" i="49" s="1"/>
  <c r="F24" i="49" s="1"/>
  <c r="A6" i="49"/>
  <c r="O6" i="49" s="1"/>
  <c r="E18" i="47"/>
  <c r="F18" i="47" s="1"/>
  <c r="C18" i="47"/>
  <c r="D18" i="47" s="1"/>
  <c r="N13" i="47"/>
  <c r="N12" i="47"/>
  <c r="N10" i="47"/>
  <c r="N9" i="47"/>
  <c r="M5" i="47"/>
  <c r="L5" i="47"/>
  <c r="K5" i="47"/>
  <c r="J5" i="47"/>
  <c r="I5" i="47"/>
  <c r="H5" i="47"/>
  <c r="G5" i="47"/>
  <c r="F5" i="47"/>
  <c r="E5" i="47"/>
  <c r="D5" i="47"/>
  <c r="C5" i="47"/>
  <c r="B5" i="47"/>
  <c r="M3" i="47"/>
  <c r="L3" i="47"/>
  <c r="K3" i="47"/>
  <c r="J3" i="47"/>
  <c r="I3" i="47"/>
  <c r="H3" i="47"/>
  <c r="G3" i="47"/>
  <c r="F3" i="47"/>
  <c r="E3" i="47"/>
  <c r="D3" i="47"/>
  <c r="C3" i="47"/>
  <c r="B3" i="47"/>
  <c r="Y54" i="46"/>
  <c r="X54" i="46"/>
  <c r="W54" i="46"/>
  <c r="V54" i="46"/>
  <c r="U54" i="46"/>
  <c r="T54" i="46"/>
  <c r="S54" i="46"/>
  <c r="R54" i="46"/>
  <c r="Q54" i="46"/>
  <c r="P54" i="46"/>
  <c r="O54" i="46"/>
  <c r="N54" i="46"/>
  <c r="M54" i="46"/>
  <c r="L54" i="46"/>
  <c r="K54" i="46"/>
  <c r="J54" i="46"/>
  <c r="I54" i="46"/>
  <c r="H54" i="46"/>
  <c r="G54" i="46"/>
  <c r="F54" i="46"/>
  <c r="E54" i="46"/>
  <c r="D54" i="46"/>
  <c r="C54" i="46"/>
  <c r="B54" i="46"/>
  <c r="AE54" i="46" s="1"/>
  <c r="Y53" i="46"/>
  <c r="X53" i="46"/>
  <c r="W53" i="46"/>
  <c r="V53" i="46"/>
  <c r="U53" i="46"/>
  <c r="T53" i="46"/>
  <c r="S53" i="46"/>
  <c r="R53" i="46"/>
  <c r="Q53" i="46"/>
  <c r="P53" i="46"/>
  <c r="O53" i="46"/>
  <c r="N53" i="46"/>
  <c r="M53" i="46"/>
  <c r="L53" i="46"/>
  <c r="K53" i="46"/>
  <c r="J53" i="46"/>
  <c r="I53" i="46"/>
  <c r="H53" i="46"/>
  <c r="G53" i="46"/>
  <c r="F53" i="46"/>
  <c r="E53" i="46"/>
  <c r="D53" i="46"/>
  <c r="C53" i="46"/>
  <c r="B53" i="46"/>
  <c r="Y52" i="46"/>
  <c r="X52" i="46"/>
  <c r="W52" i="46"/>
  <c r="V52" i="46"/>
  <c r="U52" i="46"/>
  <c r="T52" i="46"/>
  <c r="S52" i="46"/>
  <c r="R52" i="46"/>
  <c r="Q52" i="46"/>
  <c r="P52" i="46"/>
  <c r="O52" i="46"/>
  <c r="N52" i="46"/>
  <c r="M52" i="46"/>
  <c r="L52" i="46"/>
  <c r="K52" i="46"/>
  <c r="J52" i="46"/>
  <c r="I52" i="46"/>
  <c r="H52" i="46"/>
  <c r="G52" i="46"/>
  <c r="F52" i="46"/>
  <c r="E52" i="46"/>
  <c r="D52" i="46"/>
  <c r="C52" i="46"/>
  <c r="B52" i="46"/>
  <c r="AE52" i="46" s="1"/>
  <c r="Y51" i="46"/>
  <c r="X51" i="46"/>
  <c r="W51" i="46"/>
  <c r="V51" i="46"/>
  <c r="U51" i="46"/>
  <c r="T51" i="46"/>
  <c r="S51" i="46"/>
  <c r="R51" i="46"/>
  <c r="Q51" i="46"/>
  <c r="P51" i="46"/>
  <c r="O51" i="46"/>
  <c r="N51" i="46"/>
  <c r="M51" i="46"/>
  <c r="L51" i="46"/>
  <c r="K51" i="46"/>
  <c r="J51" i="46"/>
  <c r="I51" i="46"/>
  <c r="H51" i="46"/>
  <c r="G51" i="46"/>
  <c r="F51" i="46"/>
  <c r="E51" i="46"/>
  <c r="D51" i="46"/>
  <c r="C51" i="46"/>
  <c r="B51" i="46"/>
  <c r="Y50" i="46"/>
  <c r="X50" i="46"/>
  <c r="W50" i="46"/>
  <c r="V50" i="46"/>
  <c r="U50" i="46"/>
  <c r="T50" i="46"/>
  <c r="S50" i="46"/>
  <c r="R50" i="46"/>
  <c r="Q50" i="46"/>
  <c r="P50" i="46"/>
  <c r="O50" i="46"/>
  <c r="N50" i="46"/>
  <c r="M50" i="46"/>
  <c r="L50" i="46"/>
  <c r="K50" i="46"/>
  <c r="J50" i="46"/>
  <c r="I50" i="46"/>
  <c r="H50" i="46"/>
  <c r="G50" i="46"/>
  <c r="F50" i="46"/>
  <c r="E50" i="46"/>
  <c r="D50" i="46"/>
  <c r="C50" i="46"/>
  <c r="B50" i="46"/>
  <c r="AE50" i="46" s="1"/>
  <c r="Y49" i="46"/>
  <c r="X49" i="46"/>
  <c r="W49" i="46"/>
  <c r="V49" i="46"/>
  <c r="U49" i="46"/>
  <c r="T49" i="46"/>
  <c r="S49" i="46"/>
  <c r="R49" i="46"/>
  <c r="Q49" i="46"/>
  <c r="P49" i="46"/>
  <c r="O49" i="46"/>
  <c r="N49" i="46"/>
  <c r="M49" i="46"/>
  <c r="L49" i="46"/>
  <c r="K49" i="46"/>
  <c r="J49" i="46"/>
  <c r="I49" i="46"/>
  <c r="H49" i="46"/>
  <c r="G49" i="46"/>
  <c r="F49" i="46"/>
  <c r="E49" i="46"/>
  <c r="D49" i="46"/>
  <c r="C49" i="46"/>
  <c r="B49" i="46"/>
  <c r="Y48" i="46"/>
  <c r="X48" i="46"/>
  <c r="W48" i="46"/>
  <c r="V48" i="46"/>
  <c r="U48" i="46"/>
  <c r="T48" i="46"/>
  <c r="S48" i="46"/>
  <c r="R48" i="46"/>
  <c r="Q48" i="46"/>
  <c r="P48" i="46"/>
  <c r="O48" i="46"/>
  <c r="N48" i="46"/>
  <c r="M48" i="46"/>
  <c r="L48" i="46"/>
  <c r="K48" i="46"/>
  <c r="J48" i="46"/>
  <c r="I48" i="46"/>
  <c r="H48" i="46"/>
  <c r="G48" i="46"/>
  <c r="F48" i="46"/>
  <c r="E48" i="46"/>
  <c r="D48" i="46"/>
  <c r="C48" i="46"/>
  <c r="B48" i="46"/>
  <c r="AE48" i="46" s="1"/>
  <c r="Y47" i="46"/>
  <c r="X47" i="46"/>
  <c r="W47" i="46"/>
  <c r="V47" i="46"/>
  <c r="U47" i="46"/>
  <c r="T47" i="46"/>
  <c r="S47" i="46"/>
  <c r="R47" i="46"/>
  <c r="Q47" i="46"/>
  <c r="P47" i="46"/>
  <c r="O47" i="46"/>
  <c r="N47" i="46"/>
  <c r="M47" i="46"/>
  <c r="L47" i="46"/>
  <c r="K47" i="46"/>
  <c r="J47" i="46"/>
  <c r="I47" i="46"/>
  <c r="H47" i="46"/>
  <c r="G47" i="46"/>
  <c r="F47" i="46"/>
  <c r="E47" i="46"/>
  <c r="D47" i="46"/>
  <c r="C47" i="46"/>
  <c r="B47" i="46"/>
  <c r="Y46" i="46"/>
  <c r="X46" i="46"/>
  <c r="W46" i="46"/>
  <c r="V46" i="46"/>
  <c r="U46" i="46"/>
  <c r="T46" i="46"/>
  <c r="S46" i="46"/>
  <c r="R46" i="46"/>
  <c r="Q46" i="46"/>
  <c r="P46" i="46"/>
  <c r="O46" i="46"/>
  <c r="N46" i="46"/>
  <c r="M46" i="46"/>
  <c r="L46" i="46"/>
  <c r="K46" i="46"/>
  <c r="J46" i="46"/>
  <c r="I46" i="46"/>
  <c r="H46" i="46"/>
  <c r="G46" i="46"/>
  <c r="F46" i="46"/>
  <c r="E46" i="46"/>
  <c r="D46" i="46"/>
  <c r="C46" i="46"/>
  <c r="B46" i="46"/>
  <c r="AE46" i="46" s="1"/>
  <c r="Y45" i="46"/>
  <c r="X45" i="46"/>
  <c r="W45" i="46"/>
  <c r="V45" i="46"/>
  <c r="U45" i="46"/>
  <c r="T45" i="46"/>
  <c r="S45" i="46"/>
  <c r="R45" i="46"/>
  <c r="Q45" i="46"/>
  <c r="P45" i="46"/>
  <c r="O45" i="46"/>
  <c r="N45" i="46"/>
  <c r="M45" i="46"/>
  <c r="L45" i="46"/>
  <c r="K45" i="46"/>
  <c r="J45" i="46"/>
  <c r="I45" i="46"/>
  <c r="H45" i="46"/>
  <c r="G45" i="46"/>
  <c r="F45" i="46"/>
  <c r="E45" i="46"/>
  <c r="D45" i="46"/>
  <c r="C45" i="46"/>
  <c r="B45" i="46"/>
  <c r="Y44" i="46"/>
  <c r="X44" i="46"/>
  <c r="W44" i="46"/>
  <c r="V44" i="46"/>
  <c r="U44" i="46"/>
  <c r="T44" i="46"/>
  <c r="S44" i="46"/>
  <c r="R44" i="46"/>
  <c r="Q44" i="46"/>
  <c r="P44" i="46"/>
  <c r="O44" i="46"/>
  <c r="N44" i="46"/>
  <c r="M44" i="46"/>
  <c r="L44" i="46"/>
  <c r="K44" i="46"/>
  <c r="J44" i="46"/>
  <c r="I44" i="46"/>
  <c r="H44" i="46"/>
  <c r="G44" i="46"/>
  <c r="F44" i="46"/>
  <c r="E44" i="46"/>
  <c r="D44" i="46"/>
  <c r="C44" i="46"/>
  <c r="B44" i="46"/>
  <c r="AE44" i="46" s="1"/>
  <c r="Y43" i="46"/>
  <c r="X43" i="46"/>
  <c r="W43" i="46"/>
  <c r="V43" i="46"/>
  <c r="U43" i="46"/>
  <c r="T43" i="46"/>
  <c r="S43" i="46"/>
  <c r="R43" i="46"/>
  <c r="Q43" i="46"/>
  <c r="P43" i="46"/>
  <c r="O43" i="46"/>
  <c r="N43" i="46"/>
  <c r="M43" i="46"/>
  <c r="L43" i="46"/>
  <c r="K43" i="46"/>
  <c r="J43" i="46"/>
  <c r="I43" i="46"/>
  <c r="H43" i="46"/>
  <c r="G43" i="46"/>
  <c r="F43" i="46"/>
  <c r="E43" i="46"/>
  <c r="D43" i="46"/>
  <c r="C43" i="46"/>
  <c r="B43" i="46"/>
  <c r="Y42" i="46"/>
  <c r="X42" i="46"/>
  <c r="W42" i="46"/>
  <c r="V42" i="46"/>
  <c r="U42" i="46"/>
  <c r="T42" i="46"/>
  <c r="S42" i="46"/>
  <c r="R42" i="46"/>
  <c r="Q42" i="46"/>
  <c r="P42" i="46"/>
  <c r="O42" i="46"/>
  <c r="N42" i="46"/>
  <c r="M42" i="46"/>
  <c r="L42" i="46"/>
  <c r="K42" i="46"/>
  <c r="J42" i="46"/>
  <c r="I42" i="46"/>
  <c r="H42" i="46"/>
  <c r="G42" i="46"/>
  <c r="F42" i="46"/>
  <c r="E42" i="46"/>
  <c r="D42" i="46"/>
  <c r="C42" i="46"/>
  <c r="B42" i="46"/>
  <c r="AE42" i="46" s="1"/>
  <c r="Y41" i="46"/>
  <c r="X41" i="46"/>
  <c r="W41" i="46"/>
  <c r="V41" i="46"/>
  <c r="U41" i="46"/>
  <c r="T41" i="46"/>
  <c r="S41" i="46"/>
  <c r="R41" i="46"/>
  <c r="Q41" i="46"/>
  <c r="P41" i="46"/>
  <c r="O41" i="46"/>
  <c r="N41" i="46"/>
  <c r="M41" i="46"/>
  <c r="L41" i="46"/>
  <c r="K41" i="46"/>
  <c r="J41" i="46"/>
  <c r="I41" i="46"/>
  <c r="H41" i="46"/>
  <c r="G41" i="46"/>
  <c r="F41" i="46"/>
  <c r="E41" i="46"/>
  <c r="D41" i="46"/>
  <c r="C41" i="46"/>
  <c r="B41" i="46"/>
  <c r="Y40" i="46"/>
  <c r="X40" i="46"/>
  <c r="W40" i="46"/>
  <c r="V40" i="46"/>
  <c r="U40" i="46"/>
  <c r="T40" i="46"/>
  <c r="S40" i="46"/>
  <c r="R40" i="46"/>
  <c r="Q40" i="46"/>
  <c r="P40" i="46"/>
  <c r="O40" i="46"/>
  <c r="N40" i="46"/>
  <c r="M40" i="46"/>
  <c r="L40" i="46"/>
  <c r="K40" i="46"/>
  <c r="J40" i="46"/>
  <c r="I40" i="46"/>
  <c r="H40" i="46"/>
  <c r="G40" i="46"/>
  <c r="F40" i="46"/>
  <c r="E40" i="46"/>
  <c r="D40" i="46"/>
  <c r="C40" i="46"/>
  <c r="B40" i="46"/>
  <c r="AE40" i="46" s="1"/>
  <c r="Y39" i="46"/>
  <c r="X39" i="46"/>
  <c r="W39" i="46"/>
  <c r="V39" i="46"/>
  <c r="U39" i="46"/>
  <c r="T39" i="46"/>
  <c r="S39" i="46"/>
  <c r="R39" i="46"/>
  <c r="Q39" i="46"/>
  <c r="P39" i="46"/>
  <c r="O39" i="46"/>
  <c r="N39" i="46"/>
  <c r="M39" i="46"/>
  <c r="L39" i="46"/>
  <c r="K39" i="46"/>
  <c r="J39" i="46"/>
  <c r="I39" i="46"/>
  <c r="H39" i="46"/>
  <c r="G39" i="46"/>
  <c r="F39" i="46"/>
  <c r="E39" i="46"/>
  <c r="D39" i="46"/>
  <c r="C39" i="46"/>
  <c r="B39" i="46"/>
  <c r="Y38" i="46"/>
  <c r="X38" i="46"/>
  <c r="W38" i="46"/>
  <c r="V38" i="46"/>
  <c r="U38" i="46"/>
  <c r="T38" i="46"/>
  <c r="S38" i="46"/>
  <c r="R38" i="46"/>
  <c r="Q38" i="46"/>
  <c r="P38" i="46"/>
  <c r="O38" i="46"/>
  <c r="N38" i="46"/>
  <c r="M38" i="46"/>
  <c r="L38" i="46"/>
  <c r="K38" i="46"/>
  <c r="J38" i="46"/>
  <c r="I38" i="46"/>
  <c r="H38" i="46"/>
  <c r="G38" i="46"/>
  <c r="F38" i="46"/>
  <c r="E38" i="46"/>
  <c r="D38" i="46"/>
  <c r="C38" i="46"/>
  <c r="B38" i="46"/>
  <c r="AE38" i="46" s="1"/>
  <c r="Y37" i="46"/>
  <c r="X37" i="46"/>
  <c r="W37" i="46"/>
  <c r="V37" i="46"/>
  <c r="U37" i="46"/>
  <c r="T37" i="46"/>
  <c r="S37" i="46"/>
  <c r="R37" i="46"/>
  <c r="Q37" i="46"/>
  <c r="P37" i="46"/>
  <c r="O37" i="46"/>
  <c r="N37" i="46"/>
  <c r="M37" i="46"/>
  <c r="L37" i="46"/>
  <c r="K37" i="46"/>
  <c r="J37" i="46"/>
  <c r="I37" i="46"/>
  <c r="H37" i="46"/>
  <c r="G37" i="46"/>
  <c r="F37" i="46"/>
  <c r="E37" i="46"/>
  <c r="D37" i="46"/>
  <c r="C37" i="46"/>
  <c r="B37" i="46"/>
  <c r="Y36" i="46"/>
  <c r="X36" i="46"/>
  <c r="W36" i="46"/>
  <c r="V36" i="46"/>
  <c r="U36" i="46"/>
  <c r="T36" i="46"/>
  <c r="S36" i="46"/>
  <c r="R36" i="46"/>
  <c r="Q36" i="46"/>
  <c r="P36" i="46"/>
  <c r="O36" i="46"/>
  <c r="N36" i="46"/>
  <c r="M36" i="46"/>
  <c r="L36" i="46"/>
  <c r="K36" i="46"/>
  <c r="J36" i="46"/>
  <c r="I36" i="46"/>
  <c r="H36" i="46"/>
  <c r="G36" i="46"/>
  <c r="F36" i="46"/>
  <c r="E36" i="46"/>
  <c r="D36" i="46"/>
  <c r="C36" i="46"/>
  <c r="B36" i="46"/>
  <c r="AE36" i="46" s="1"/>
  <c r="Y35" i="46"/>
  <c r="X35" i="46"/>
  <c r="W35" i="46"/>
  <c r="V35" i="46"/>
  <c r="U35" i="46"/>
  <c r="T35" i="46"/>
  <c r="S35" i="46"/>
  <c r="R35" i="46"/>
  <c r="Q35" i="46"/>
  <c r="P35" i="46"/>
  <c r="O35" i="46"/>
  <c r="N35" i="46"/>
  <c r="M35" i="46"/>
  <c r="L35" i="46"/>
  <c r="K35" i="46"/>
  <c r="J35" i="46"/>
  <c r="I35" i="46"/>
  <c r="H35" i="46"/>
  <c r="G35" i="46"/>
  <c r="F35" i="46"/>
  <c r="E35" i="46"/>
  <c r="D35" i="46"/>
  <c r="C35" i="46"/>
  <c r="B35" i="46"/>
  <c r="Y34" i="46"/>
  <c r="X34" i="46"/>
  <c r="W34" i="46"/>
  <c r="V34" i="46"/>
  <c r="U34" i="46"/>
  <c r="T34" i="46"/>
  <c r="S34" i="46"/>
  <c r="R34" i="46"/>
  <c r="Q34" i="46"/>
  <c r="P34" i="46"/>
  <c r="O34" i="46"/>
  <c r="N34" i="46"/>
  <c r="M34" i="46"/>
  <c r="L34" i="46"/>
  <c r="K34" i="46"/>
  <c r="J34" i="46"/>
  <c r="I34" i="46"/>
  <c r="H34" i="46"/>
  <c r="G34" i="46"/>
  <c r="F34" i="46"/>
  <c r="E34" i="46"/>
  <c r="D34" i="46"/>
  <c r="C34" i="46"/>
  <c r="B34" i="46"/>
  <c r="AE34" i="46" s="1"/>
  <c r="Y33" i="46"/>
  <c r="X33" i="46"/>
  <c r="W33" i="46"/>
  <c r="V33" i="46"/>
  <c r="U33" i="46"/>
  <c r="T33" i="46"/>
  <c r="S33" i="46"/>
  <c r="R33" i="46"/>
  <c r="Q33" i="46"/>
  <c r="P33" i="46"/>
  <c r="O33" i="46"/>
  <c r="N33" i="46"/>
  <c r="M33" i="46"/>
  <c r="L33" i="46"/>
  <c r="K33" i="46"/>
  <c r="J33" i="46"/>
  <c r="I33" i="46"/>
  <c r="H33" i="46"/>
  <c r="G33" i="46"/>
  <c r="F33" i="46"/>
  <c r="E33" i="46"/>
  <c r="D33" i="46"/>
  <c r="C33" i="46"/>
  <c r="B33" i="46"/>
  <c r="Y32" i="46"/>
  <c r="X32" i="46"/>
  <c r="W32" i="46"/>
  <c r="V32" i="46"/>
  <c r="U32" i="46"/>
  <c r="T32" i="46"/>
  <c r="S32" i="46"/>
  <c r="R32" i="46"/>
  <c r="Q32" i="46"/>
  <c r="P32" i="46"/>
  <c r="O32" i="46"/>
  <c r="N32" i="46"/>
  <c r="M32" i="46"/>
  <c r="L32" i="46"/>
  <c r="K32" i="46"/>
  <c r="J32" i="46"/>
  <c r="I32" i="46"/>
  <c r="H32" i="46"/>
  <c r="G32" i="46"/>
  <c r="F32" i="46"/>
  <c r="E32" i="46"/>
  <c r="D32" i="46"/>
  <c r="C32" i="46"/>
  <c r="B32" i="46"/>
  <c r="AE32" i="46" s="1"/>
  <c r="Y31" i="46"/>
  <c r="X31" i="46"/>
  <c r="W31" i="46"/>
  <c r="V31" i="46"/>
  <c r="U31" i="46"/>
  <c r="T31" i="46"/>
  <c r="S31" i="46"/>
  <c r="R31" i="46"/>
  <c r="Q31" i="46"/>
  <c r="P31" i="46"/>
  <c r="O31" i="46"/>
  <c r="N31" i="46"/>
  <c r="M31" i="46"/>
  <c r="L31" i="46"/>
  <c r="K31" i="46"/>
  <c r="J31" i="46"/>
  <c r="I31" i="46"/>
  <c r="H31" i="46"/>
  <c r="G31" i="46"/>
  <c r="F31" i="46"/>
  <c r="E31" i="46"/>
  <c r="D31" i="46"/>
  <c r="C31" i="46"/>
  <c r="B31" i="46"/>
  <c r="Y30" i="46"/>
  <c r="X30" i="46"/>
  <c r="W30" i="46"/>
  <c r="V30" i="46"/>
  <c r="U30" i="46"/>
  <c r="T30" i="46"/>
  <c r="S30" i="46"/>
  <c r="R30" i="46"/>
  <c r="Q30" i="46"/>
  <c r="P30" i="46"/>
  <c r="O30" i="46"/>
  <c r="N30" i="46"/>
  <c r="M30" i="46"/>
  <c r="L30" i="46"/>
  <c r="K30" i="46"/>
  <c r="J30" i="46"/>
  <c r="I30" i="46"/>
  <c r="H30" i="46"/>
  <c r="G30" i="46"/>
  <c r="F30" i="46"/>
  <c r="E30" i="46"/>
  <c r="D30" i="46"/>
  <c r="C30" i="46"/>
  <c r="B30" i="46"/>
  <c r="AE30" i="46" s="1"/>
  <c r="Y29" i="46"/>
  <c r="X29" i="46"/>
  <c r="W29" i="46"/>
  <c r="V29" i="46"/>
  <c r="U29" i="46"/>
  <c r="T29" i="46"/>
  <c r="S29" i="46"/>
  <c r="R29" i="46"/>
  <c r="Q29" i="46"/>
  <c r="P29" i="46"/>
  <c r="O29" i="46"/>
  <c r="N29" i="46"/>
  <c r="M29" i="46"/>
  <c r="L29" i="46"/>
  <c r="K29" i="46"/>
  <c r="J29" i="46"/>
  <c r="I29" i="46"/>
  <c r="H29" i="46"/>
  <c r="G29" i="46"/>
  <c r="F29" i="46"/>
  <c r="E29" i="46"/>
  <c r="D29" i="46"/>
  <c r="C29" i="46"/>
  <c r="B29" i="46"/>
  <c r="Y28" i="46"/>
  <c r="X28" i="46"/>
  <c r="W28" i="46"/>
  <c r="V28" i="46"/>
  <c r="U28" i="46"/>
  <c r="T28" i="46"/>
  <c r="S28" i="46"/>
  <c r="R28" i="46"/>
  <c r="Q28" i="46"/>
  <c r="P28" i="46"/>
  <c r="O28" i="46"/>
  <c r="N28" i="46"/>
  <c r="M28" i="46"/>
  <c r="L28" i="46"/>
  <c r="K28" i="46"/>
  <c r="J28" i="46"/>
  <c r="I28" i="46"/>
  <c r="H28" i="46"/>
  <c r="G28" i="46"/>
  <c r="F28" i="46"/>
  <c r="E28" i="46"/>
  <c r="D28" i="46"/>
  <c r="C28" i="46"/>
  <c r="B28" i="46"/>
  <c r="AE28" i="46" s="1"/>
  <c r="Y27" i="46"/>
  <c r="X27" i="46"/>
  <c r="W27" i="46"/>
  <c r="V27" i="46"/>
  <c r="U27" i="46"/>
  <c r="T27" i="46"/>
  <c r="S27" i="46"/>
  <c r="R27" i="46"/>
  <c r="Q27" i="46"/>
  <c r="P27" i="46"/>
  <c r="O27" i="46"/>
  <c r="N27" i="46"/>
  <c r="M27" i="46"/>
  <c r="L27" i="46"/>
  <c r="K27" i="46"/>
  <c r="J27" i="46"/>
  <c r="I27" i="46"/>
  <c r="H27" i="46"/>
  <c r="G27" i="46"/>
  <c r="F27" i="46"/>
  <c r="E27" i="46"/>
  <c r="D27" i="46"/>
  <c r="C27" i="46"/>
  <c r="B27" i="46"/>
  <c r="Y26" i="46"/>
  <c r="X26" i="46"/>
  <c r="W26" i="46"/>
  <c r="V26" i="46"/>
  <c r="U26" i="46"/>
  <c r="T26" i="46"/>
  <c r="S26" i="46"/>
  <c r="R26" i="46"/>
  <c r="Q26" i="46"/>
  <c r="P26" i="46"/>
  <c r="O26" i="46"/>
  <c r="N26" i="46"/>
  <c r="M26" i="46"/>
  <c r="L26" i="46"/>
  <c r="K26" i="46"/>
  <c r="J26" i="46"/>
  <c r="I26" i="46"/>
  <c r="H26" i="46"/>
  <c r="G26" i="46"/>
  <c r="F26" i="46"/>
  <c r="E26" i="46"/>
  <c r="D26" i="46"/>
  <c r="C26" i="46"/>
  <c r="B26" i="46"/>
  <c r="AE26" i="46" s="1"/>
  <c r="Y25" i="46"/>
  <c r="X25" i="46"/>
  <c r="W25" i="46"/>
  <c r="V25" i="46"/>
  <c r="U25" i="46"/>
  <c r="T25" i="46"/>
  <c r="S25" i="46"/>
  <c r="R25" i="46"/>
  <c r="Q25" i="46"/>
  <c r="P25" i="46"/>
  <c r="O25" i="46"/>
  <c r="N25" i="46"/>
  <c r="M25" i="46"/>
  <c r="L25" i="46"/>
  <c r="K25" i="46"/>
  <c r="J25" i="46"/>
  <c r="I25" i="46"/>
  <c r="H25" i="46"/>
  <c r="G25" i="46"/>
  <c r="F25" i="46"/>
  <c r="E25" i="46"/>
  <c r="D25" i="46"/>
  <c r="C25" i="46"/>
  <c r="B25" i="46"/>
  <c r="Y24" i="46"/>
  <c r="X24" i="46"/>
  <c r="W24" i="46"/>
  <c r="V24" i="46"/>
  <c r="U24" i="46"/>
  <c r="T24" i="46"/>
  <c r="S24" i="46"/>
  <c r="R24" i="46"/>
  <c r="Q24" i="46"/>
  <c r="P24" i="46"/>
  <c r="O24" i="46"/>
  <c r="N24" i="46"/>
  <c r="M24" i="46"/>
  <c r="L24" i="46"/>
  <c r="K24" i="46"/>
  <c r="J24" i="46"/>
  <c r="I24" i="46"/>
  <c r="H24" i="46"/>
  <c r="G24" i="46"/>
  <c r="F24" i="46"/>
  <c r="E24" i="46"/>
  <c r="D24" i="46"/>
  <c r="C24" i="46"/>
  <c r="B24" i="46"/>
  <c r="AE24" i="46" s="1"/>
  <c r="Y23" i="46"/>
  <c r="X23" i="46"/>
  <c r="W23" i="46"/>
  <c r="V23" i="46"/>
  <c r="U23" i="46"/>
  <c r="T23" i="46"/>
  <c r="S23" i="46"/>
  <c r="R23" i="46"/>
  <c r="Q23" i="46"/>
  <c r="P23" i="46"/>
  <c r="O23" i="46"/>
  <c r="N23" i="46"/>
  <c r="M23" i="46"/>
  <c r="L23" i="46"/>
  <c r="K23" i="46"/>
  <c r="J23" i="46"/>
  <c r="I23" i="46"/>
  <c r="H23" i="46"/>
  <c r="G23" i="46"/>
  <c r="F23" i="46"/>
  <c r="E23" i="46"/>
  <c r="D23" i="46"/>
  <c r="C23" i="46"/>
  <c r="B23" i="46"/>
  <c r="Y22" i="46"/>
  <c r="X22" i="46"/>
  <c r="W22" i="46"/>
  <c r="V22" i="46"/>
  <c r="U22" i="46"/>
  <c r="T22" i="46"/>
  <c r="S22" i="46"/>
  <c r="R22" i="46"/>
  <c r="Q22" i="46"/>
  <c r="P22" i="46"/>
  <c r="O22" i="46"/>
  <c r="N22" i="46"/>
  <c r="M22" i="46"/>
  <c r="L22" i="46"/>
  <c r="K22" i="46"/>
  <c r="J22" i="46"/>
  <c r="I22" i="46"/>
  <c r="H22" i="46"/>
  <c r="G22" i="46"/>
  <c r="F22" i="46"/>
  <c r="E22" i="46"/>
  <c r="D22" i="46"/>
  <c r="C22" i="46"/>
  <c r="B22" i="46"/>
  <c r="AE22" i="46" s="1"/>
  <c r="Y21" i="46"/>
  <c r="X21" i="46"/>
  <c r="W21" i="46"/>
  <c r="V21" i="46"/>
  <c r="U21" i="46"/>
  <c r="T21" i="46"/>
  <c r="S21" i="46"/>
  <c r="R21" i="46"/>
  <c r="Q21" i="46"/>
  <c r="P21" i="46"/>
  <c r="O21" i="46"/>
  <c r="N21" i="46"/>
  <c r="M21" i="46"/>
  <c r="L21" i="46"/>
  <c r="K21" i="46"/>
  <c r="J21" i="46"/>
  <c r="I21" i="46"/>
  <c r="H21" i="46"/>
  <c r="G21" i="46"/>
  <c r="F21" i="46"/>
  <c r="E21" i="46"/>
  <c r="D21" i="46"/>
  <c r="C21" i="46"/>
  <c r="B21" i="46"/>
  <c r="Y20" i="46"/>
  <c r="X20" i="46"/>
  <c r="W20" i="46"/>
  <c r="V20" i="46"/>
  <c r="U20" i="46"/>
  <c r="T20" i="46"/>
  <c r="S20" i="46"/>
  <c r="R20" i="46"/>
  <c r="Q20" i="46"/>
  <c r="P20" i="46"/>
  <c r="O20" i="46"/>
  <c r="N20" i="46"/>
  <c r="M20" i="46"/>
  <c r="L20" i="46"/>
  <c r="K20" i="46"/>
  <c r="J20" i="46"/>
  <c r="I20" i="46"/>
  <c r="H20" i="46"/>
  <c r="G20" i="46"/>
  <c r="F20" i="46"/>
  <c r="E20" i="46"/>
  <c r="D20" i="46"/>
  <c r="C20" i="46"/>
  <c r="B20" i="46"/>
  <c r="AE20" i="46" s="1"/>
  <c r="Y19" i="46"/>
  <c r="X19" i="46"/>
  <c r="W19" i="46"/>
  <c r="V19" i="46"/>
  <c r="U19" i="46"/>
  <c r="T19" i="46"/>
  <c r="S19" i="46"/>
  <c r="R19" i="46"/>
  <c r="Q19" i="46"/>
  <c r="P19" i="46"/>
  <c r="O19" i="46"/>
  <c r="N19" i="46"/>
  <c r="M19" i="46"/>
  <c r="L19" i="46"/>
  <c r="K19" i="46"/>
  <c r="J19" i="46"/>
  <c r="I19" i="46"/>
  <c r="H19" i="46"/>
  <c r="G19" i="46"/>
  <c r="F19" i="46"/>
  <c r="E19" i="46"/>
  <c r="D19" i="46"/>
  <c r="C19" i="46"/>
  <c r="B19" i="46"/>
  <c r="Y18" i="46"/>
  <c r="X18" i="46"/>
  <c r="W18" i="46"/>
  <c r="V18" i="46"/>
  <c r="U18" i="46"/>
  <c r="T18" i="46"/>
  <c r="S18" i="46"/>
  <c r="R18" i="46"/>
  <c r="Q18" i="46"/>
  <c r="P18" i="46"/>
  <c r="O18" i="46"/>
  <c r="N18" i="46"/>
  <c r="M18" i="46"/>
  <c r="L18" i="46"/>
  <c r="K18" i="46"/>
  <c r="J18" i="46"/>
  <c r="I18" i="46"/>
  <c r="H18" i="46"/>
  <c r="G18" i="46"/>
  <c r="F18" i="46"/>
  <c r="E18" i="46"/>
  <c r="D18" i="46"/>
  <c r="C18" i="46"/>
  <c r="B18" i="46"/>
  <c r="AE18" i="46" s="1"/>
  <c r="Y17" i="46"/>
  <c r="X17" i="46"/>
  <c r="W17" i="46"/>
  <c r="V17" i="46"/>
  <c r="U17" i="46"/>
  <c r="T17" i="46"/>
  <c r="S17" i="46"/>
  <c r="R17" i="46"/>
  <c r="Q17" i="46"/>
  <c r="P17" i="46"/>
  <c r="O17" i="46"/>
  <c r="N17" i="46"/>
  <c r="M17" i="46"/>
  <c r="L17" i="46"/>
  <c r="K17" i="46"/>
  <c r="J17" i="46"/>
  <c r="I17" i="46"/>
  <c r="H17" i="46"/>
  <c r="G17" i="46"/>
  <c r="F17" i="46"/>
  <c r="E17" i="46"/>
  <c r="D17" i="46"/>
  <c r="C17" i="46"/>
  <c r="B17" i="46"/>
  <c r="Y16" i="46"/>
  <c r="X16" i="46"/>
  <c r="W16" i="46"/>
  <c r="V16" i="46"/>
  <c r="U16" i="46"/>
  <c r="T16" i="46"/>
  <c r="S16" i="46"/>
  <c r="R16" i="46"/>
  <c r="Q16" i="46"/>
  <c r="P16" i="46"/>
  <c r="O16" i="46"/>
  <c r="N16" i="46"/>
  <c r="M16" i="46"/>
  <c r="L16" i="46"/>
  <c r="K16" i="46"/>
  <c r="J16" i="46"/>
  <c r="I16" i="46"/>
  <c r="H16" i="46"/>
  <c r="G16" i="46"/>
  <c r="F16" i="46"/>
  <c r="E16" i="46"/>
  <c r="D16" i="46"/>
  <c r="C16" i="46"/>
  <c r="B16" i="46"/>
  <c r="AE16" i="46" s="1"/>
  <c r="Y15" i="46"/>
  <c r="X15" i="46"/>
  <c r="W15" i="46"/>
  <c r="V15" i="46"/>
  <c r="U15" i="46"/>
  <c r="T15" i="46"/>
  <c r="S15" i="46"/>
  <c r="R15" i="46"/>
  <c r="Q15" i="46"/>
  <c r="P15" i="46"/>
  <c r="O15" i="46"/>
  <c r="N15" i="46"/>
  <c r="M15" i="46"/>
  <c r="L15" i="46"/>
  <c r="K15" i="46"/>
  <c r="J15" i="46"/>
  <c r="I15" i="46"/>
  <c r="H15" i="46"/>
  <c r="G15" i="46"/>
  <c r="F15" i="46"/>
  <c r="E15" i="46"/>
  <c r="D15" i="46"/>
  <c r="C15" i="46"/>
  <c r="B15" i="46"/>
  <c r="Y14" i="46"/>
  <c r="X14" i="46"/>
  <c r="W14" i="46"/>
  <c r="V14" i="46"/>
  <c r="U14" i="46"/>
  <c r="T14" i="46"/>
  <c r="S14" i="46"/>
  <c r="R14" i="46"/>
  <c r="Q14" i="46"/>
  <c r="P14" i="46"/>
  <c r="O14" i="46"/>
  <c r="N14" i="46"/>
  <c r="M14" i="46"/>
  <c r="L14" i="46"/>
  <c r="K14" i="46"/>
  <c r="J14" i="46"/>
  <c r="I14" i="46"/>
  <c r="H14" i="46"/>
  <c r="G14" i="46"/>
  <c r="F14" i="46"/>
  <c r="E14" i="46"/>
  <c r="D14" i="46"/>
  <c r="C14" i="46"/>
  <c r="B14" i="46"/>
  <c r="AE14" i="46" s="1"/>
  <c r="Y13" i="46"/>
  <c r="X13" i="46"/>
  <c r="W13" i="46"/>
  <c r="V13" i="46"/>
  <c r="U13" i="46"/>
  <c r="T13" i="46"/>
  <c r="S13" i="46"/>
  <c r="R13" i="46"/>
  <c r="Q13" i="46"/>
  <c r="P13" i="46"/>
  <c r="O13" i="46"/>
  <c r="N13" i="46"/>
  <c r="M13" i="46"/>
  <c r="L13" i="46"/>
  <c r="K13" i="46"/>
  <c r="J13" i="46"/>
  <c r="I13" i="46"/>
  <c r="H13" i="46"/>
  <c r="G13" i="46"/>
  <c r="F13" i="46"/>
  <c r="E13" i="46"/>
  <c r="D13" i="46"/>
  <c r="C13" i="46"/>
  <c r="B13" i="46"/>
  <c r="Y12" i="46"/>
  <c r="X12" i="46"/>
  <c r="W12" i="46"/>
  <c r="V12" i="46"/>
  <c r="U12" i="46"/>
  <c r="T12" i="46"/>
  <c r="S12" i="46"/>
  <c r="R12" i="46"/>
  <c r="Q12" i="46"/>
  <c r="P12" i="46"/>
  <c r="O12" i="46"/>
  <c r="N12" i="46"/>
  <c r="M12" i="46"/>
  <c r="L12" i="46"/>
  <c r="K12" i="46"/>
  <c r="J12" i="46"/>
  <c r="I12" i="46"/>
  <c r="H12" i="46"/>
  <c r="G12" i="46"/>
  <c r="F12" i="46"/>
  <c r="E12" i="46"/>
  <c r="D12" i="46"/>
  <c r="C12" i="46"/>
  <c r="B12" i="46"/>
  <c r="AE12" i="46" s="1"/>
  <c r="Y11" i="46"/>
  <c r="X11" i="46"/>
  <c r="W11" i="46"/>
  <c r="V11" i="46"/>
  <c r="U11" i="46"/>
  <c r="T11" i="46"/>
  <c r="S11" i="46"/>
  <c r="R11" i="46"/>
  <c r="Q11" i="46"/>
  <c r="P11" i="46"/>
  <c r="O11" i="46"/>
  <c r="N11" i="46"/>
  <c r="M11" i="46"/>
  <c r="L11" i="46"/>
  <c r="K11" i="46"/>
  <c r="J11" i="46"/>
  <c r="I11" i="46"/>
  <c r="H11" i="46"/>
  <c r="G11" i="46"/>
  <c r="F11" i="46"/>
  <c r="E11" i="46"/>
  <c r="D11" i="46"/>
  <c r="C11" i="46"/>
  <c r="B11" i="46"/>
  <c r="Y10" i="46"/>
  <c r="X10" i="46"/>
  <c r="W10" i="46"/>
  <c r="V10" i="46"/>
  <c r="U10" i="46"/>
  <c r="T10" i="46"/>
  <c r="S10" i="46"/>
  <c r="R10" i="46"/>
  <c r="Q10" i="46"/>
  <c r="P10" i="46"/>
  <c r="O10" i="46"/>
  <c r="N10" i="46"/>
  <c r="M10" i="46"/>
  <c r="L10" i="46"/>
  <c r="K10" i="46"/>
  <c r="J10" i="46"/>
  <c r="I10" i="46"/>
  <c r="H10" i="46"/>
  <c r="G10" i="46"/>
  <c r="F10" i="46"/>
  <c r="E10" i="46"/>
  <c r="D10" i="46"/>
  <c r="C10" i="46"/>
  <c r="B10" i="46"/>
  <c r="AE10" i="46" s="1"/>
  <c r="Y9" i="46"/>
  <c r="X9" i="46"/>
  <c r="W9" i="46"/>
  <c r="V9" i="46"/>
  <c r="U9" i="46"/>
  <c r="T9" i="46"/>
  <c r="S9" i="46"/>
  <c r="R9" i="46"/>
  <c r="Q9" i="46"/>
  <c r="P9" i="46"/>
  <c r="O9" i="46"/>
  <c r="N9" i="46"/>
  <c r="M9" i="46"/>
  <c r="L9" i="46"/>
  <c r="K9" i="46"/>
  <c r="J9" i="46"/>
  <c r="I9" i="46"/>
  <c r="H9" i="46"/>
  <c r="G9" i="46"/>
  <c r="F9" i="46"/>
  <c r="E9" i="46"/>
  <c r="D9" i="46"/>
  <c r="C9" i="46"/>
  <c r="B9" i="46"/>
  <c r="Y8" i="46"/>
  <c r="X8" i="46"/>
  <c r="W8" i="46"/>
  <c r="V8" i="46"/>
  <c r="U8" i="46"/>
  <c r="T8" i="46"/>
  <c r="S8" i="46"/>
  <c r="R8" i="46"/>
  <c r="Q8" i="46"/>
  <c r="P8" i="46"/>
  <c r="O8" i="46"/>
  <c r="N8" i="46"/>
  <c r="M8" i="46"/>
  <c r="L8" i="46"/>
  <c r="K8" i="46"/>
  <c r="J8" i="46"/>
  <c r="I8" i="46"/>
  <c r="H8" i="46"/>
  <c r="G8" i="46"/>
  <c r="F8" i="46"/>
  <c r="E8" i="46"/>
  <c r="D8" i="46"/>
  <c r="C8" i="46"/>
  <c r="B8" i="46"/>
  <c r="AE8" i="46" s="1"/>
  <c r="Y7" i="46"/>
  <c r="X7" i="46"/>
  <c r="W7" i="46"/>
  <c r="V7" i="46"/>
  <c r="U7" i="46"/>
  <c r="T7" i="46"/>
  <c r="S7" i="46"/>
  <c r="R7" i="46"/>
  <c r="Q7" i="46"/>
  <c r="P7" i="46"/>
  <c r="O7" i="46"/>
  <c r="N7" i="46"/>
  <c r="M7" i="46"/>
  <c r="L7" i="46"/>
  <c r="K7" i="46"/>
  <c r="J7" i="46"/>
  <c r="I7" i="46"/>
  <c r="H7" i="46"/>
  <c r="G7" i="46"/>
  <c r="F7" i="46"/>
  <c r="E7" i="46"/>
  <c r="D7" i="46"/>
  <c r="C7" i="46"/>
  <c r="B7" i="46"/>
  <c r="Y6" i="46"/>
  <c r="X6" i="46"/>
  <c r="W6" i="46"/>
  <c r="V6" i="46"/>
  <c r="U6" i="46"/>
  <c r="T6" i="46"/>
  <c r="S6" i="46"/>
  <c r="R6" i="46"/>
  <c r="Q6" i="46"/>
  <c r="P6" i="46"/>
  <c r="O6" i="46"/>
  <c r="N6" i="46"/>
  <c r="M6" i="46"/>
  <c r="L6" i="46"/>
  <c r="K6" i="46"/>
  <c r="J6" i="46"/>
  <c r="I6" i="46"/>
  <c r="H6" i="46"/>
  <c r="G6" i="46"/>
  <c r="F6" i="46"/>
  <c r="E6" i="46"/>
  <c r="D6" i="46"/>
  <c r="C6" i="46"/>
  <c r="B6" i="46"/>
  <c r="AE6" i="46" s="1"/>
  <c r="Y5" i="46"/>
  <c r="X5" i="46"/>
  <c r="W5" i="46"/>
  <c r="V5" i="46"/>
  <c r="U5" i="46"/>
  <c r="T5" i="46"/>
  <c r="S5" i="46"/>
  <c r="R5" i="46"/>
  <c r="Q5" i="46"/>
  <c r="P5" i="46"/>
  <c r="O5" i="46"/>
  <c r="N5" i="46"/>
  <c r="M5" i="46"/>
  <c r="L5" i="46"/>
  <c r="K5" i="46"/>
  <c r="J5" i="46"/>
  <c r="I5" i="46"/>
  <c r="H5" i="46"/>
  <c r="G5" i="46"/>
  <c r="F5" i="46"/>
  <c r="E5" i="46"/>
  <c r="D5" i="46"/>
  <c r="C5" i="46"/>
  <c r="B5" i="46"/>
  <c r="Y4" i="46"/>
  <c r="X4" i="46"/>
  <c r="W4" i="46"/>
  <c r="V4" i="46"/>
  <c r="U4" i="46"/>
  <c r="T4" i="46"/>
  <c r="S4" i="46"/>
  <c r="R4" i="46"/>
  <c r="Q4" i="46"/>
  <c r="P4" i="46"/>
  <c r="O4" i="46"/>
  <c r="N4" i="46"/>
  <c r="M4" i="46"/>
  <c r="L4" i="46"/>
  <c r="K4" i="46"/>
  <c r="J4" i="46"/>
  <c r="I4" i="46"/>
  <c r="H4" i="46"/>
  <c r="G4" i="46"/>
  <c r="F4" i="46"/>
  <c r="AE4" i="46" s="1"/>
  <c r="E4" i="46"/>
  <c r="B4" i="46"/>
  <c r="D4" i="46"/>
  <c r="C4" i="46"/>
  <c r="AE53" i="46"/>
  <c r="AE51" i="46"/>
  <c r="AE49" i="46"/>
  <c r="AE47" i="46"/>
  <c r="AE45" i="46"/>
  <c r="AE43" i="46"/>
  <c r="AE41" i="46"/>
  <c r="AE39" i="46"/>
  <c r="AE37" i="46"/>
  <c r="AE35" i="46"/>
  <c r="AE33" i="46"/>
  <c r="AE31" i="46"/>
  <c r="AE29" i="46"/>
  <c r="AE27" i="46"/>
  <c r="AE25" i="46"/>
  <c r="AE23" i="46"/>
  <c r="AE21" i="46"/>
  <c r="AE19" i="46"/>
  <c r="AE17" i="46"/>
  <c r="AE15" i="46"/>
  <c r="AE13" i="46"/>
  <c r="AE11" i="46"/>
  <c r="AE9" i="46"/>
  <c r="AE7" i="46"/>
  <c r="AE5" i="46"/>
  <c r="O465" i="44"/>
  <c r="N465" i="44"/>
  <c r="M465" i="44"/>
  <c r="L465" i="44"/>
  <c r="K465" i="44"/>
  <c r="J465" i="44"/>
  <c r="I465" i="44"/>
  <c r="H465" i="44"/>
  <c r="G465" i="44"/>
  <c r="F465" i="44"/>
  <c r="E465" i="44"/>
  <c r="D465" i="44"/>
  <c r="O464" i="44"/>
  <c r="N464" i="44"/>
  <c r="M464" i="44"/>
  <c r="L464" i="44"/>
  <c r="K464" i="44"/>
  <c r="J464" i="44"/>
  <c r="I464" i="44"/>
  <c r="H464" i="44"/>
  <c r="G464" i="44"/>
  <c r="F464" i="44"/>
  <c r="E464" i="44"/>
  <c r="D464" i="44"/>
  <c r="O463" i="44"/>
  <c r="N463" i="44"/>
  <c r="M463" i="44"/>
  <c r="L463" i="44"/>
  <c r="K463" i="44"/>
  <c r="J463" i="44"/>
  <c r="I463" i="44"/>
  <c r="H463" i="44"/>
  <c r="G463" i="44"/>
  <c r="F463" i="44"/>
  <c r="E463" i="44"/>
  <c r="D463" i="44"/>
  <c r="O462" i="44"/>
  <c r="N462" i="44"/>
  <c r="M462" i="44"/>
  <c r="L462" i="44"/>
  <c r="K462" i="44"/>
  <c r="J462" i="44"/>
  <c r="I462" i="44"/>
  <c r="H462" i="44"/>
  <c r="G462" i="44"/>
  <c r="F462" i="44"/>
  <c r="E462" i="44"/>
  <c r="D462" i="44"/>
  <c r="O461" i="44"/>
  <c r="N461" i="44"/>
  <c r="M461" i="44"/>
  <c r="L461" i="44"/>
  <c r="K461" i="44"/>
  <c r="J461" i="44"/>
  <c r="I461" i="44"/>
  <c r="H461" i="44"/>
  <c r="G461" i="44"/>
  <c r="F461" i="44"/>
  <c r="E461" i="44"/>
  <c r="D461" i="44"/>
  <c r="O460" i="44"/>
  <c r="N460" i="44"/>
  <c r="M460" i="44"/>
  <c r="L460" i="44"/>
  <c r="K460" i="44"/>
  <c r="J460" i="44"/>
  <c r="I460" i="44"/>
  <c r="H460" i="44"/>
  <c r="G460" i="44"/>
  <c r="F460" i="44"/>
  <c r="E460" i="44"/>
  <c r="D460" i="44"/>
  <c r="O459" i="44"/>
  <c r="N459" i="44"/>
  <c r="M459" i="44"/>
  <c r="L459" i="44"/>
  <c r="K459" i="44"/>
  <c r="J459" i="44"/>
  <c r="I459" i="44"/>
  <c r="H459" i="44"/>
  <c r="G459" i="44"/>
  <c r="F459" i="44"/>
  <c r="E459" i="44"/>
  <c r="D459" i="44"/>
  <c r="O458" i="44"/>
  <c r="N458" i="44"/>
  <c r="M458" i="44"/>
  <c r="L458" i="44"/>
  <c r="K458" i="44"/>
  <c r="J458" i="44"/>
  <c r="I458" i="44"/>
  <c r="H458" i="44"/>
  <c r="G458" i="44"/>
  <c r="F458" i="44"/>
  <c r="E458" i="44"/>
  <c r="D458" i="44"/>
  <c r="O457" i="44"/>
  <c r="N457" i="44"/>
  <c r="M457" i="44"/>
  <c r="L457" i="44"/>
  <c r="K457" i="44"/>
  <c r="J457" i="44"/>
  <c r="I457" i="44"/>
  <c r="H457" i="44"/>
  <c r="G457" i="44"/>
  <c r="F457" i="44"/>
  <c r="E457" i="44"/>
  <c r="D457" i="44"/>
  <c r="O456" i="44"/>
  <c r="N456" i="44"/>
  <c r="M456" i="44"/>
  <c r="L456" i="44"/>
  <c r="K456" i="44"/>
  <c r="J456" i="44"/>
  <c r="I456" i="44"/>
  <c r="H456" i="44"/>
  <c r="G456" i="44"/>
  <c r="F456" i="44"/>
  <c r="E456" i="44"/>
  <c r="D456" i="44"/>
  <c r="O455" i="44"/>
  <c r="N455" i="44"/>
  <c r="M455" i="44"/>
  <c r="L455" i="44"/>
  <c r="K455" i="44"/>
  <c r="J455" i="44"/>
  <c r="I455" i="44"/>
  <c r="H455" i="44"/>
  <c r="G455" i="44"/>
  <c r="F455" i="44"/>
  <c r="E455" i="44"/>
  <c r="D455" i="44"/>
  <c r="O454" i="44"/>
  <c r="N454" i="44"/>
  <c r="M454" i="44"/>
  <c r="L454" i="44"/>
  <c r="K454" i="44"/>
  <c r="J454" i="44"/>
  <c r="I454" i="44"/>
  <c r="H454" i="44"/>
  <c r="G454" i="44"/>
  <c r="F454" i="44"/>
  <c r="E454" i="44"/>
  <c r="D454" i="44"/>
  <c r="O453" i="44"/>
  <c r="N453" i="44"/>
  <c r="M453" i="44"/>
  <c r="L453" i="44"/>
  <c r="K453" i="44"/>
  <c r="J453" i="44"/>
  <c r="I453" i="44"/>
  <c r="H453" i="44"/>
  <c r="G453" i="44"/>
  <c r="F453" i="44"/>
  <c r="E453" i="44"/>
  <c r="D453" i="44"/>
  <c r="O452" i="44"/>
  <c r="N452" i="44"/>
  <c r="M452" i="44"/>
  <c r="L452" i="44"/>
  <c r="K452" i="44"/>
  <c r="J452" i="44"/>
  <c r="I452" i="44"/>
  <c r="H452" i="44"/>
  <c r="G452" i="44"/>
  <c r="F452" i="44"/>
  <c r="E452" i="44"/>
  <c r="D452" i="44"/>
  <c r="O451" i="44"/>
  <c r="N451" i="44"/>
  <c r="M451" i="44"/>
  <c r="L451" i="44"/>
  <c r="K451" i="44"/>
  <c r="J451" i="44"/>
  <c r="I451" i="44"/>
  <c r="H451" i="44"/>
  <c r="G451" i="44"/>
  <c r="F451" i="44"/>
  <c r="E451" i="44"/>
  <c r="D451" i="44"/>
  <c r="O450" i="44"/>
  <c r="N450" i="44"/>
  <c r="M450" i="44"/>
  <c r="L450" i="44"/>
  <c r="K450" i="44"/>
  <c r="J450" i="44"/>
  <c r="I450" i="44"/>
  <c r="H450" i="44"/>
  <c r="G450" i="44"/>
  <c r="F450" i="44"/>
  <c r="E450" i="44"/>
  <c r="D450" i="44"/>
  <c r="O449" i="44"/>
  <c r="N449" i="44"/>
  <c r="M449" i="44"/>
  <c r="L449" i="44"/>
  <c r="K449" i="44"/>
  <c r="J449" i="44"/>
  <c r="I449" i="44"/>
  <c r="H449" i="44"/>
  <c r="G449" i="44"/>
  <c r="F449" i="44"/>
  <c r="E449" i="44"/>
  <c r="D449" i="44"/>
  <c r="O448" i="44"/>
  <c r="N448" i="44"/>
  <c r="M448" i="44"/>
  <c r="L448" i="44"/>
  <c r="K448" i="44"/>
  <c r="J448" i="44"/>
  <c r="I448" i="44"/>
  <c r="H448" i="44"/>
  <c r="G448" i="44"/>
  <c r="F448" i="44"/>
  <c r="E448" i="44"/>
  <c r="D448" i="44"/>
  <c r="O447" i="44"/>
  <c r="N447" i="44"/>
  <c r="M447" i="44"/>
  <c r="L447" i="44"/>
  <c r="K447" i="44"/>
  <c r="J447" i="44"/>
  <c r="I447" i="44"/>
  <c r="H447" i="44"/>
  <c r="G447" i="44"/>
  <c r="F447" i="44"/>
  <c r="E447" i="44"/>
  <c r="D447" i="44"/>
  <c r="O446" i="44"/>
  <c r="N446" i="44"/>
  <c r="M446" i="44"/>
  <c r="L446" i="44"/>
  <c r="K446" i="44"/>
  <c r="J446" i="44"/>
  <c r="I446" i="44"/>
  <c r="H446" i="44"/>
  <c r="G446" i="44"/>
  <c r="F446" i="44"/>
  <c r="E446" i="44"/>
  <c r="D446" i="44"/>
  <c r="O445" i="44"/>
  <c r="N445" i="44"/>
  <c r="M445" i="44"/>
  <c r="L445" i="44"/>
  <c r="K445" i="44"/>
  <c r="J445" i="44"/>
  <c r="I445" i="44"/>
  <c r="H445" i="44"/>
  <c r="G445" i="44"/>
  <c r="F445" i="44"/>
  <c r="E445" i="44"/>
  <c r="D445" i="44"/>
  <c r="O444" i="44"/>
  <c r="N444" i="44"/>
  <c r="M444" i="44"/>
  <c r="L444" i="44"/>
  <c r="K444" i="44"/>
  <c r="J444" i="44"/>
  <c r="I444" i="44"/>
  <c r="H444" i="44"/>
  <c r="G444" i="44"/>
  <c r="F444" i="44"/>
  <c r="E444" i="44"/>
  <c r="D444" i="44"/>
  <c r="O443" i="44"/>
  <c r="N443" i="44"/>
  <c r="M443" i="44"/>
  <c r="L443" i="44"/>
  <c r="K443" i="44"/>
  <c r="J443" i="44"/>
  <c r="I443" i="44"/>
  <c r="H443" i="44"/>
  <c r="G443" i="44"/>
  <c r="F443" i="44"/>
  <c r="E443" i="44"/>
  <c r="D443" i="44"/>
  <c r="O442" i="44"/>
  <c r="N442" i="44"/>
  <c r="M442" i="44"/>
  <c r="L442" i="44"/>
  <c r="K442" i="44"/>
  <c r="J442" i="44"/>
  <c r="I442" i="44"/>
  <c r="H442" i="44"/>
  <c r="G442" i="44"/>
  <c r="F442" i="44"/>
  <c r="E442" i="44"/>
  <c r="D442" i="44"/>
  <c r="O441" i="44"/>
  <c r="N441" i="44"/>
  <c r="M441" i="44"/>
  <c r="L441" i="44"/>
  <c r="K441" i="44"/>
  <c r="J441" i="44"/>
  <c r="I441" i="44"/>
  <c r="H441" i="44"/>
  <c r="G441" i="44"/>
  <c r="F441" i="44"/>
  <c r="E441" i="44"/>
  <c r="D441" i="44"/>
  <c r="O440" i="44"/>
  <c r="N440" i="44"/>
  <c r="M440" i="44"/>
  <c r="L440" i="44"/>
  <c r="K440" i="44"/>
  <c r="J440" i="44"/>
  <c r="I440" i="44"/>
  <c r="H440" i="44"/>
  <c r="G440" i="44"/>
  <c r="F440" i="44"/>
  <c r="E440" i="44"/>
  <c r="D440" i="44"/>
  <c r="O439" i="44"/>
  <c r="N439" i="44"/>
  <c r="M439" i="44"/>
  <c r="L439" i="44"/>
  <c r="K439" i="44"/>
  <c r="J439" i="44"/>
  <c r="I439" i="44"/>
  <c r="H439" i="44"/>
  <c r="G439" i="44"/>
  <c r="F439" i="44"/>
  <c r="E439" i="44"/>
  <c r="D439" i="44"/>
  <c r="O438" i="44"/>
  <c r="N438" i="44"/>
  <c r="M438" i="44"/>
  <c r="L438" i="44"/>
  <c r="K438" i="44"/>
  <c r="J438" i="44"/>
  <c r="I438" i="44"/>
  <c r="H438" i="44"/>
  <c r="G438" i="44"/>
  <c r="F438" i="44"/>
  <c r="E438" i="44"/>
  <c r="D438" i="44"/>
  <c r="O437" i="44"/>
  <c r="N437" i="44"/>
  <c r="M437" i="44"/>
  <c r="L437" i="44"/>
  <c r="K437" i="44"/>
  <c r="J437" i="44"/>
  <c r="I437" i="44"/>
  <c r="H437" i="44"/>
  <c r="G437" i="44"/>
  <c r="F437" i="44"/>
  <c r="E437" i="44"/>
  <c r="D437" i="44"/>
  <c r="O436" i="44"/>
  <c r="N436" i="44"/>
  <c r="M436" i="44"/>
  <c r="L436" i="44"/>
  <c r="K436" i="44"/>
  <c r="J436" i="44"/>
  <c r="I436" i="44"/>
  <c r="H436" i="44"/>
  <c r="G436" i="44"/>
  <c r="F436" i="44"/>
  <c r="E436" i="44"/>
  <c r="D436" i="44"/>
  <c r="O435" i="44"/>
  <c r="N435" i="44"/>
  <c r="M435" i="44"/>
  <c r="L435" i="44"/>
  <c r="K435" i="44"/>
  <c r="J435" i="44"/>
  <c r="I435" i="44"/>
  <c r="H435" i="44"/>
  <c r="G435" i="44"/>
  <c r="F435" i="44"/>
  <c r="E435" i="44"/>
  <c r="D435" i="44"/>
  <c r="O434" i="44"/>
  <c r="N434" i="44"/>
  <c r="M434" i="44"/>
  <c r="L434" i="44"/>
  <c r="K434" i="44"/>
  <c r="J434" i="44"/>
  <c r="I434" i="44"/>
  <c r="H434" i="44"/>
  <c r="G434" i="44"/>
  <c r="F434" i="44"/>
  <c r="E434" i="44"/>
  <c r="D434" i="44"/>
  <c r="O433" i="44"/>
  <c r="N433" i="44"/>
  <c r="M433" i="44"/>
  <c r="L433" i="44"/>
  <c r="K433" i="44"/>
  <c r="J433" i="44"/>
  <c r="I433" i="44"/>
  <c r="H433" i="44"/>
  <c r="G433" i="44"/>
  <c r="F433" i="44"/>
  <c r="E433" i="44"/>
  <c r="D433" i="44"/>
  <c r="O432" i="44"/>
  <c r="N432" i="44"/>
  <c r="M432" i="44"/>
  <c r="L432" i="44"/>
  <c r="K432" i="44"/>
  <c r="J432" i="44"/>
  <c r="I432" i="44"/>
  <c r="H432" i="44"/>
  <c r="G432" i="44"/>
  <c r="F432" i="44"/>
  <c r="E432" i="44"/>
  <c r="D432" i="44"/>
  <c r="O431" i="44"/>
  <c r="N431" i="44"/>
  <c r="M431" i="44"/>
  <c r="L431" i="44"/>
  <c r="K431" i="44"/>
  <c r="J431" i="44"/>
  <c r="I431" i="44"/>
  <c r="H431" i="44"/>
  <c r="G431" i="44"/>
  <c r="F431" i="44"/>
  <c r="E431" i="44"/>
  <c r="D431" i="44"/>
  <c r="O430" i="44"/>
  <c r="N430" i="44"/>
  <c r="M430" i="44"/>
  <c r="L430" i="44"/>
  <c r="K430" i="44"/>
  <c r="J430" i="44"/>
  <c r="I430" i="44"/>
  <c r="H430" i="44"/>
  <c r="G430" i="44"/>
  <c r="F430" i="44"/>
  <c r="E430" i="44"/>
  <c r="D430" i="44"/>
  <c r="O429" i="44"/>
  <c r="N429" i="44"/>
  <c r="M429" i="44"/>
  <c r="L429" i="44"/>
  <c r="K429" i="44"/>
  <c r="J429" i="44"/>
  <c r="I429" i="44"/>
  <c r="H429" i="44"/>
  <c r="G429" i="44"/>
  <c r="F429" i="44"/>
  <c r="E429" i="44"/>
  <c r="D429" i="44"/>
  <c r="O428" i="44"/>
  <c r="N428" i="44"/>
  <c r="M428" i="44"/>
  <c r="L428" i="44"/>
  <c r="K428" i="44"/>
  <c r="J428" i="44"/>
  <c r="I428" i="44"/>
  <c r="H428" i="44"/>
  <c r="G428" i="44"/>
  <c r="F428" i="44"/>
  <c r="E428" i="44"/>
  <c r="D428" i="44"/>
  <c r="O427" i="44"/>
  <c r="N427" i="44"/>
  <c r="M427" i="44"/>
  <c r="L427" i="44"/>
  <c r="K427" i="44"/>
  <c r="J427" i="44"/>
  <c r="I427" i="44"/>
  <c r="H427" i="44"/>
  <c r="G427" i="44"/>
  <c r="F427" i="44"/>
  <c r="E427" i="44"/>
  <c r="D427" i="44"/>
  <c r="O426" i="44"/>
  <c r="N426" i="44"/>
  <c r="M426" i="44"/>
  <c r="L426" i="44"/>
  <c r="K426" i="44"/>
  <c r="J426" i="44"/>
  <c r="I426" i="44"/>
  <c r="H426" i="44"/>
  <c r="G426" i="44"/>
  <c r="F426" i="44"/>
  <c r="E426" i="44"/>
  <c r="D426" i="44"/>
  <c r="O425" i="44"/>
  <c r="N425" i="44"/>
  <c r="M425" i="44"/>
  <c r="L425" i="44"/>
  <c r="K425" i="44"/>
  <c r="J425" i="44"/>
  <c r="I425" i="44"/>
  <c r="H425" i="44"/>
  <c r="G425" i="44"/>
  <c r="F425" i="44"/>
  <c r="E425" i="44"/>
  <c r="D425" i="44"/>
  <c r="O424" i="44"/>
  <c r="N424" i="44"/>
  <c r="M424" i="44"/>
  <c r="L424" i="44"/>
  <c r="K424" i="44"/>
  <c r="J424" i="44"/>
  <c r="I424" i="44"/>
  <c r="H424" i="44"/>
  <c r="G424" i="44"/>
  <c r="F424" i="44"/>
  <c r="E424" i="44"/>
  <c r="D424" i="44"/>
  <c r="O423" i="44"/>
  <c r="N423" i="44"/>
  <c r="M423" i="44"/>
  <c r="L423" i="44"/>
  <c r="K423" i="44"/>
  <c r="J423" i="44"/>
  <c r="I423" i="44"/>
  <c r="H423" i="44"/>
  <c r="G423" i="44"/>
  <c r="F423" i="44"/>
  <c r="E423" i="44"/>
  <c r="D423" i="44"/>
  <c r="O422" i="44"/>
  <c r="N422" i="44"/>
  <c r="M422" i="44"/>
  <c r="L422" i="44"/>
  <c r="K422" i="44"/>
  <c r="J422" i="44"/>
  <c r="I422" i="44"/>
  <c r="H422" i="44"/>
  <c r="G422" i="44"/>
  <c r="F422" i="44"/>
  <c r="E422" i="44"/>
  <c r="D422" i="44"/>
  <c r="O421" i="44"/>
  <c r="N421" i="44"/>
  <c r="M421" i="44"/>
  <c r="L421" i="44"/>
  <c r="K421" i="44"/>
  <c r="J421" i="44"/>
  <c r="I421" i="44"/>
  <c r="H421" i="44"/>
  <c r="G421" i="44"/>
  <c r="F421" i="44"/>
  <c r="E421" i="44"/>
  <c r="D421" i="44"/>
  <c r="O420" i="44"/>
  <c r="N420" i="44"/>
  <c r="M420" i="44"/>
  <c r="L420" i="44"/>
  <c r="K420" i="44"/>
  <c r="J420" i="44"/>
  <c r="I420" i="44"/>
  <c r="H420" i="44"/>
  <c r="G420" i="44"/>
  <c r="F420" i="44"/>
  <c r="E420" i="44"/>
  <c r="D420" i="44"/>
  <c r="O419" i="44"/>
  <c r="N419" i="44"/>
  <c r="M419" i="44"/>
  <c r="L419" i="44"/>
  <c r="K419" i="44"/>
  <c r="J419" i="44"/>
  <c r="I419" i="44"/>
  <c r="H419" i="44"/>
  <c r="G419" i="44"/>
  <c r="F419" i="44"/>
  <c r="E419" i="44"/>
  <c r="D419" i="44"/>
  <c r="O418" i="44"/>
  <c r="N418" i="44"/>
  <c r="M418" i="44"/>
  <c r="L418" i="44"/>
  <c r="K418" i="44"/>
  <c r="J418" i="44"/>
  <c r="I418" i="44"/>
  <c r="H418" i="44"/>
  <c r="G418" i="44"/>
  <c r="F418" i="44"/>
  <c r="E418" i="44"/>
  <c r="D418" i="44"/>
  <c r="O417" i="44"/>
  <c r="N417" i="44"/>
  <c r="M417" i="44"/>
  <c r="L417" i="44"/>
  <c r="K417" i="44"/>
  <c r="J417" i="44"/>
  <c r="I417" i="44"/>
  <c r="H417" i="44"/>
  <c r="G417" i="44"/>
  <c r="F417" i="44"/>
  <c r="E417" i="44"/>
  <c r="D417" i="44"/>
  <c r="O416" i="44"/>
  <c r="N416" i="44"/>
  <c r="M416" i="44"/>
  <c r="L416" i="44"/>
  <c r="K416" i="44"/>
  <c r="J416" i="44"/>
  <c r="I416" i="44"/>
  <c r="H416" i="44"/>
  <c r="G416" i="44"/>
  <c r="F416" i="44"/>
  <c r="E416" i="44"/>
  <c r="D416" i="44"/>
  <c r="O415" i="44"/>
  <c r="N415" i="44"/>
  <c r="M415" i="44"/>
  <c r="L415" i="44"/>
  <c r="K415" i="44"/>
  <c r="J415" i="44"/>
  <c r="I415" i="44"/>
  <c r="H415" i="44"/>
  <c r="G415" i="44"/>
  <c r="F415" i="44"/>
  <c r="E415" i="44"/>
  <c r="D415" i="44"/>
  <c r="O465" i="45"/>
  <c r="N465" i="45"/>
  <c r="M465" i="45"/>
  <c r="L465" i="45"/>
  <c r="K465" i="45"/>
  <c r="J465" i="45"/>
  <c r="I465" i="45"/>
  <c r="H465" i="45"/>
  <c r="G465" i="45"/>
  <c r="F465" i="45"/>
  <c r="E465" i="45"/>
  <c r="D465" i="45"/>
  <c r="O464" i="45"/>
  <c r="N464" i="45"/>
  <c r="M464" i="45"/>
  <c r="L464" i="45"/>
  <c r="K464" i="45"/>
  <c r="J464" i="45"/>
  <c r="I464" i="45"/>
  <c r="H464" i="45"/>
  <c r="G464" i="45"/>
  <c r="F464" i="45"/>
  <c r="E464" i="45"/>
  <c r="D464" i="45"/>
  <c r="O463" i="45"/>
  <c r="N463" i="45"/>
  <c r="M463" i="45"/>
  <c r="L463" i="45"/>
  <c r="K463" i="45"/>
  <c r="J463" i="45"/>
  <c r="I463" i="45"/>
  <c r="H463" i="45"/>
  <c r="G463" i="45"/>
  <c r="F463" i="45"/>
  <c r="E463" i="45"/>
  <c r="D463" i="45"/>
  <c r="O462" i="45"/>
  <c r="N462" i="45"/>
  <c r="M462" i="45"/>
  <c r="L462" i="45"/>
  <c r="K462" i="45"/>
  <c r="J462" i="45"/>
  <c r="I462" i="45"/>
  <c r="H462" i="45"/>
  <c r="G462" i="45"/>
  <c r="F462" i="45"/>
  <c r="E462" i="45"/>
  <c r="D462" i="45"/>
  <c r="O461" i="45"/>
  <c r="N461" i="45"/>
  <c r="M461" i="45"/>
  <c r="L461" i="45"/>
  <c r="K461" i="45"/>
  <c r="J461" i="45"/>
  <c r="I461" i="45"/>
  <c r="H461" i="45"/>
  <c r="G461" i="45"/>
  <c r="F461" i="45"/>
  <c r="E461" i="45"/>
  <c r="D461" i="45"/>
  <c r="O460" i="45"/>
  <c r="N460" i="45"/>
  <c r="M460" i="45"/>
  <c r="L460" i="45"/>
  <c r="K460" i="45"/>
  <c r="J460" i="45"/>
  <c r="I460" i="45"/>
  <c r="H460" i="45"/>
  <c r="G460" i="45"/>
  <c r="F460" i="45"/>
  <c r="E460" i="45"/>
  <c r="D460" i="45"/>
  <c r="O459" i="45"/>
  <c r="N459" i="45"/>
  <c r="M459" i="45"/>
  <c r="L459" i="45"/>
  <c r="K459" i="45"/>
  <c r="J459" i="45"/>
  <c r="I459" i="45"/>
  <c r="H459" i="45"/>
  <c r="G459" i="45"/>
  <c r="F459" i="45"/>
  <c r="E459" i="45"/>
  <c r="D459" i="45"/>
  <c r="O458" i="45"/>
  <c r="N458" i="45"/>
  <c r="M458" i="45"/>
  <c r="L458" i="45"/>
  <c r="K458" i="45"/>
  <c r="J458" i="45"/>
  <c r="I458" i="45"/>
  <c r="H458" i="45"/>
  <c r="G458" i="45"/>
  <c r="F458" i="45"/>
  <c r="E458" i="45"/>
  <c r="D458" i="45"/>
  <c r="O457" i="45"/>
  <c r="N457" i="45"/>
  <c r="M457" i="45"/>
  <c r="L457" i="45"/>
  <c r="K457" i="45"/>
  <c r="J457" i="45"/>
  <c r="I457" i="45"/>
  <c r="H457" i="45"/>
  <c r="G457" i="45"/>
  <c r="F457" i="45"/>
  <c r="E457" i="45"/>
  <c r="D457" i="45"/>
  <c r="O456" i="45"/>
  <c r="N456" i="45"/>
  <c r="M456" i="45"/>
  <c r="L456" i="45"/>
  <c r="K456" i="45"/>
  <c r="J456" i="45"/>
  <c r="I456" i="45"/>
  <c r="H456" i="45"/>
  <c r="G456" i="45"/>
  <c r="F456" i="45"/>
  <c r="E456" i="45"/>
  <c r="D456" i="45"/>
  <c r="O455" i="45"/>
  <c r="N455" i="45"/>
  <c r="M455" i="45"/>
  <c r="L455" i="45"/>
  <c r="K455" i="45"/>
  <c r="J455" i="45"/>
  <c r="I455" i="45"/>
  <c r="H455" i="45"/>
  <c r="G455" i="45"/>
  <c r="F455" i="45"/>
  <c r="E455" i="45"/>
  <c r="D455" i="45"/>
  <c r="O454" i="45"/>
  <c r="N454" i="45"/>
  <c r="M454" i="45"/>
  <c r="L454" i="45"/>
  <c r="K454" i="45"/>
  <c r="J454" i="45"/>
  <c r="I454" i="45"/>
  <c r="H454" i="45"/>
  <c r="G454" i="45"/>
  <c r="F454" i="45"/>
  <c r="E454" i="45"/>
  <c r="D454" i="45"/>
  <c r="O453" i="45"/>
  <c r="N453" i="45"/>
  <c r="M453" i="45"/>
  <c r="L453" i="45"/>
  <c r="K453" i="45"/>
  <c r="J453" i="45"/>
  <c r="I453" i="45"/>
  <c r="H453" i="45"/>
  <c r="G453" i="45"/>
  <c r="F453" i="45"/>
  <c r="E453" i="45"/>
  <c r="D453" i="45"/>
  <c r="O452" i="45"/>
  <c r="N452" i="45"/>
  <c r="M452" i="45"/>
  <c r="L452" i="45"/>
  <c r="K452" i="45"/>
  <c r="J452" i="45"/>
  <c r="I452" i="45"/>
  <c r="H452" i="45"/>
  <c r="G452" i="45"/>
  <c r="F452" i="45"/>
  <c r="E452" i="45"/>
  <c r="D452" i="45"/>
  <c r="O451" i="45"/>
  <c r="N451" i="45"/>
  <c r="M451" i="45"/>
  <c r="L451" i="45"/>
  <c r="K451" i="45"/>
  <c r="J451" i="45"/>
  <c r="I451" i="45"/>
  <c r="H451" i="45"/>
  <c r="G451" i="45"/>
  <c r="F451" i="45"/>
  <c r="E451" i="45"/>
  <c r="D451" i="45"/>
  <c r="O450" i="45"/>
  <c r="N450" i="45"/>
  <c r="M450" i="45"/>
  <c r="L450" i="45"/>
  <c r="K450" i="45"/>
  <c r="J450" i="45"/>
  <c r="I450" i="45"/>
  <c r="H450" i="45"/>
  <c r="G450" i="45"/>
  <c r="F450" i="45"/>
  <c r="E450" i="45"/>
  <c r="D450" i="45"/>
  <c r="O449" i="45"/>
  <c r="N449" i="45"/>
  <c r="M449" i="45"/>
  <c r="L449" i="45"/>
  <c r="K449" i="45"/>
  <c r="J449" i="45"/>
  <c r="I449" i="45"/>
  <c r="H449" i="45"/>
  <c r="G449" i="45"/>
  <c r="F449" i="45"/>
  <c r="E449" i="45"/>
  <c r="D449" i="45"/>
  <c r="O448" i="45"/>
  <c r="N448" i="45"/>
  <c r="M448" i="45"/>
  <c r="L448" i="45"/>
  <c r="K448" i="45"/>
  <c r="J448" i="45"/>
  <c r="I448" i="45"/>
  <c r="H448" i="45"/>
  <c r="G448" i="45"/>
  <c r="F448" i="45"/>
  <c r="E448" i="45"/>
  <c r="D448" i="45"/>
  <c r="O447" i="45"/>
  <c r="N447" i="45"/>
  <c r="M447" i="45"/>
  <c r="L447" i="45"/>
  <c r="K447" i="45"/>
  <c r="J447" i="45"/>
  <c r="I447" i="45"/>
  <c r="H447" i="45"/>
  <c r="G447" i="45"/>
  <c r="F447" i="45"/>
  <c r="E447" i="45"/>
  <c r="D447" i="45"/>
  <c r="O446" i="45"/>
  <c r="N446" i="45"/>
  <c r="M446" i="45"/>
  <c r="L446" i="45"/>
  <c r="K446" i="45"/>
  <c r="J446" i="45"/>
  <c r="I446" i="45"/>
  <c r="H446" i="45"/>
  <c r="G446" i="45"/>
  <c r="F446" i="45"/>
  <c r="E446" i="45"/>
  <c r="D446" i="45"/>
  <c r="O445" i="45"/>
  <c r="N445" i="45"/>
  <c r="M445" i="45"/>
  <c r="L445" i="45"/>
  <c r="K445" i="45"/>
  <c r="J445" i="45"/>
  <c r="I445" i="45"/>
  <c r="H445" i="45"/>
  <c r="G445" i="45"/>
  <c r="F445" i="45"/>
  <c r="E445" i="45"/>
  <c r="D445" i="45"/>
  <c r="O444" i="45"/>
  <c r="N444" i="45"/>
  <c r="M444" i="45"/>
  <c r="L444" i="45"/>
  <c r="K444" i="45"/>
  <c r="J444" i="45"/>
  <c r="I444" i="45"/>
  <c r="H444" i="45"/>
  <c r="G444" i="45"/>
  <c r="F444" i="45"/>
  <c r="E444" i="45"/>
  <c r="D444" i="45"/>
  <c r="O443" i="45"/>
  <c r="N443" i="45"/>
  <c r="M443" i="45"/>
  <c r="L443" i="45"/>
  <c r="K443" i="45"/>
  <c r="J443" i="45"/>
  <c r="I443" i="45"/>
  <c r="H443" i="45"/>
  <c r="G443" i="45"/>
  <c r="F443" i="45"/>
  <c r="E443" i="45"/>
  <c r="D443" i="45"/>
  <c r="O442" i="45"/>
  <c r="N442" i="45"/>
  <c r="M442" i="45"/>
  <c r="L442" i="45"/>
  <c r="K442" i="45"/>
  <c r="J442" i="45"/>
  <c r="I442" i="45"/>
  <c r="H442" i="45"/>
  <c r="G442" i="45"/>
  <c r="F442" i="45"/>
  <c r="E442" i="45"/>
  <c r="D442" i="45"/>
  <c r="O441" i="45"/>
  <c r="N441" i="45"/>
  <c r="M441" i="45"/>
  <c r="L441" i="45"/>
  <c r="K441" i="45"/>
  <c r="J441" i="45"/>
  <c r="I441" i="45"/>
  <c r="H441" i="45"/>
  <c r="G441" i="45"/>
  <c r="F441" i="45"/>
  <c r="E441" i="45"/>
  <c r="D441" i="45"/>
  <c r="O440" i="45"/>
  <c r="N440" i="45"/>
  <c r="M440" i="45"/>
  <c r="L440" i="45"/>
  <c r="K440" i="45"/>
  <c r="J440" i="45"/>
  <c r="I440" i="45"/>
  <c r="H440" i="45"/>
  <c r="G440" i="45"/>
  <c r="F440" i="45"/>
  <c r="E440" i="45"/>
  <c r="D440" i="45"/>
  <c r="O439" i="45"/>
  <c r="N439" i="45"/>
  <c r="M439" i="45"/>
  <c r="L439" i="45"/>
  <c r="K439" i="45"/>
  <c r="J439" i="45"/>
  <c r="I439" i="45"/>
  <c r="H439" i="45"/>
  <c r="G439" i="45"/>
  <c r="F439" i="45"/>
  <c r="E439" i="45"/>
  <c r="D439" i="45"/>
  <c r="O438" i="45"/>
  <c r="N438" i="45"/>
  <c r="M438" i="45"/>
  <c r="L438" i="45"/>
  <c r="K438" i="45"/>
  <c r="J438" i="45"/>
  <c r="I438" i="45"/>
  <c r="H438" i="45"/>
  <c r="G438" i="45"/>
  <c r="F438" i="45"/>
  <c r="E438" i="45"/>
  <c r="D438" i="45"/>
  <c r="O437" i="45"/>
  <c r="N437" i="45"/>
  <c r="M437" i="45"/>
  <c r="L437" i="45"/>
  <c r="K437" i="45"/>
  <c r="J437" i="45"/>
  <c r="I437" i="45"/>
  <c r="H437" i="45"/>
  <c r="G437" i="45"/>
  <c r="F437" i="45"/>
  <c r="E437" i="45"/>
  <c r="D437" i="45"/>
  <c r="O436" i="45"/>
  <c r="N436" i="45"/>
  <c r="M436" i="45"/>
  <c r="L436" i="45"/>
  <c r="K436" i="45"/>
  <c r="J436" i="45"/>
  <c r="I436" i="45"/>
  <c r="H436" i="45"/>
  <c r="G436" i="45"/>
  <c r="F436" i="45"/>
  <c r="E436" i="45"/>
  <c r="D436" i="45"/>
  <c r="O435" i="45"/>
  <c r="N435" i="45"/>
  <c r="M435" i="45"/>
  <c r="L435" i="45"/>
  <c r="K435" i="45"/>
  <c r="J435" i="45"/>
  <c r="I435" i="45"/>
  <c r="H435" i="45"/>
  <c r="G435" i="45"/>
  <c r="F435" i="45"/>
  <c r="E435" i="45"/>
  <c r="D435" i="45"/>
  <c r="O434" i="45"/>
  <c r="N434" i="45"/>
  <c r="M434" i="45"/>
  <c r="L434" i="45"/>
  <c r="K434" i="45"/>
  <c r="J434" i="45"/>
  <c r="I434" i="45"/>
  <c r="H434" i="45"/>
  <c r="G434" i="45"/>
  <c r="F434" i="45"/>
  <c r="E434" i="45"/>
  <c r="D434" i="45"/>
  <c r="O433" i="45"/>
  <c r="N433" i="45"/>
  <c r="M433" i="45"/>
  <c r="L433" i="45"/>
  <c r="K433" i="45"/>
  <c r="J433" i="45"/>
  <c r="I433" i="45"/>
  <c r="H433" i="45"/>
  <c r="G433" i="45"/>
  <c r="F433" i="45"/>
  <c r="E433" i="45"/>
  <c r="D433" i="45"/>
  <c r="O432" i="45"/>
  <c r="N432" i="45"/>
  <c r="M432" i="45"/>
  <c r="L432" i="45"/>
  <c r="K432" i="45"/>
  <c r="J432" i="45"/>
  <c r="I432" i="45"/>
  <c r="H432" i="45"/>
  <c r="G432" i="45"/>
  <c r="F432" i="45"/>
  <c r="E432" i="45"/>
  <c r="D432" i="45"/>
  <c r="O431" i="45"/>
  <c r="N431" i="45"/>
  <c r="M431" i="45"/>
  <c r="L431" i="45"/>
  <c r="K431" i="45"/>
  <c r="J431" i="45"/>
  <c r="I431" i="45"/>
  <c r="H431" i="45"/>
  <c r="G431" i="45"/>
  <c r="F431" i="45"/>
  <c r="E431" i="45"/>
  <c r="D431" i="45"/>
  <c r="O430" i="45"/>
  <c r="N430" i="45"/>
  <c r="M430" i="45"/>
  <c r="L430" i="45"/>
  <c r="K430" i="45"/>
  <c r="J430" i="45"/>
  <c r="I430" i="45"/>
  <c r="H430" i="45"/>
  <c r="G430" i="45"/>
  <c r="F430" i="45"/>
  <c r="E430" i="45"/>
  <c r="D430" i="45"/>
  <c r="O429" i="45"/>
  <c r="N429" i="45"/>
  <c r="M429" i="45"/>
  <c r="L429" i="45"/>
  <c r="K429" i="45"/>
  <c r="J429" i="45"/>
  <c r="I429" i="45"/>
  <c r="H429" i="45"/>
  <c r="G429" i="45"/>
  <c r="F429" i="45"/>
  <c r="E429" i="45"/>
  <c r="D429" i="45"/>
  <c r="O428" i="45"/>
  <c r="N428" i="45"/>
  <c r="M428" i="45"/>
  <c r="L428" i="45"/>
  <c r="K428" i="45"/>
  <c r="J428" i="45"/>
  <c r="I428" i="45"/>
  <c r="H428" i="45"/>
  <c r="G428" i="45"/>
  <c r="F428" i="45"/>
  <c r="E428" i="45"/>
  <c r="D428" i="45"/>
  <c r="O427" i="45"/>
  <c r="N427" i="45"/>
  <c r="M427" i="45"/>
  <c r="L427" i="45"/>
  <c r="K427" i="45"/>
  <c r="J427" i="45"/>
  <c r="I427" i="45"/>
  <c r="H427" i="45"/>
  <c r="G427" i="45"/>
  <c r="F427" i="45"/>
  <c r="E427" i="45"/>
  <c r="D427" i="45"/>
  <c r="O426" i="45"/>
  <c r="N426" i="45"/>
  <c r="M426" i="45"/>
  <c r="L426" i="45"/>
  <c r="K426" i="45"/>
  <c r="J426" i="45"/>
  <c r="I426" i="45"/>
  <c r="H426" i="45"/>
  <c r="G426" i="45"/>
  <c r="F426" i="45"/>
  <c r="E426" i="45"/>
  <c r="D426" i="45"/>
  <c r="O425" i="45"/>
  <c r="N425" i="45"/>
  <c r="M425" i="45"/>
  <c r="L425" i="45"/>
  <c r="K425" i="45"/>
  <c r="J425" i="45"/>
  <c r="I425" i="45"/>
  <c r="H425" i="45"/>
  <c r="G425" i="45"/>
  <c r="F425" i="45"/>
  <c r="E425" i="45"/>
  <c r="D425" i="45"/>
  <c r="O424" i="45"/>
  <c r="N424" i="45"/>
  <c r="M424" i="45"/>
  <c r="L424" i="45"/>
  <c r="K424" i="45"/>
  <c r="J424" i="45"/>
  <c r="I424" i="45"/>
  <c r="H424" i="45"/>
  <c r="G424" i="45"/>
  <c r="F424" i="45"/>
  <c r="E424" i="45"/>
  <c r="D424" i="45"/>
  <c r="O423" i="45"/>
  <c r="N423" i="45"/>
  <c r="M423" i="45"/>
  <c r="L423" i="45"/>
  <c r="K423" i="45"/>
  <c r="J423" i="45"/>
  <c r="I423" i="45"/>
  <c r="H423" i="45"/>
  <c r="G423" i="45"/>
  <c r="F423" i="45"/>
  <c r="E423" i="45"/>
  <c r="D423" i="45"/>
  <c r="O422" i="45"/>
  <c r="N422" i="45"/>
  <c r="M422" i="45"/>
  <c r="L422" i="45"/>
  <c r="K422" i="45"/>
  <c r="J422" i="45"/>
  <c r="I422" i="45"/>
  <c r="H422" i="45"/>
  <c r="G422" i="45"/>
  <c r="F422" i="45"/>
  <c r="E422" i="45"/>
  <c r="D422" i="45"/>
  <c r="O421" i="45"/>
  <c r="N421" i="45"/>
  <c r="M421" i="45"/>
  <c r="L421" i="45"/>
  <c r="K421" i="45"/>
  <c r="J421" i="45"/>
  <c r="I421" i="45"/>
  <c r="H421" i="45"/>
  <c r="G421" i="45"/>
  <c r="F421" i="45"/>
  <c r="E421" i="45"/>
  <c r="D421" i="45"/>
  <c r="O420" i="45"/>
  <c r="N420" i="45"/>
  <c r="M420" i="45"/>
  <c r="L420" i="45"/>
  <c r="K420" i="45"/>
  <c r="J420" i="45"/>
  <c r="I420" i="45"/>
  <c r="H420" i="45"/>
  <c r="G420" i="45"/>
  <c r="F420" i="45"/>
  <c r="E420" i="45"/>
  <c r="D420" i="45"/>
  <c r="O419" i="45"/>
  <c r="N419" i="45"/>
  <c r="M419" i="45"/>
  <c r="L419" i="45"/>
  <c r="K419" i="45"/>
  <c r="J419" i="45"/>
  <c r="I419" i="45"/>
  <c r="H419" i="45"/>
  <c r="G419" i="45"/>
  <c r="F419" i="45"/>
  <c r="E419" i="45"/>
  <c r="D419" i="45"/>
  <c r="O418" i="45"/>
  <c r="N418" i="45"/>
  <c r="M418" i="45"/>
  <c r="L418" i="45"/>
  <c r="K418" i="45"/>
  <c r="J418" i="45"/>
  <c r="I418" i="45"/>
  <c r="H418" i="45"/>
  <c r="G418" i="45"/>
  <c r="F418" i="45"/>
  <c r="E418" i="45"/>
  <c r="D418" i="45"/>
  <c r="O417" i="45"/>
  <c r="N417" i="45"/>
  <c r="M417" i="45"/>
  <c r="L417" i="45"/>
  <c r="K417" i="45"/>
  <c r="J417" i="45"/>
  <c r="I417" i="45"/>
  <c r="H417" i="45"/>
  <c r="G417" i="45"/>
  <c r="F417" i="45"/>
  <c r="E417" i="45"/>
  <c r="D417" i="45"/>
  <c r="O416" i="45"/>
  <c r="N416" i="45"/>
  <c r="M416" i="45"/>
  <c r="L416" i="45"/>
  <c r="K416" i="45"/>
  <c r="J416" i="45"/>
  <c r="I416" i="45"/>
  <c r="H416" i="45"/>
  <c r="G416" i="45"/>
  <c r="F416" i="45"/>
  <c r="E416" i="45"/>
  <c r="D416" i="45"/>
  <c r="O415" i="45"/>
  <c r="N415" i="45"/>
  <c r="M415" i="45"/>
  <c r="L415" i="45"/>
  <c r="K415" i="45"/>
  <c r="J415" i="45"/>
  <c r="I415" i="45"/>
  <c r="H415" i="45"/>
  <c r="G415" i="45"/>
  <c r="F415" i="45"/>
  <c r="E415" i="45"/>
  <c r="D415" i="45"/>
  <c r="F34" i="49" l="1"/>
  <c r="G34" i="49" s="1"/>
  <c r="H34" i="49" s="1"/>
  <c r="I34" i="49" s="1"/>
  <c r="J34" i="49" s="1"/>
  <c r="K34" i="49" s="1"/>
  <c r="L34" i="49" s="1"/>
  <c r="M34" i="49" s="1"/>
  <c r="N34" i="49" s="1"/>
  <c r="O34" i="49" s="1"/>
  <c r="P34" i="49" s="1"/>
  <c r="E6" i="58"/>
  <c r="M6" i="58"/>
  <c r="F6" i="58"/>
  <c r="L6" i="58"/>
  <c r="H6" i="58"/>
  <c r="D6" i="58"/>
  <c r="O6" i="58"/>
  <c r="K6" i="58"/>
  <c r="G6" i="58"/>
  <c r="C6" i="58"/>
  <c r="I6" i="58"/>
  <c r="A7" i="58"/>
  <c r="F24" i="58"/>
  <c r="H38" i="58"/>
  <c r="G39" i="58"/>
  <c r="B6" i="58"/>
  <c r="J6" i="58"/>
  <c r="H31" i="58"/>
  <c r="G32" i="58"/>
  <c r="O41" i="49"/>
  <c r="P41" i="49" s="1"/>
  <c r="N40" i="49"/>
  <c r="E40" i="49"/>
  <c r="F40" i="49"/>
  <c r="B6" i="49"/>
  <c r="F6" i="49"/>
  <c r="J6" i="49"/>
  <c r="N6" i="49"/>
  <c r="C6" i="49"/>
  <c r="G6" i="49"/>
  <c r="K6" i="49"/>
  <c r="G24" i="49"/>
  <c r="A7" i="49"/>
  <c r="G24" i="58" l="1"/>
  <c r="L7" i="58"/>
  <c r="H7" i="58"/>
  <c r="D7" i="58"/>
  <c r="N7" i="58"/>
  <c r="F7" i="58"/>
  <c r="O7" i="58"/>
  <c r="K7" i="58"/>
  <c r="G7" i="58"/>
  <c r="C7" i="58"/>
  <c r="J7" i="58"/>
  <c r="B7" i="58"/>
  <c r="E7" i="58"/>
  <c r="A8" i="58"/>
  <c r="M7" i="58"/>
  <c r="I7" i="58"/>
  <c r="I31" i="58"/>
  <c r="H32" i="58"/>
  <c r="H39" i="58"/>
  <c r="I38" i="58"/>
  <c r="G40" i="49"/>
  <c r="M7" i="49"/>
  <c r="I7" i="49"/>
  <c r="E7" i="49"/>
  <c r="L7" i="49"/>
  <c r="H7" i="49"/>
  <c r="D7" i="49"/>
  <c r="K7" i="49"/>
  <c r="C7" i="49"/>
  <c r="J7" i="49"/>
  <c r="B7" i="49"/>
  <c r="O7" i="49"/>
  <c r="G7" i="49"/>
  <c r="N7" i="49"/>
  <c r="F7" i="49"/>
  <c r="A8" i="49"/>
  <c r="H24" i="49"/>
  <c r="H24" i="58" l="1"/>
  <c r="G25" i="58"/>
  <c r="I32" i="58"/>
  <c r="J31" i="58"/>
  <c r="I39" i="58"/>
  <c r="J38" i="58"/>
  <c r="N8" i="58"/>
  <c r="A9" i="58"/>
  <c r="L8" i="58"/>
  <c r="H8" i="58"/>
  <c r="D8" i="58"/>
  <c r="O8" i="58"/>
  <c r="F8" i="58"/>
  <c r="K8" i="58"/>
  <c r="G8" i="58"/>
  <c r="C8" i="58"/>
  <c r="J8" i="58"/>
  <c r="B8" i="58"/>
  <c r="E8" i="58"/>
  <c r="M8" i="58"/>
  <c r="I8" i="58"/>
  <c r="E34" i="58"/>
  <c r="H40" i="49"/>
  <c r="O8" i="49"/>
  <c r="K8" i="49"/>
  <c r="G8" i="49"/>
  <c r="C8" i="49"/>
  <c r="N8" i="49"/>
  <c r="J8" i="49"/>
  <c r="F8" i="49"/>
  <c r="B8" i="49"/>
  <c r="M8" i="49"/>
  <c r="E8" i="49"/>
  <c r="L8" i="49"/>
  <c r="D8" i="49"/>
  <c r="I8" i="49"/>
  <c r="H8" i="49"/>
  <c r="I24" i="49"/>
  <c r="A9" i="49"/>
  <c r="E33" i="58" l="1"/>
  <c r="N9" i="58"/>
  <c r="J9" i="58"/>
  <c r="F9" i="58"/>
  <c r="B9" i="58"/>
  <c r="A10" i="58"/>
  <c r="L9" i="58"/>
  <c r="G9" i="58"/>
  <c r="I9" i="58"/>
  <c r="K9" i="58"/>
  <c r="E9" i="58"/>
  <c r="O9" i="58"/>
  <c r="D9" i="58"/>
  <c r="H9" i="58"/>
  <c r="C9" i="58"/>
  <c r="M9" i="58"/>
  <c r="J32" i="58"/>
  <c r="K31" i="58"/>
  <c r="E27" i="58"/>
  <c r="E41" i="58"/>
  <c r="J39" i="58"/>
  <c r="K38" i="58"/>
  <c r="H25" i="58"/>
  <c r="I24" i="58"/>
  <c r="I40" i="49"/>
  <c r="M9" i="49"/>
  <c r="I9" i="49"/>
  <c r="E9" i="49"/>
  <c r="L9" i="49"/>
  <c r="H9" i="49"/>
  <c r="D9" i="49"/>
  <c r="O9" i="49"/>
  <c r="G9" i="49"/>
  <c r="N9" i="49"/>
  <c r="F9" i="49"/>
  <c r="K9" i="49"/>
  <c r="C9" i="49"/>
  <c r="J9" i="49"/>
  <c r="B9" i="49"/>
  <c r="A10" i="49"/>
  <c r="J24" i="49"/>
  <c r="I25" i="58" l="1"/>
  <c r="J24" i="58"/>
  <c r="E26" i="58"/>
  <c r="L38" i="58"/>
  <c r="K39" i="58"/>
  <c r="L31" i="58"/>
  <c r="K32" i="58"/>
  <c r="N10" i="58"/>
  <c r="J10" i="58"/>
  <c r="F10" i="58"/>
  <c r="B10" i="58"/>
  <c r="A11" i="58"/>
  <c r="L10" i="58"/>
  <c r="G10" i="58"/>
  <c r="O10" i="58"/>
  <c r="D10" i="58"/>
  <c r="K10" i="58"/>
  <c r="E10" i="58"/>
  <c r="I10" i="58"/>
  <c r="M10" i="58"/>
  <c r="H10" i="58"/>
  <c r="C10" i="58"/>
  <c r="F34" i="58"/>
  <c r="E40" i="58"/>
  <c r="F41" i="58"/>
  <c r="J40" i="49"/>
  <c r="O10" i="49"/>
  <c r="K10" i="49"/>
  <c r="G10" i="49"/>
  <c r="C10" i="49"/>
  <c r="N10" i="49"/>
  <c r="J10" i="49"/>
  <c r="F10" i="49"/>
  <c r="B10" i="49"/>
  <c r="I10" i="49"/>
  <c r="H10" i="49"/>
  <c r="M10" i="49"/>
  <c r="E10" i="49"/>
  <c r="L10" i="49"/>
  <c r="D10" i="49"/>
  <c r="E26" i="49"/>
  <c r="K24" i="49"/>
  <c r="A11" i="49"/>
  <c r="N11" i="58" l="1"/>
  <c r="J11" i="58"/>
  <c r="F11" i="58"/>
  <c r="B11" i="58"/>
  <c r="A12" i="58"/>
  <c r="L11" i="58"/>
  <c r="G11" i="58"/>
  <c r="I11" i="58"/>
  <c r="K11" i="58"/>
  <c r="E11" i="58"/>
  <c r="O11" i="58"/>
  <c r="D11" i="58"/>
  <c r="M11" i="58"/>
  <c r="H11" i="58"/>
  <c r="C11" i="58"/>
  <c r="L39" i="58"/>
  <c r="M38" i="58"/>
  <c r="F33" i="58"/>
  <c r="G34" i="58"/>
  <c r="F27" i="58"/>
  <c r="M31" i="58"/>
  <c r="L32" i="58"/>
  <c r="F40" i="58"/>
  <c r="G41" i="58"/>
  <c r="J25" i="58"/>
  <c r="K24" i="58"/>
  <c r="K40" i="49"/>
  <c r="F33" i="49"/>
  <c r="E33" i="49"/>
  <c r="M11" i="49"/>
  <c r="I11" i="49"/>
  <c r="E11" i="49"/>
  <c r="L11" i="49"/>
  <c r="H11" i="49"/>
  <c r="D11" i="49"/>
  <c r="O11" i="49"/>
  <c r="K11" i="49"/>
  <c r="C11" i="49"/>
  <c r="J11" i="49"/>
  <c r="B11" i="49"/>
  <c r="G11" i="49"/>
  <c r="N11" i="49"/>
  <c r="F11" i="49"/>
  <c r="A12" i="49"/>
  <c r="F26" i="49"/>
  <c r="L24" i="49"/>
  <c r="M32" i="58" l="1"/>
  <c r="N31" i="58"/>
  <c r="G40" i="58"/>
  <c r="F26" i="58"/>
  <c r="G27" i="58"/>
  <c r="M39" i="58"/>
  <c r="N38" i="58"/>
  <c r="N12" i="58"/>
  <c r="J12" i="58"/>
  <c r="F12" i="58"/>
  <c r="B12" i="58"/>
  <c r="A13" i="58"/>
  <c r="M12" i="58"/>
  <c r="I12" i="58"/>
  <c r="O12" i="58"/>
  <c r="G12" i="58"/>
  <c r="D12" i="58"/>
  <c r="L12" i="58"/>
  <c r="E12" i="58"/>
  <c r="K12" i="58"/>
  <c r="C12" i="58"/>
  <c r="H12" i="58"/>
  <c r="G33" i="58"/>
  <c r="L24" i="58"/>
  <c r="K25" i="58"/>
  <c r="H41" i="58"/>
  <c r="L40" i="49"/>
  <c r="G26" i="49"/>
  <c r="G33" i="49"/>
  <c r="O12" i="49"/>
  <c r="K12" i="49"/>
  <c r="G12" i="49"/>
  <c r="C12" i="49"/>
  <c r="N12" i="49"/>
  <c r="J12" i="49"/>
  <c r="F12" i="49"/>
  <c r="B12" i="49"/>
  <c r="M12" i="49"/>
  <c r="I12" i="49"/>
  <c r="E12" i="49"/>
  <c r="L12" i="49"/>
  <c r="H12" i="49"/>
  <c r="D12" i="49"/>
  <c r="A13" i="49"/>
  <c r="M24" i="49"/>
  <c r="H40" i="58" l="1"/>
  <c r="L25" i="58"/>
  <c r="M24" i="58"/>
  <c r="N32" i="58"/>
  <c r="O31" i="58"/>
  <c r="H34" i="58"/>
  <c r="N13" i="58"/>
  <c r="J13" i="58"/>
  <c r="F13" i="58"/>
  <c r="B13" i="58"/>
  <c r="A14" i="58"/>
  <c r="M13" i="58"/>
  <c r="I13" i="58"/>
  <c r="E13" i="58"/>
  <c r="O13" i="58"/>
  <c r="G13" i="58"/>
  <c r="K13" i="58"/>
  <c r="L13" i="58"/>
  <c r="D13" i="58"/>
  <c r="C13" i="58"/>
  <c r="H13" i="58"/>
  <c r="G26" i="58"/>
  <c r="H27" i="58"/>
  <c r="I41" i="58"/>
  <c r="N39" i="58"/>
  <c r="O38" i="58"/>
  <c r="M40" i="49"/>
  <c r="H26" i="49"/>
  <c r="H33" i="49"/>
  <c r="M13" i="49"/>
  <c r="I13" i="49"/>
  <c r="E13" i="49"/>
  <c r="L13" i="49"/>
  <c r="H13" i="49"/>
  <c r="D13" i="49"/>
  <c r="O13" i="49"/>
  <c r="K13" i="49"/>
  <c r="G13" i="49"/>
  <c r="C13" i="49"/>
  <c r="N13" i="49"/>
  <c r="J13" i="49"/>
  <c r="F13" i="49"/>
  <c r="B13" i="49"/>
  <c r="A14" i="49"/>
  <c r="N24" i="49"/>
  <c r="I40" i="58" l="1"/>
  <c r="H26" i="58"/>
  <c r="I27" i="58"/>
  <c r="N14" i="58"/>
  <c r="J14" i="58"/>
  <c r="F14" i="58"/>
  <c r="B14" i="58"/>
  <c r="A15" i="58"/>
  <c r="M14" i="58"/>
  <c r="I14" i="58"/>
  <c r="E14" i="58"/>
  <c r="O14" i="58"/>
  <c r="G14" i="58"/>
  <c r="K14" i="58"/>
  <c r="L14" i="58"/>
  <c r="D14" i="58"/>
  <c r="C14" i="58"/>
  <c r="H14" i="58"/>
  <c r="J41" i="58"/>
  <c r="P31" i="58"/>
  <c r="P32" i="58" s="1"/>
  <c r="O32" i="58"/>
  <c r="M25" i="58"/>
  <c r="N24" i="58"/>
  <c r="P38" i="58"/>
  <c r="P39" i="58" s="1"/>
  <c r="O39" i="58"/>
  <c r="H33" i="58"/>
  <c r="I34" i="58"/>
  <c r="I26" i="49"/>
  <c r="I33" i="49"/>
  <c r="O14" i="49"/>
  <c r="K14" i="49"/>
  <c r="G14" i="49"/>
  <c r="C14" i="49"/>
  <c r="N14" i="49"/>
  <c r="J14" i="49"/>
  <c r="F14" i="49"/>
  <c r="B14" i="49"/>
  <c r="M14" i="49"/>
  <c r="I14" i="49"/>
  <c r="E14" i="49"/>
  <c r="L14" i="49"/>
  <c r="H14" i="49"/>
  <c r="D14" i="49"/>
  <c r="O24" i="49"/>
  <c r="A15" i="49"/>
  <c r="J40" i="58" l="1"/>
  <c r="K41" i="58"/>
  <c r="I33" i="58"/>
  <c r="J34" i="58"/>
  <c r="I26" i="58"/>
  <c r="J27" i="58"/>
  <c r="N25" i="58"/>
  <c r="O24" i="58"/>
  <c r="N15" i="58"/>
  <c r="J15" i="58"/>
  <c r="F15" i="58"/>
  <c r="B15" i="58"/>
  <c r="A16" i="58"/>
  <c r="M15" i="58"/>
  <c r="I15" i="58"/>
  <c r="E15" i="58"/>
  <c r="O15" i="58"/>
  <c r="G15" i="58"/>
  <c r="K15" i="58"/>
  <c r="L15" i="58"/>
  <c r="D15" i="58"/>
  <c r="C15" i="58"/>
  <c r="H15" i="58"/>
  <c r="P40" i="49"/>
  <c r="O40" i="49"/>
  <c r="J26" i="49"/>
  <c r="J33" i="49"/>
  <c r="M15" i="49"/>
  <c r="I15" i="49"/>
  <c r="E15" i="49"/>
  <c r="L15" i="49"/>
  <c r="H15" i="49"/>
  <c r="D15" i="49"/>
  <c r="O15" i="49"/>
  <c r="K15" i="49"/>
  <c r="G15" i="49"/>
  <c r="C15" i="49"/>
  <c r="B15" i="49"/>
  <c r="N15" i="49"/>
  <c r="J15" i="49"/>
  <c r="F15" i="49"/>
  <c r="P24" i="49"/>
  <c r="A16" i="49"/>
  <c r="K40" i="58" l="1"/>
  <c r="J26" i="58"/>
  <c r="K27" i="58"/>
  <c r="N16" i="58"/>
  <c r="J16" i="58"/>
  <c r="F16" i="58"/>
  <c r="B16" i="58"/>
  <c r="A17" i="58"/>
  <c r="M16" i="58"/>
  <c r="I16" i="58"/>
  <c r="E16" i="58"/>
  <c r="O16" i="58"/>
  <c r="G16" i="58"/>
  <c r="K16" i="58"/>
  <c r="L16" i="58"/>
  <c r="D16" i="58"/>
  <c r="C16" i="58"/>
  <c r="H16" i="58"/>
  <c r="J33" i="58"/>
  <c r="K34" i="58"/>
  <c r="L41" i="58"/>
  <c r="P24" i="58"/>
  <c r="O25" i="58"/>
  <c r="K26" i="49"/>
  <c r="K33" i="49"/>
  <c r="O16" i="49"/>
  <c r="K16" i="49"/>
  <c r="G16" i="49"/>
  <c r="C16" i="49"/>
  <c r="N16" i="49"/>
  <c r="J16" i="49"/>
  <c r="F16" i="49"/>
  <c r="B16" i="49"/>
  <c r="M16" i="49"/>
  <c r="I16" i="49"/>
  <c r="E16" i="49"/>
  <c r="D16" i="49"/>
  <c r="L16" i="49"/>
  <c r="H16" i="49"/>
  <c r="A17" i="49"/>
  <c r="L40" i="58" l="1"/>
  <c r="K33" i="58"/>
  <c r="L34" i="58"/>
  <c r="N17" i="58"/>
  <c r="J17" i="58"/>
  <c r="F17" i="58"/>
  <c r="B17" i="58"/>
  <c r="A18" i="58"/>
  <c r="M17" i="58"/>
  <c r="I17" i="58"/>
  <c r="E17" i="58"/>
  <c r="O17" i="58"/>
  <c r="G17" i="58"/>
  <c r="K17" i="58"/>
  <c r="L17" i="58"/>
  <c r="D17" i="58"/>
  <c r="C17" i="58"/>
  <c r="H17" i="58"/>
  <c r="P25" i="58"/>
  <c r="M41" i="58"/>
  <c r="K26" i="58"/>
  <c r="L27" i="58"/>
  <c r="L26" i="49"/>
  <c r="L33" i="49"/>
  <c r="M17" i="49"/>
  <c r="I17" i="49"/>
  <c r="E17" i="49"/>
  <c r="L17" i="49"/>
  <c r="H17" i="49"/>
  <c r="D17" i="49"/>
  <c r="O17" i="49"/>
  <c r="K17" i="49"/>
  <c r="G17" i="49"/>
  <c r="C17" i="49"/>
  <c r="F17" i="49"/>
  <c r="B17" i="49"/>
  <c r="N17" i="49"/>
  <c r="J17" i="49"/>
  <c r="A18" i="49"/>
  <c r="M40" i="58" l="1"/>
  <c r="N41" i="58"/>
  <c r="L26" i="58"/>
  <c r="M27" i="58"/>
  <c r="L33" i="58"/>
  <c r="M34" i="58"/>
  <c r="N18" i="58"/>
  <c r="J18" i="58"/>
  <c r="F18" i="58"/>
  <c r="B18" i="58"/>
  <c r="A19" i="58"/>
  <c r="M18" i="58"/>
  <c r="I18" i="58"/>
  <c r="E18" i="58"/>
  <c r="O18" i="58"/>
  <c r="G18" i="58"/>
  <c r="C18" i="58"/>
  <c r="L18" i="58"/>
  <c r="D18" i="58"/>
  <c r="K18" i="58"/>
  <c r="H18" i="58"/>
  <c r="M26" i="49"/>
  <c r="M33" i="49"/>
  <c r="O18" i="49"/>
  <c r="K18" i="49"/>
  <c r="G18" i="49"/>
  <c r="C18" i="49"/>
  <c r="N18" i="49"/>
  <c r="J18" i="49"/>
  <c r="F18" i="49"/>
  <c r="B18" i="49"/>
  <c r="M18" i="49"/>
  <c r="I18" i="49"/>
  <c r="E18" i="49"/>
  <c r="H18" i="49"/>
  <c r="D18" i="49"/>
  <c r="L18" i="49"/>
  <c r="A19" i="49"/>
  <c r="N19" i="58" l="1"/>
  <c r="J19" i="58"/>
  <c r="F19" i="58"/>
  <c r="B19" i="58"/>
  <c r="A20" i="58"/>
  <c r="M19" i="58"/>
  <c r="I19" i="58"/>
  <c r="E19" i="58"/>
  <c r="O19" i="58"/>
  <c r="G19" i="58"/>
  <c r="C19" i="58"/>
  <c r="L19" i="58"/>
  <c r="D19" i="58"/>
  <c r="K19" i="58"/>
  <c r="H19" i="58"/>
  <c r="M26" i="58"/>
  <c r="N27" i="58"/>
  <c r="M33" i="58"/>
  <c r="N34" i="58"/>
  <c r="N40" i="58"/>
  <c r="O41" i="58"/>
  <c r="N26" i="49"/>
  <c r="N33" i="49"/>
  <c r="M19" i="49"/>
  <c r="I19" i="49"/>
  <c r="E19" i="49"/>
  <c r="L19" i="49"/>
  <c r="H19" i="49"/>
  <c r="D19" i="49"/>
  <c r="O19" i="49"/>
  <c r="K19" i="49"/>
  <c r="G19" i="49"/>
  <c r="C19" i="49"/>
  <c r="J19" i="49"/>
  <c r="F19" i="49"/>
  <c r="B19" i="49"/>
  <c r="N19" i="49"/>
  <c r="A20" i="49"/>
  <c r="N33" i="58" l="1"/>
  <c r="O34" i="58"/>
  <c r="P41" i="58"/>
  <c r="P40" i="58" s="1"/>
  <c r="O40" i="58"/>
  <c r="N26" i="58"/>
  <c r="O27" i="58"/>
  <c r="N20" i="58"/>
  <c r="J20" i="58"/>
  <c r="F20" i="58"/>
  <c r="B20" i="58"/>
  <c r="M20" i="58"/>
  <c r="I20" i="58"/>
  <c r="E20" i="58"/>
  <c r="O20" i="58"/>
  <c r="G20" i="58"/>
  <c r="K20" i="58"/>
  <c r="C20" i="58"/>
  <c r="L20" i="58"/>
  <c r="D20" i="58"/>
  <c r="H20" i="58"/>
  <c r="O26" i="49"/>
  <c r="O33" i="49"/>
  <c r="O20" i="49"/>
  <c r="K20" i="49"/>
  <c r="G20" i="49"/>
  <c r="C20" i="49"/>
  <c r="N20" i="49"/>
  <c r="J20" i="49"/>
  <c r="F20" i="49"/>
  <c r="B20" i="49"/>
  <c r="M20" i="49"/>
  <c r="I20" i="49"/>
  <c r="E20" i="49"/>
  <c r="L20" i="49"/>
  <c r="H20" i="49"/>
  <c r="D20" i="49"/>
  <c r="O26" i="58" l="1"/>
  <c r="P27" i="58"/>
  <c r="P26" i="58" s="1"/>
  <c r="O33" i="58"/>
  <c r="P34" i="58"/>
  <c r="P33" i="58" s="1"/>
  <c r="P26" i="49"/>
  <c r="P33" i="49"/>
  <c r="C15" i="53" l="1"/>
  <c r="D15" i="53"/>
  <c r="E15" i="53"/>
  <c r="F15" i="53"/>
  <c r="G15" i="53"/>
  <c r="H15" i="53"/>
  <c r="I15" i="53"/>
  <c r="J15" i="53"/>
  <c r="K15" i="53"/>
  <c r="L15" i="53"/>
  <c r="M15" i="53"/>
  <c r="N15" i="53"/>
  <c r="O15" i="53"/>
  <c r="P15" i="53"/>
  <c r="Q15" i="53"/>
  <c r="C16" i="53"/>
  <c r="D16" i="53"/>
  <c r="E16" i="53"/>
  <c r="F16" i="53"/>
  <c r="G16" i="53"/>
  <c r="H16" i="53"/>
  <c r="I16" i="53"/>
  <c r="J16" i="53"/>
  <c r="K16" i="53"/>
  <c r="L16" i="53"/>
  <c r="M16" i="53"/>
  <c r="N16" i="53"/>
  <c r="O16" i="53"/>
  <c r="P16" i="53"/>
  <c r="Q16" i="53"/>
  <c r="R24" i="52"/>
  <c r="N24" i="52"/>
  <c r="T15" i="52"/>
  <c r="S15" i="52"/>
  <c r="P15" i="52"/>
  <c r="O15" i="52"/>
  <c r="Q29" i="52"/>
  <c r="K15" i="52"/>
  <c r="R10" i="52"/>
  <c r="R38" i="52" s="1"/>
  <c r="N10" i="52"/>
  <c r="N38" i="52" s="1"/>
  <c r="C5" i="51"/>
  <c r="C4" i="51"/>
  <c r="Q16" i="55"/>
  <c r="P16" i="55"/>
  <c r="O16" i="55"/>
  <c r="N16" i="55"/>
  <c r="M16" i="55"/>
  <c r="L16" i="55"/>
  <c r="K16" i="55"/>
  <c r="J16" i="55"/>
  <c r="I16" i="55"/>
  <c r="H16" i="55"/>
  <c r="G16" i="55"/>
  <c r="F16" i="55"/>
  <c r="E16" i="55"/>
  <c r="D16" i="55"/>
  <c r="C16" i="55"/>
  <c r="Q15" i="55"/>
  <c r="P15" i="55"/>
  <c r="O15" i="55"/>
  <c r="N15" i="55"/>
  <c r="M15" i="55"/>
  <c r="L15" i="55"/>
  <c r="K15" i="55"/>
  <c r="J15" i="55"/>
  <c r="I15" i="55"/>
  <c r="H15" i="55"/>
  <c r="G15" i="55"/>
  <c r="F15" i="55"/>
  <c r="E15" i="55"/>
  <c r="D15" i="55"/>
  <c r="C15" i="55"/>
  <c r="C1" i="55"/>
  <c r="Q16" i="54"/>
  <c r="P16" i="54"/>
  <c r="O16" i="54"/>
  <c r="N16" i="54"/>
  <c r="M16" i="54"/>
  <c r="L16" i="54"/>
  <c r="K16" i="54"/>
  <c r="J16" i="54"/>
  <c r="I16" i="54"/>
  <c r="H16" i="54"/>
  <c r="G16" i="54"/>
  <c r="F16" i="54"/>
  <c r="E16" i="54"/>
  <c r="D16" i="54"/>
  <c r="C16" i="54"/>
  <c r="Q15" i="54"/>
  <c r="P15" i="54"/>
  <c r="O15" i="54"/>
  <c r="N15" i="54"/>
  <c r="M15" i="54"/>
  <c r="L15" i="54"/>
  <c r="K15" i="54"/>
  <c r="J15" i="54"/>
  <c r="I15" i="54"/>
  <c r="H15" i="54"/>
  <c r="G15" i="54"/>
  <c r="F15" i="54"/>
  <c r="E15" i="54"/>
  <c r="D15" i="54"/>
  <c r="C15" i="54"/>
  <c r="C1" i="54"/>
  <c r="C1" i="53"/>
  <c r="E44" i="52"/>
  <c r="F43" i="52"/>
  <c r="F44" i="52" s="1"/>
  <c r="E43" i="52"/>
  <c r="E42" i="52"/>
  <c r="F38" i="52"/>
  <c r="F39" i="52" s="1"/>
  <c r="U30" i="52"/>
  <c r="T30" i="52"/>
  <c r="S30" i="52"/>
  <c r="R30" i="52"/>
  <c r="Q30" i="52"/>
  <c r="P30" i="52"/>
  <c r="O30" i="52"/>
  <c r="N30" i="52"/>
  <c r="M30" i="52"/>
  <c r="L30" i="52"/>
  <c r="K30" i="52"/>
  <c r="J30" i="52"/>
  <c r="I30" i="52"/>
  <c r="H30" i="52"/>
  <c r="G30" i="52"/>
  <c r="E30" i="52"/>
  <c r="S29" i="52"/>
  <c r="M29" i="52"/>
  <c r="L29" i="52"/>
  <c r="K29" i="52"/>
  <c r="I29" i="52"/>
  <c r="H29" i="52"/>
  <c r="G29" i="52"/>
  <c r="F29" i="52"/>
  <c r="F30" i="52" s="1"/>
  <c r="E29" i="52"/>
  <c r="U28" i="52"/>
  <c r="T28" i="52"/>
  <c r="S28" i="52"/>
  <c r="R28" i="52"/>
  <c r="Q28" i="52"/>
  <c r="P28" i="52"/>
  <c r="O28" i="52"/>
  <c r="N28" i="52"/>
  <c r="M28" i="52"/>
  <c r="L28" i="52"/>
  <c r="K28" i="52"/>
  <c r="J28" i="52"/>
  <c r="I28" i="52"/>
  <c r="H28" i="52"/>
  <c r="G28" i="52"/>
  <c r="E28" i="52"/>
  <c r="U25" i="52"/>
  <c r="T25" i="52"/>
  <c r="S25" i="52"/>
  <c r="R25" i="52"/>
  <c r="Q25" i="52"/>
  <c r="P25" i="52"/>
  <c r="O25" i="52"/>
  <c r="N25" i="52"/>
  <c r="M25" i="52"/>
  <c r="L25" i="52"/>
  <c r="K25" i="52"/>
  <c r="J25" i="52"/>
  <c r="I25" i="52"/>
  <c r="H25" i="52"/>
  <c r="G25" i="52"/>
  <c r="T24" i="52"/>
  <c r="S24" i="52"/>
  <c r="P24" i="52"/>
  <c r="O24" i="52"/>
  <c r="L24" i="52"/>
  <c r="K24" i="52"/>
  <c r="J24" i="52"/>
  <c r="I24" i="52"/>
  <c r="G24" i="52"/>
  <c r="F24" i="52"/>
  <c r="F25" i="52" s="1"/>
  <c r="U23" i="52"/>
  <c r="T23" i="52"/>
  <c r="S23" i="52"/>
  <c r="R23" i="52"/>
  <c r="Q23" i="52"/>
  <c r="P23" i="52"/>
  <c r="O23" i="52"/>
  <c r="N23" i="52"/>
  <c r="M23" i="52"/>
  <c r="L23" i="52"/>
  <c r="K23" i="52"/>
  <c r="J23" i="52"/>
  <c r="I23" i="52"/>
  <c r="H23" i="52"/>
  <c r="G23" i="52"/>
  <c r="U16" i="52"/>
  <c r="T16" i="52"/>
  <c r="S16" i="52"/>
  <c r="R16" i="52"/>
  <c r="Q16" i="52"/>
  <c r="P16" i="52"/>
  <c r="O16" i="52"/>
  <c r="N16" i="52"/>
  <c r="M16" i="52"/>
  <c r="L16" i="52"/>
  <c r="K16" i="52"/>
  <c r="J16" i="52"/>
  <c r="I16" i="52"/>
  <c r="H16" i="52"/>
  <c r="G16" i="52"/>
  <c r="N15" i="52"/>
  <c r="M15" i="52"/>
  <c r="J15" i="52"/>
  <c r="I15" i="52"/>
  <c r="H15" i="52"/>
  <c r="G15" i="52"/>
  <c r="F15" i="52"/>
  <c r="F16" i="52" s="1"/>
  <c r="U14" i="52"/>
  <c r="T14" i="52"/>
  <c r="S14" i="52"/>
  <c r="R14" i="52"/>
  <c r="Q14" i="52"/>
  <c r="P14" i="52"/>
  <c r="O14" i="52"/>
  <c r="N14" i="52"/>
  <c r="M14" i="52"/>
  <c r="L14" i="52"/>
  <c r="K14" i="52"/>
  <c r="J14" i="52"/>
  <c r="I14" i="52"/>
  <c r="H14" i="52"/>
  <c r="G14" i="52"/>
  <c r="U11" i="52"/>
  <c r="T11" i="52"/>
  <c r="S11" i="52"/>
  <c r="R11" i="52"/>
  <c r="Q11" i="52"/>
  <c r="P11" i="52"/>
  <c r="O11" i="52"/>
  <c r="N11" i="52"/>
  <c r="M11" i="52"/>
  <c r="L11" i="52"/>
  <c r="K11" i="52"/>
  <c r="J11" i="52"/>
  <c r="I11" i="52"/>
  <c r="H11" i="52"/>
  <c r="G11" i="52"/>
  <c r="T10" i="52"/>
  <c r="T38" i="52" s="1"/>
  <c r="S10" i="52"/>
  <c r="P10" i="52"/>
  <c r="O10" i="52"/>
  <c r="L10" i="52"/>
  <c r="L38" i="52" s="1"/>
  <c r="K10" i="52"/>
  <c r="J10" i="52"/>
  <c r="J38" i="52" s="1"/>
  <c r="I10" i="52"/>
  <c r="G10" i="52"/>
  <c r="G38" i="52" s="1"/>
  <c r="F10" i="52"/>
  <c r="F11" i="52" s="1"/>
  <c r="U9" i="52"/>
  <c r="T9" i="52"/>
  <c r="S9" i="52"/>
  <c r="R9" i="52"/>
  <c r="Q9" i="52"/>
  <c r="P9" i="52"/>
  <c r="O9" i="52"/>
  <c r="N9" i="52"/>
  <c r="M9" i="52"/>
  <c r="L9" i="52"/>
  <c r="K9" i="52"/>
  <c r="J9" i="52"/>
  <c r="I9" i="52"/>
  <c r="H9" i="52"/>
  <c r="G9" i="52"/>
  <c r="C1" i="52"/>
  <c r="B9" i="52" s="1"/>
  <c r="B39" i="52" s="1"/>
  <c r="I42" i="52" l="1"/>
  <c r="M42" i="52"/>
  <c r="Q42" i="52"/>
  <c r="U42" i="52"/>
  <c r="J37" i="52"/>
  <c r="N37" i="52"/>
  <c r="R37" i="52"/>
  <c r="I44" i="52"/>
  <c r="I39" i="52"/>
  <c r="M39" i="52"/>
  <c r="Q39" i="52"/>
  <c r="U39" i="52"/>
  <c r="H44" i="52"/>
  <c r="L44" i="52"/>
  <c r="P44" i="52"/>
  <c r="T44" i="52"/>
  <c r="H39" i="52"/>
  <c r="L39" i="52"/>
  <c r="P39" i="52"/>
  <c r="T39" i="52"/>
  <c r="G39" i="52"/>
  <c r="K39" i="52"/>
  <c r="O39" i="52"/>
  <c r="S39" i="52"/>
  <c r="J44" i="52"/>
  <c r="N44" i="52"/>
  <c r="R44" i="52"/>
  <c r="M44" i="52"/>
  <c r="Q44" i="52"/>
  <c r="U44" i="52"/>
  <c r="G44" i="52"/>
  <c r="K44" i="52"/>
  <c r="O44" i="52"/>
  <c r="S44" i="52"/>
  <c r="J39" i="52"/>
  <c r="N39" i="52"/>
  <c r="R39" i="52"/>
  <c r="J42" i="52"/>
  <c r="N42" i="52"/>
  <c r="R42" i="52"/>
  <c r="G42" i="52"/>
  <c r="K42" i="52"/>
  <c r="O42" i="52"/>
  <c r="S42" i="52"/>
  <c r="G37" i="52"/>
  <c r="K37" i="52"/>
  <c r="O37" i="52"/>
  <c r="S37" i="52"/>
  <c r="H42" i="52"/>
  <c r="L42" i="52"/>
  <c r="P42" i="52"/>
  <c r="T42" i="52"/>
  <c r="I37" i="52"/>
  <c r="M37" i="52"/>
  <c r="Q37" i="52"/>
  <c r="U37" i="52"/>
  <c r="H37" i="52"/>
  <c r="L37" i="52"/>
  <c r="P37" i="52"/>
  <c r="T37" i="52"/>
  <c r="I38" i="52"/>
  <c r="K38" i="52"/>
  <c r="S38" i="52"/>
  <c r="H10" i="52"/>
  <c r="O38" i="52"/>
  <c r="H24" i="52"/>
  <c r="M24" i="52"/>
  <c r="Q24" i="52"/>
  <c r="U24" i="52"/>
  <c r="J29" i="52"/>
  <c r="J43" i="52" s="1"/>
  <c r="L15" i="52"/>
  <c r="L43" i="52" s="1"/>
  <c r="R29" i="52"/>
  <c r="P38" i="52"/>
  <c r="M10" i="52"/>
  <c r="Q10" i="52"/>
  <c r="U10" i="52"/>
  <c r="M43" i="52"/>
  <c r="H43" i="52"/>
  <c r="I43" i="52"/>
  <c r="G43" i="52"/>
  <c r="K43" i="52"/>
  <c r="S43" i="52"/>
  <c r="C9" i="52"/>
  <c r="C42" i="52" s="1"/>
  <c r="D9" i="52"/>
  <c r="D42" i="52" s="1"/>
  <c r="D29" i="52"/>
  <c r="B44" i="52"/>
  <c r="B10" i="52"/>
  <c r="B15" i="52"/>
  <c r="B24" i="52"/>
  <c r="B38" i="52"/>
  <c r="B43" i="52"/>
  <c r="B11" i="52"/>
  <c r="B16" i="52"/>
  <c r="B25" i="52"/>
  <c r="C14" i="52"/>
  <c r="C23" i="52"/>
  <c r="C11" i="52"/>
  <c r="C16" i="52"/>
  <c r="C10" i="52"/>
  <c r="D11" i="52"/>
  <c r="C15" i="52"/>
  <c r="C24" i="52"/>
  <c r="B29" i="52"/>
  <c r="B30" i="52"/>
  <c r="B37" i="52"/>
  <c r="B42" i="52"/>
  <c r="C44" i="52"/>
  <c r="C39" i="52"/>
  <c r="C38" i="52"/>
  <c r="B14" i="52"/>
  <c r="B23" i="52"/>
  <c r="D24" i="52"/>
  <c r="B28" i="52"/>
  <c r="C29" i="52"/>
  <c r="C30" i="52"/>
  <c r="C37" i="52"/>
  <c r="D14" i="52" l="1"/>
  <c r="D38" i="52"/>
  <c r="D25" i="52"/>
  <c r="D23" i="52"/>
  <c r="D10" i="52"/>
  <c r="H38" i="52"/>
  <c r="M38" i="52"/>
  <c r="Q38" i="52"/>
  <c r="N29" i="52"/>
  <c r="N43" i="52" s="1"/>
  <c r="Q15" i="52"/>
  <c r="Q43" i="52" s="1"/>
  <c r="T29" i="52"/>
  <c r="T43" i="52" s="1"/>
  <c r="U38" i="52"/>
  <c r="U15" i="52"/>
  <c r="P29" i="52"/>
  <c r="P43" i="52" s="1"/>
  <c r="O29" i="52"/>
  <c r="O43" i="52" s="1"/>
  <c r="R15" i="52"/>
  <c r="R43" i="52" s="1"/>
  <c r="D15" i="52"/>
  <c r="D28" i="52"/>
  <c r="D43" i="52"/>
  <c r="C25" i="52"/>
  <c r="C43" i="52"/>
  <c r="D16" i="52"/>
  <c r="D39" i="52"/>
  <c r="C28" i="52"/>
  <c r="D37" i="52"/>
  <c r="D44" i="52"/>
  <c r="D30" i="52"/>
  <c r="U29" i="52" l="1"/>
  <c r="U43" i="52" s="1"/>
</calcChain>
</file>

<file path=xl/sharedStrings.xml><?xml version="1.0" encoding="utf-8"?>
<sst xmlns="http://schemas.openxmlformats.org/spreadsheetml/2006/main" count="1284" uniqueCount="207">
  <si>
    <t>GWh</t>
  </si>
  <si>
    <t>Entity</t>
  </si>
  <si>
    <t>CEC</t>
  </si>
  <si>
    <t>Program Type</t>
  </si>
  <si>
    <t>MM Therms</t>
  </si>
  <si>
    <t>Fed/CEC</t>
  </si>
  <si>
    <t>State Financing</t>
  </si>
  <si>
    <t>Energy Asset Rating</t>
  </si>
  <si>
    <t>Codes &amp; Standards</t>
  </si>
  <si>
    <t>Title 24</t>
  </si>
  <si>
    <t>Title 20</t>
  </si>
  <si>
    <t>Air Quality Districts</t>
  </si>
  <si>
    <t>DGS EE Retrofit</t>
  </si>
  <si>
    <t>Program Bin</t>
  </si>
  <si>
    <t>Local</t>
  </si>
  <si>
    <t>State of CA</t>
  </si>
  <si>
    <t>CEC/CCC</t>
  </si>
  <si>
    <t>DGS</t>
  </si>
  <si>
    <t>Federal Appliances</t>
  </si>
  <si>
    <t>Local Government Ordinances</t>
  </si>
  <si>
    <t>Local Government Challenge</t>
  </si>
  <si>
    <t>ECAA Financing</t>
  </si>
  <si>
    <t>PACE Financing</t>
  </si>
  <si>
    <t>DWR</t>
  </si>
  <si>
    <t>RES, NR</t>
  </si>
  <si>
    <t>RES</t>
  </si>
  <si>
    <t>NR</t>
  </si>
  <si>
    <t>Bldg Sector(s)</t>
  </si>
  <si>
    <t>Program:</t>
  </si>
  <si>
    <t>Smart Meter Data Analytics</t>
  </si>
  <si>
    <t>GGRF: Water-Energy Grant</t>
  </si>
  <si>
    <t>Proposition 39</t>
  </si>
  <si>
    <t>GGRF: Low Income Weather</t>
  </si>
  <si>
    <t>Funding Data</t>
  </si>
  <si>
    <t>Single Family</t>
  </si>
  <si>
    <t>FOR LOOKUP PURPOSES</t>
  </si>
  <si>
    <t xml:space="preserve">Energy Unit </t>
  </si>
  <si>
    <t>Assumptions:</t>
  </si>
  <si>
    <t>ELECTRICITY - CUMULATIVE SAVINGS</t>
  </si>
  <si>
    <t>GAS - CUMULATIVE SAVINGS</t>
  </si>
  <si>
    <t>Office, Small</t>
  </si>
  <si>
    <t>Restaurant</t>
  </si>
  <si>
    <t>Retail</t>
  </si>
  <si>
    <t>Supermarket</t>
  </si>
  <si>
    <t>Non-refrigerated warehouse</t>
  </si>
  <si>
    <t>Refrigerated Warehouse</t>
  </si>
  <si>
    <t>School</t>
  </si>
  <si>
    <t>College</t>
  </si>
  <si>
    <t>Hospital</t>
  </si>
  <si>
    <t>Hotel</t>
  </si>
  <si>
    <t>Office, Large</t>
  </si>
  <si>
    <t>Residential</t>
  </si>
  <si>
    <t>Low-rise Multi-family</t>
  </si>
  <si>
    <t>High-rise Multi-family</t>
  </si>
  <si>
    <t>Building Sectors</t>
  </si>
  <si>
    <t>Other (Lab, data center, assembly, religious workship, etc.)</t>
  </si>
  <si>
    <t>Non_Residential</t>
  </si>
  <si>
    <t>Program</t>
  </si>
  <si>
    <t>SCE</t>
  </si>
  <si>
    <t>Historical and Projected Building Stock (mm. sq. ft.) by Planning Area, Mid Case, 2016 IEPR Forecast Update</t>
  </si>
  <si>
    <t>year</t>
  </si>
  <si>
    <t>PA</t>
  </si>
  <si>
    <t>PAN</t>
  </si>
  <si>
    <t>OFF_SMALL</t>
  </si>
  <si>
    <t>REST</t>
  </si>
  <si>
    <t>RETAIL</t>
  </si>
  <si>
    <t>GROCERY</t>
  </si>
  <si>
    <t>NWHSE</t>
  </si>
  <si>
    <t>RWHSE</t>
  </si>
  <si>
    <t>SCHOOL</t>
  </si>
  <si>
    <t>COLLEGE</t>
  </si>
  <si>
    <t>HOSP</t>
  </si>
  <si>
    <t>HOTEL</t>
  </si>
  <si>
    <t>MISC</t>
  </si>
  <si>
    <t>OFF_LRG</t>
  </si>
  <si>
    <t>PGE</t>
  </si>
  <si>
    <t>SDGE</t>
  </si>
  <si>
    <t>NCNC</t>
  </si>
  <si>
    <t>LADWP</t>
  </si>
  <si>
    <t>BUGL</t>
  </si>
  <si>
    <t>IID</t>
  </si>
  <si>
    <t>VEA</t>
  </si>
  <si>
    <t>Historical and Projected Additions (mm. sq. ft.) by Planning Area, Mid Case, 2016 IEPR Forecast Update</t>
  </si>
  <si>
    <t>MULTI_FAM</t>
  </si>
  <si>
    <t>SINGLE_FAM</t>
  </si>
  <si>
    <t>Historical and Projected Building Stock (mm. sq. ft.), Mid Case, 2016 IEPR Forecast Update</t>
  </si>
  <si>
    <t>Commercial Growth Rate</t>
  </si>
  <si>
    <t>TOTAL</t>
  </si>
  <si>
    <t>NEW</t>
  </si>
  <si>
    <t>EUI (kWh/ft2)</t>
  </si>
  <si>
    <t>2012 EUI (kWh/ft2)</t>
  </si>
  <si>
    <t>EUI (kBtu/ft2)</t>
  </si>
  <si>
    <t>2012 EUI (kBtu/ft2)</t>
  </si>
  <si>
    <t>Fraction &gt; 50,000 ft2</t>
  </si>
  <si>
    <t>Fraction &gt; 25,000 ft2</t>
  </si>
  <si>
    <t>Electricity 2003</t>
  </si>
  <si>
    <t>Electricity 2012</t>
  </si>
  <si>
    <t>Gas 2003 (CBEC)</t>
  </si>
  <si>
    <t>Gas 2012 (CBEC)</t>
  </si>
  <si>
    <t>PALO ALTO GAS USE</t>
  </si>
  <si>
    <t>Residential Space Heating</t>
  </si>
  <si>
    <t>Residential Water Heating</t>
  </si>
  <si>
    <t>Residential Total</t>
  </si>
  <si>
    <t>Residential Heating</t>
  </si>
  <si>
    <t>Commercial Total</t>
  </si>
  <si>
    <t>Commercial Heating</t>
  </si>
  <si>
    <t>Residential Growth Rate</t>
  </si>
  <si>
    <t>Residential Clothes Dryer</t>
  </si>
  <si>
    <t>Residential Cooking</t>
  </si>
  <si>
    <t>Residential Pool, Spa, Misc</t>
  </si>
  <si>
    <t>Commercial Space Heating</t>
  </si>
  <si>
    <t>Commercial Water Heating</t>
  </si>
  <si>
    <t>Commercial Cooking</t>
  </si>
  <si>
    <t>Commercial Process</t>
  </si>
  <si>
    <t>Commercial Misc</t>
  </si>
  <si>
    <t>ALL COMMERCIAL AND RESIDENTIAL NEW CONSTRUCTION - TOTAL GAS USE (MM Therm)</t>
  </si>
  <si>
    <t>% ELEC</t>
  </si>
  <si>
    <t>Electricity (GWh)</t>
  </si>
  <si>
    <t>Gas (MM Therms)</t>
  </si>
  <si>
    <t>SB 350 ENERGY SAVINGS POTENTIAL</t>
  </si>
  <si>
    <t xml:space="preserve">NON-UTILITY PROGRAM TECHNICAL ASSESSMENT </t>
  </si>
  <si>
    <t>PROGRAM DATA WORKBOOK</t>
  </si>
  <si>
    <t>Reference Document:</t>
  </si>
  <si>
    <t>Contract:</t>
  </si>
  <si>
    <t>California Energy Commission 400-15-012</t>
  </si>
  <si>
    <t>Prepared by:</t>
  </si>
  <si>
    <t>NORESCO, TRC Energy Services, Center for Sustainable Energy</t>
  </si>
  <si>
    <t>Revised:</t>
  </si>
  <si>
    <t>Workbook Tab Definition</t>
  </si>
  <si>
    <t>Program Analysis</t>
  </si>
  <si>
    <t>This tab presents an overview of the program, high-level assumptions, and general calculation methods.</t>
  </si>
  <si>
    <t>SB 350 Potential</t>
  </si>
  <si>
    <t>This tab summarizes the non-utility energy savings potential for each scenario by building sector.</t>
  </si>
  <si>
    <t>Reference</t>
  </si>
  <si>
    <t xml:space="preserve">This tab shows the "reference" case of the analysis which assumes business-as-usual trends. </t>
  </si>
  <si>
    <t>Conservative</t>
  </si>
  <si>
    <t xml:space="preserve">This tab shows the "conservative" case of the analysis built upon the "reference" case. </t>
  </si>
  <si>
    <t xml:space="preserve">This tab shows the "aggressive" case of the analysis built upon the "reference" case. </t>
  </si>
  <si>
    <t>Graph (electricity)</t>
  </si>
  <si>
    <t xml:space="preserve">This graph shows the SB 350 electricity savings potential by scenario, for both residential and nonresidential sectors. </t>
  </si>
  <si>
    <t>Graph (gas)</t>
  </si>
  <si>
    <t xml:space="preserve">This graph shows the SB 350 natural gas savings potential by scenario, for both residential and nonresidential sectors. </t>
  </si>
  <si>
    <t>Acronym Definition</t>
  </si>
  <si>
    <t>Definition</t>
  </si>
  <si>
    <t xml:space="preserve">Gigawatt hours </t>
  </si>
  <si>
    <t>Million therms</t>
  </si>
  <si>
    <t>SB 350</t>
  </si>
  <si>
    <t>Senate Bill 350</t>
  </si>
  <si>
    <t>AAEE</t>
  </si>
  <si>
    <t>Additional Achievable Energy Efficiency is defined by the Energy Commission as energy savings not yet considered committed but deemed likely to occur, including future updates of building codes, appliance regulations, and utility efficiency programs</t>
  </si>
  <si>
    <t>Single family and multi-family buildings</t>
  </si>
  <si>
    <t>Non-residential</t>
  </si>
  <si>
    <t xml:space="preserve">Commercial, excluding industrial and agriculture. </t>
  </si>
  <si>
    <t>Program Information</t>
  </si>
  <si>
    <t>Category</t>
  </si>
  <si>
    <t>Program Term</t>
  </si>
  <si>
    <t>Total Funding</t>
  </si>
  <si>
    <t>Data Sources</t>
  </si>
  <si>
    <t>Savings Allocation by Sector</t>
  </si>
  <si>
    <t>Calculated directly in the analysis</t>
  </si>
  <si>
    <t>Savings Overlap Assumptions</t>
  </si>
  <si>
    <t>Utility Savings Overlap</t>
  </si>
  <si>
    <t>Demand Forecast Overlap</t>
  </si>
  <si>
    <t>AAEE Overlap</t>
  </si>
  <si>
    <t>Scenario Assumptions</t>
  </si>
  <si>
    <t>Reference Case</t>
  </si>
  <si>
    <t>Conservative Case</t>
  </si>
  <si>
    <t>Aggressive Case</t>
  </si>
  <si>
    <t>Scenario:</t>
  </si>
  <si>
    <t>All</t>
  </si>
  <si>
    <t>Scenario</t>
  </si>
  <si>
    <t>Cumulative Energy Savings Potential - Electricity</t>
  </si>
  <si>
    <t>Aggressive</t>
  </si>
  <si>
    <t>Cumulative Energy Savings Potential - Gas</t>
  </si>
  <si>
    <t xml:space="preserve">Residential </t>
  </si>
  <si>
    <t>Combined</t>
  </si>
  <si>
    <t>Cumulative Commercial Electrical Savings (GWh)</t>
  </si>
  <si>
    <t>Cumulative Commercial Natural Gas Savings (MMth)</t>
  </si>
  <si>
    <t>Cumulative Residential Electrical Savings (GWh)</t>
  </si>
  <si>
    <t>Cumulative Residential Natural Gas Savings (MMth)</t>
  </si>
  <si>
    <t>Total Cumulative Electrical Savings (GWh)</t>
  </si>
  <si>
    <t>Total Cumulative Natural Gas Savings (MMth)</t>
  </si>
  <si>
    <t>Appendix A1 7- Fuel Substitution</t>
  </si>
  <si>
    <t>Fuel Substitution</t>
  </si>
  <si>
    <t>Benchmarking and Public Disclosure</t>
  </si>
  <si>
    <t>Behavorial, Retrocommissioning, Operational Savings</t>
  </si>
  <si>
    <t>Benchmarking &amp; Market Transformation</t>
  </si>
  <si>
    <t>RAMP UP TO 10% OF NEW CONSTRUCTION, STARTING 2020 AND ENDING 2029</t>
  </si>
  <si>
    <t>These are the Phase 3 estimates for the impact of electrification (fuel substitution).  Gas use for new construction was calculated using the following approach: (1) determine newly constructed floor area by building type and year using 2016 IEPR building stock data; (2) determine gas use intensity by building type from CEUS and RASS data; (3) adjust commercial gas use intensity data according to the amount overall gas usage has changed between 2003 and 2012 according to nationwide CBECS data; (4) multiply floor area by adjusted gas use intensity to obtain total gas use.  Finally, the total commercial and residential impacted gas usage was reduced to account for the fraction of gas usage that would be expected to be applied to space and water heating (other gas usage, including building process and cooking loads, was ignored at this phase).  For electrification, it was assumed that the space and water heating load would be shifted from gas (average combustion efficiency of 80%) to electricity (average COP of 3.0).  Current penetration of condensing gas equipment is expected to be low.  Gas usage is replaced with additional electricity usage required to meet the same building load (resulting in negative electricity savings).  Savings are estimated assuming that 10% of all new construction (both residential and nonresidential) would be electrified through the fuel substitution program by 2029.  The rate ramps up limearly from 0% in 2019 to 10% by 2029.</t>
  </si>
  <si>
    <t>RES TOTAL</t>
  </si>
  <si>
    <t>NONRES TOTAL</t>
  </si>
  <si>
    <t>Fuel substitution refers to fuel switching measures, particularly electrification.</t>
  </si>
  <si>
    <t>Other tabs</t>
  </si>
  <si>
    <t>These tabs contain raw data and relevant analysis conducted for this program.</t>
  </si>
  <si>
    <t>Various Reports</t>
  </si>
  <si>
    <t>Urban Footprint Energy Modeling Analysis</t>
  </si>
  <si>
    <t>Space and Water Heating Electrification in Palo Alto: Code Feasibility and Cost Effectiveness Analysis</t>
  </si>
  <si>
    <t>City of Palo Alto Electrification Work Plan</t>
  </si>
  <si>
    <t>Electrification Technology White Papers</t>
  </si>
  <si>
    <t>Past Modeling Data</t>
  </si>
  <si>
    <t>N/A</t>
  </si>
  <si>
    <t>Assumed that fuel substitution program(s) would impact residential and nonresidential new construction starting at a penetration rate of 1 percent in 2020 and ramping up linearly to a rate of 10 percent by 2029.</t>
  </si>
  <si>
    <t>Assumed no savings to account for a potential scenario in which fuel substitution does not become cost effective through 2029.</t>
  </si>
  <si>
    <t>Assumed that fuel substitution program(s) would impact residential and nonresidential new construction starting at a penetration rate of 2.5 percent in 2020 and ramping up linearly to a rate of 25 percent by 2029</t>
  </si>
  <si>
    <t>Negligible</t>
  </si>
  <si>
    <t>Others</t>
  </si>
  <si>
    <t>Local Government Ordinances - Based on available data, it is already known that municipalities such as Palo Alto are currently considering or implementing policies driving electrification. To the extent that savings potential for Local Government Ordinances (LGOs) could capture the anticipated effect of such policies, there could be overlap with Fuel Substitution. However, because LGO savings projections are based on Title 24 savings projections, which do not account for fuel substitution, there is no overlap between Fuel Substitution and LGOs for purposes of this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</si>
</sst>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0.0"/>
    <numFmt numFmtId="165" formatCode="&quot;$&quot;#,##0"/>
    <numFmt numFmtId="166" formatCode="0.0000"/>
    <numFmt numFmtId="167" formatCode="0.0%"/>
    <numFmt numFmtId="168" formatCode="[$-F800]dddd\,\ mmmm\ dd\,\ yyyy"/>
    <numFmt numFmtId="169" formatCode="_(* #,##0.0_);_(* \(#,##0.0\);_(* &quot;-&quot;??_);_(@_)"/>
    <numFmt numFmtId="170" formatCode="_(* #,##0_);_(* \(#,##0\);_(* &quot;-&quot;??_);_(@_)"/>
  </numFmts>
  <fonts count="27" x14ac:knownFonts="1">
    <font>
      <sz val="11"/>
      <color theme="1"/>
      <name val="Calibri"/>
      <family val="2"/>
      <scheme val="minor"/>
    </font>
    <font>
      <sz val="11"/>
      <color theme="1"/>
      <name val="Arial"/>
      <family val="2"/>
    </font>
    <font>
      <sz val="11"/>
      <color theme="1"/>
      <name val="Arial"/>
      <family val="2"/>
    </font>
    <font>
      <b/>
      <sz val="11"/>
      <color theme="1"/>
      <name val="Calibri"/>
      <family val="2"/>
      <scheme val="minor"/>
    </font>
    <font>
      <sz val="10"/>
      <color theme="1"/>
      <name val="Arial"/>
      <family val="2"/>
    </font>
    <font>
      <sz val="11"/>
      <color theme="1"/>
      <name val="Calibri"/>
      <family val="2"/>
      <scheme val="minor"/>
    </font>
    <font>
      <b/>
      <sz val="14"/>
      <color theme="1"/>
      <name val="Calibri"/>
      <family val="2"/>
      <scheme val="minor"/>
    </font>
    <font>
      <sz val="14"/>
      <color theme="1"/>
      <name val="Calibri"/>
      <family val="2"/>
      <scheme val="minor"/>
    </font>
    <font>
      <b/>
      <sz val="11"/>
      <color rgb="FF0070C0"/>
      <name val="Calibri"/>
      <family val="2"/>
      <scheme val="minor"/>
    </font>
    <font>
      <sz val="10"/>
      <name val="Arial"/>
      <family val="2"/>
    </font>
    <font>
      <sz val="11"/>
      <color theme="0" tint="-0.499984740745262"/>
      <name val="Calibri"/>
      <family val="2"/>
      <scheme val="minor"/>
    </font>
    <font>
      <b/>
      <sz val="14"/>
      <color rgb="FFFF0000"/>
      <name val="Calibri"/>
      <family val="2"/>
      <scheme val="minor"/>
    </font>
    <font>
      <b/>
      <sz val="11"/>
      <color rgb="FFFF0000"/>
      <name val="Calibri"/>
      <family val="2"/>
      <scheme val="minor"/>
    </font>
    <font>
      <sz val="10"/>
      <color theme="1"/>
      <name val="Calibri"/>
      <family val="2"/>
      <scheme val="minor"/>
    </font>
    <font>
      <b/>
      <sz val="18"/>
      <color theme="1"/>
      <name val="Calibri"/>
      <family val="2"/>
    </font>
    <font>
      <b/>
      <sz val="11"/>
      <color theme="0" tint="-0.499984740745262"/>
      <name val="Calibri"/>
      <family val="2"/>
      <scheme val="minor"/>
    </font>
    <font>
      <sz val="14"/>
      <color theme="1"/>
      <name val="Arial"/>
      <family val="2"/>
    </font>
    <font>
      <sz val="10"/>
      <color theme="0" tint="-0.499984740745262"/>
      <name val="Calibri"/>
      <family val="2"/>
      <scheme val="minor"/>
    </font>
    <font>
      <sz val="12"/>
      <color theme="1"/>
      <name val="Calibri"/>
      <family val="2"/>
      <scheme val="minor"/>
    </font>
    <font>
      <b/>
      <sz val="11"/>
      <color theme="1"/>
      <name val="Calibri"/>
      <family val="1"/>
      <scheme val="minor"/>
    </font>
    <font>
      <sz val="11"/>
      <color theme="1"/>
      <name val="Calibri"/>
      <family val="1"/>
      <scheme val="minor"/>
    </font>
    <font>
      <i/>
      <u/>
      <sz val="11"/>
      <color theme="1"/>
      <name val="Calibri"/>
      <family val="2"/>
      <scheme val="minor"/>
    </font>
    <font>
      <b/>
      <sz val="11"/>
      <color theme="1"/>
      <name val="Arial"/>
      <family val="2"/>
    </font>
    <font>
      <sz val="18"/>
      <color theme="1"/>
      <name val="Arial"/>
      <family val="2"/>
    </font>
    <font>
      <b/>
      <sz val="14"/>
      <color theme="1"/>
      <name val="Arial"/>
      <family val="2"/>
    </font>
    <font>
      <b/>
      <i/>
      <sz val="18"/>
      <color theme="1"/>
      <name val="Calibri"/>
      <family val="2"/>
      <scheme val="minor"/>
    </font>
    <font>
      <u/>
      <sz val="9"/>
      <color theme="1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s>
  <cellStyleXfs count="18">
    <xf numFmtId="0" fontId="0" fillId="0" borderId="0"/>
    <xf numFmtId="44" fontId="5" fillId="0" borderId="0" applyFont="0" applyFill="0" applyBorder="0" applyAlignment="0" applyProtection="0"/>
    <xf numFmtId="43" fontId="9" fillId="0" borderId="0" applyFont="0" applyFill="0" applyBorder="0" applyAlignment="0" applyProtection="0">
      <alignment wrapText="1"/>
    </xf>
    <xf numFmtId="44" fontId="9" fillId="0" borderId="0" applyFont="0" applyFill="0" applyBorder="0" applyAlignment="0" applyProtection="0">
      <alignment wrapText="1"/>
    </xf>
    <xf numFmtId="43" fontId="9" fillId="0" borderId="0" applyFont="0" applyFill="0" applyBorder="0" applyAlignment="0" applyProtection="0">
      <alignment wrapText="1"/>
    </xf>
    <xf numFmtId="0" fontId="9" fillId="0" borderId="0">
      <alignment wrapText="1"/>
    </xf>
    <xf numFmtId="9" fontId="5" fillId="0" borderId="0" applyFont="0" applyFill="0" applyBorder="0" applyAlignment="0" applyProtection="0"/>
    <xf numFmtId="43" fontId="5"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6" fillId="0" borderId="0" applyNumberFormat="0" applyFill="0" applyBorder="0" applyAlignment="0" applyProtection="0"/>
    <xf numFmtId="0" fontId="9" fillId="0" borderId="0"/>
    <xf numFmtId="0" fontId="9" fillId="0" borderId="0"/>
    <xf numFmtId="0" fontId="5" fillId="0" borderId="0"/>
    <xf numFmtId="0" fontId="5" fillId="0" borderId="0"/>
    <xf numFmtId="0" fontId="9" fillId="0" borderId="0"/>
    <xf numFmtId="9" fontId="9" fillId="0" borderId="0" applyFont="0" applyFill="0" applyBorder="0" applyAlignment="0" applyProtection="0"/>
    <xf numFmtId="9" fontId="9" fillId="0" borderId="0" applyFont="0" applyFill="0" applyBorder="0" applyAlignment="0" applyProtection="0"/>
  </cellStyleXfs>
  <cellXfs count="176">
    <xf numFmtId="0" fontId="0" fillId="0" borderId="0" xfId="0"/>
    <xf numFmtId="0" fontId="0" fillId="0" borderId="0" xfId="0" applyFont="1"/>
    <xf numFmtId="0" fontId="0" fillId="0" borderId="0" xfId="0" applyBorder="1"/>
    <xf numFmtId="0" fontId="6" fillId="0" borderId="0" xfId="0" applyFont="1"/>
    <xf numFmtId="0" fontId="4" fillId="0" borderId="0" xfId="0" applyFont="1" applyAlignment="1">
      <alignment horizontal="left"/>
    </xf>
    <xf numFmtId="0" fontId="0" fillId="0" borderId="0" xfId="0" applyFont="1" applyFill="1" applyBorder="1"/>
    <xf numFmtId="0" fontId="7" fillId="0" borderId="0" xfId="0" applyFont="1"/>
    <xf numFmtId="0" fontId="0" fillId="0" borderId="1" xfId="0" applyFont="1" applyBorder="1"/>
    <xf numFmtId="0" fontId="3" fillId="0" borderId="0" xfId="0" applyFont="1" applyAlignment="1"/>
    <xf numFmtId="0" fontId="0" fillId="0" borderId="0" xfId="0" applyFont="1" applyFill="1" applyBorder="1" applyAlignment="1">
      <alignment horizontal="center"/>
    </xf>
    <xf numFmtId="0" fontId="15" fillId="0" borderId="2" xfId="0" applyFont="1" applyBorder="1" applyAlignment="1">
      <alignment horizontal="left"/>
    </xf>
    <xf numFmtId="0" fontId="16" fillId="0" borderId="0" xfId="0" applyFont="1" applyAlignment="1">
      <alignment horizontal="left"/>
    </xf>
    <xf numFmtId="0" fontId="17" fillId="0" borderId="0" xfId="0" applyFont="1" applyBorder="1"/>
    <xf numFmtId="0" fontId="6" fillId="0" borderId="0" xfId="0" applyFont="1" applyFill="1" applyBorder="1"/>
    <xf numFmtId="0" fontId="7" fillId="0" borderId="0" xfId="0" applyFont="1" applyBorder="1"/>
    <xf numFmtId="0" fontId="0" fillId="0" borderId="8" xfId="0" applyFont="1" applyFill="1" applyBorder="1"/>
    <xf numFmtId="0" fontId="8" fillId="0" borderId="0" xfId="0" applyFont="1" applyFill="1" applyBorder="1"/>
    <xf numFmtId="0" fontId="18" fillId="0" borderId="0" xfId="0" applyFont="1" applyFill="1" applyBorder="1" applyAlignment="1">
      <alignment horizontal="left" vertical="top"/>
    </xf>
    <xf numFmtId="0" fontId="13" fillId="0" borderId="0" xfId="0" applyFont="1" applyBorder="1" applyAlignment="1">
      <alignment horizontal="right"/>
    </xf>
    <xf numFmtId="0" fontId="11" fillId="0" borderId="0" xfId="0" applyFont="1"/>
    <xf numFmtId="0" fontId="10" fillId="0" borderId="0" xfId="0" applyFont="1"/>
    <xf numFmtId="0" fontId="10" fillId="0" borderId="0" xfId="0" applyFont="1" applyFill="1" applyBorder="1"/>
    <xf numFmtId="0" fontId="10" fillId="0" borderId="0" xfId="0" applyFont="1" applyFill="1"/>
    <xf numFmtId="0" fontId="10" fillId="0" borderId="0" xfId="0" applyFont="1" applyFill="1" applyBorder="1" applyAlignment="1">
      <alignment horizontal="left"/>
    </xf>
    <xf numFmtId="0" fontId="10" fillId="0" borderId="0" xfId="0" applyFont="1" applyBorder="1"/>
    <xf numFmtId="0" fontId="0" fillId="0" borderId="0" xfId="0"/>
    <xf numFmtId="0" fontId="0" fillId="0" borderId="0" xfId="0" applyAlignment="1">
      <alignment horizontal="center"/>
    </xf>
    <xf numFmtId="164" fontId="0" fillId="0" borderId="0" xfId="0" applyNumberFormat="1"/>
    <xf numFmtId="0" fontId="3" fillId="0" borderId="0" xfId="0" applyFont="1" applyAlignment="1">
      <alignment horizontal="center"/>
    </xf>
    <xf numFmtId="2" fontId="0" fillId="0" borderId="0" xfId="0" applyNumberFormat="1" applyAlignment="1">
      <alignment horizontal="center"/>
    </xf>
    <xf numFmtId="164" fontId="0" fillId="0" borderId="0" xfId="0" applyNumberFormat="1" applyAlignment="1">
      <alignment horizontal="center"/>
    </xf>
    <xf numFmtId="164" fontId="19" fillId="0" borderId="0" xfId="0" applyNumberFormat="1" applyFont="1" applyAlignment="1">
      <alignment horizontal="center"/>
    </xf>
    <xf numFmtId="164" fontId="20" fillId="0" borderId="0" xfId="0" applyNumberFormat="1" applyFont="1" applyAlignment="1">
      <alignment horizontal="center"/>
    </xf>
    <xf numFmtId="1" fontId="19" fillId="0" borderId="1" xfId="0" applyNumberFormat="1" applyFont="1" applyBorder="1" applyAlignment="1">
      <alignment horizontal="center"/>
    </xf>
    <xf numFmtId="164" fontId="19" fillId="0" borderId="1" xfId="0" applyNumberFormat="1" applyFont="1" applyBorder="1" applyAlignment="1">
      <alignment horizontal="center"/>
    </xf>
    <xf numFmtId="0" fontId="0" fillId="0" borderId="0" xfId="0"/>
    <xf numFmtId="0" fontId="0" fillId="0" borderId="0" xfId="0" applyAlignment="1">
      <alignment horizontal="center"/>
    </xf>
    <xf numFmtId="164" fontId="0" fillId="0" borderId="0" xfId="0" applyNumberFormat="1"/>
    <xf numFmtId="0" fontId="3" fillId="0" borderId="0" xfId="0" applyFont="1" applyAlignment="1">
      <alignment horizontal="center"/>
    </xf>
    <xf numFmtId="2" fontId="0" fillId="0" borderId="0" xfId="0" applyNumberFormat="1" applyAlignment="1">
      <alignment horizontal="center"/>
    </xf>
    <xf numFmtId="164" fontId="0" fillId="0" borderId="0" xfId="0" applyNumberFormat="1" applyAlignment="1">
      <alignment horizontal="center"/>
    </xf>
    <xf numFmtId="0" fontId="0" fillId="0" borderId="0" xfId="0"/>
    <xf numFmtId="166" fontId="0" fillId="0" borderId="0" xfId="0" applyNumberFormat="1"/>
    <xf numFmtId="0" fontId="0" fillId="0" borderId="0" xfId="0"/>
    <xf numFmtId="166" fontId="0" fillId="0" borderId="0" xfId="0" applyNumberFormat="1"/>
    <xf numFmtId="0" fontId="0" fillId="0" borderId="0" xfId="0"/>
    <xf numFmtId="0" fontId="0" fillId="0" borderId="0" xfId="0" applyAlignment="1">
      <alignment horizontal="center"/>
    </xf>
    <xf numFmtId="0" fontId="0" fillId="0" borderId="0" xfId="0" applyAlignment="1">
      <alignment wrapText="1"/>
    </xf>
    <xf numFmtId="164" fontId="0" fillId="0" borderId="0" xfId="0" applyNumberFormat="1"/>
    <xf numFmtId="0" fontId="0" fillId="2" borderId="0" xfId="0" applyFill="1"/>
    <xf numFmtId="164" fontId="0" fillId="2" borderId="0" xfId="0" applyNumberFormat="1" applyFill="1"/>
    <xf numFmtId="167" fontId="0" fillId="0" borderId="0" xfId="6" applyNumberFormat="1" applyFont="1"/>
    <xf numFmtId="167" fontId="0" fillId="2" borderId="0" xfId="6" applyNumberFormat="1" applyFont="1" applyFill="1"/>
    <xf numFmtId="2" fontId="0" fillId="0" borderId="0" xfId="0" applyNumberFormat="1"/>
    <xf numFmtId="164" fontId="0" fillId="0" borderId="0" xfId="0" applyNumberFormat="1"/>
    <xf numFmtId="164" fontId="0" fillId="0" borderId="0" xfId="0" applyNumberFormat="1" applyFont="1"/>
    <xf numFmtId="164" fontId="21" fillId="0" borderId="0" xfId="0" applyNumberFormat="1" applyFont="1"/>
    <xf numFmtId="0" fontId="3" fillId="0" borderId="0" xfId="0" applyFont="1" applyAlignment="1">
      <alignment wrapText="1"/>
    </xf>
    <xf numFmtId="9" fontId="3" fillId="0" borderId="0" xfId="6" applyFont="1"/>
    <xf numFmtId="167" fontId="3" fillId="0" borderId="0" xfId="6" applyNumberFormat="1" applyFont="1"/>
    <xf numFmtId="0" fontId="3" fillId="3" borderId="0" xfId="0" applyFont="1" applyFill="1"/>
    <xf numFmtId="0" fontId="0" fillId="0" borderId="0" xfId="0" applyBorder="1"/>
    <xf numFmtId="0" fontId="6" fillId="0" borderId="0" xfId="0" applyFont="1"/>
    <xf numFmtId="0" fontId="0" fillId="0" borderId="1" xfId="0" applyBorder="1" applyAlignment="1">
      <alignment wrapText="1"/>
    </xf>
    <xf numFmtId="0" fontId="0" fillId="0" borderId="1" xfId="0" applyBorder="1"/>
    <xf numFmtId="0" fontId="3" fillId="0" borderId="1" xfId="0" applyFont="1" applyBorder="1"/>
    <xf numFmtId="0" fontId="0" fillId="0" borderId="0" xfId="0"/>
    <xf numFmtId="0" fontId="3" fillId="0" borderId="0" xfId="0" applyFont="1"/>
    <xf numFmtId="0" fontId="0" fillId="3" borderId="0" xfId="0" applyFill="1"/>
    <xf numFmtId="0" fontId="0" fillId="3" borderId="0" xfId="0" applyFill="1" applyAlignment="1">
      <alignment wrapText="1"/>
    </xf>
    <xf numFmtId="164" fontId="0" fillId="3" borderId="0" xfId="0" applyNumberFormat="1" applyFill="1"/>
    <xf numFmtId="164" fontId="3" fillId="3" borderId="0" xfId="0" applyNumberFormat="1" applyFont="1" applyFill="1"/>
    <xf numFmtId="0" fontId="0" fillId="3" borderId="0" xfId="0" applyFont="1" applyFill="1" applyAlignment="1">
      <alignment wrapText="1"/>
    </xf>
    <xf numFmtId="0" fontId="3" fillId="3" borderId="0" xfId="0" applyFont="1" applyFill="1" applyAlignment="1">
      <alignment wrapText="1"/>
    </xf>
    <xf numFmtId="2" fontId="0" fillId="3" borderId="0" xfId="0" applyNumberFormat="1" applyFont="1" applyFill="1"/>
    <xf numFmtId="0" fontId="0" fillId="0" borderId="0" xfId="0" applyAlignment="1">
      <alignment wrapText="1"/>
    </xf>
    <xf numFmtId="0" fontId="23" fillId="4" borderId="0" xfId="0" applyFont="1" applyFill="1" applyAlignment="1">
      <alignment horizontal="left"/>
    </xf>
    <xf numFmtId="0" fontId="2" fillId="4" borderId="0" xfId="0" applyFont="1" applyFill="1"/>
    <xf numFmtId="0" fontId="24" fillId="4" borderId="0" xfId="0" applyFont="1" applyFill="1" applyAlignment="1">
      <alignment horizontal="left"/>
    </xf>
    <xf numFmtId="168" fontId="2" fillId="4" borderId="0" xfId="0" applyNumberFormat="1" applyFont="1" applyFill="1" applyAlignment="1">
      <alignment horizontal="left"/>
    </xf>
    <xf numFmtId="0" fontId="2" fillId="0" borderId="1" xfId="0" applyFont="1" applyBorder="1" applyAlignment="1">
      <alignment vertical="center" wrapText="1"/>
    </xf>
    <xf numFmtId="0" fontId="2" fillId="0" borderId="1" xfId="0" applyFont="1" applyBorder="1" applyAlignment="1">
      <alignment wrapText="1"/>
    </xf>
    <xf numFmtId="0" fontId="2" fillId="0" borderId="0" xfId="0" applyFont="1" applyBorder="1" applyAlignment="1">
      <alignment vertical="center" wrapText="1"/>
    </xf>
    <xf numFmtId="0" fontId="2" fillId="0" borderId="0" xfId="0" applyFont="1" applyBorder="1" applyAlignment="1">
      <alignment wrapText="1"/>
    </xf>
    <xf numFmtId="0" fontId="0" fillId="4" borderId="0" xfId="0" applyFont="1" applyFill="1" applyBorder="1"/>
    <xf numFmtId="0" fontId="0" fillId="4" borderId="1" xfId="0" applyFont="1" applyFill="1" applyBorder="1" applyAlignment="1">
      <alignment horizontal="left" vertical="center" wrapText="1"/>
    </xf>
    <xf numFmtId="0" fontId="0" fillId="0" borderId="9" xfId="0" applyFont="1" applyBorder="1" applyAlignment="1">
      <alignment horizontal="left"/>
    </xf>
    <xf numFmtId="165" fontId="0" fillId="4" borderId="1" xfId="1" applyNumberFormat="1" applyFont="1" applyFill="1" applyBorder="1" applyAlignment="1">
      <alignment horizontal="left" wrapText="1"/>
    </xf>
    <xf numFmtId="0" fontId="0" fillId="4" borderId="0" xfId="0" applyFont="1" applyFill="1" applyBorder="1" applyAlignment="1">
      <alignment horizontal="left" vertical="center" wrapText="1"/>
    </xf>
    <xf numFmtId="165" fontId="0" fillId="4" borderId="0" xfId="1" applyNumberFormat="1" applyFont="1" applyFill="1" applyBorder="1" applyAlignment="1">
      <alignment horizontal="left" wrapText="1"/>
    </xf>
    <xf numFmtId="9" fontId="0" fillId="4" borderId="1" xfId="0" applyNumberFormat="1" applyFont="1" applyFill="1" applyBorder="1" applyAlignment="1">
      <alignment horizontal="left" wrapText="1"/>
    </xf>
    <xf numFmtId="0" fontId="0" fillId="4" borderId="1" xfId="0" applyFont="1" applyFill="1" applyBorder="1" applyAlignment="1">
      <alignment vertical="center" wrapText="1"/>
    </xf>
    <xf numFmtId="0" fontId="0" fillId="4" borderId="0" xfId="0" applyFont="1" applyFill="1" applyBorder="1" applyAlignment="1">
      <alignment vertical="center" wrapText="1"/>
    </xf>
    <xf numFmtId="0" fontId="0" fillId="4" borderId="0" xfId="0" applyFont="1" applyFill="1" applyBorder="1" applyAlignment="1">
      <alignment horizontal="left" wrapText="1"/>
    </xf>
    <xf numFmtId="0" fontId="14" fillId="0" borderId="0" xfId="0" applyFont="1" applyFill="1" applyBorder="1" applyAlignment="1">
      <alignment horizontal="left"/>
    </xf>
    <xf numFmtId="0" fontId="6" fillId="5" borderId="3" xfId="0" applyFont="1" applyFill="1" applyBorder="1"/>
    <xf numFmtId="0" fontId="6" fillId="5" borderId="14" xfId="0" applyFont="1" applyFill="1" applyBorder="1"/>
    <xf numFmtId="0" fontId="6" fillId="5" borderId="14" xfId="0" applyFont="1" applyFill="1" applyBorder="1" applyAlignment="1">
      <alignment horizontal="center"/>
    </xf>
    <xf numFmtId="0" fontId="6" fillId="5" borderId="4" xfId="0" applyFont="1" applyFill="1" applyBorder="1"/>
    <xf numFmtId="169" fontId="6" fillId="0" borderId="5" xfId="7" applyNumberFormat="1" applyFont="1" applyFill="1" applyBorder="1"/>
    <xf numFmtId="169" fontId="6" fillId="0" borderId="6" xfId="7" applyNumberFormat="1" applyFont="1" applyFill="1" applyBorder="1"/>
    <xf numFmtId="169" fontId="0" fillId="0" borderId="0" xfId="7" applyNumberFormat="1" applyFont="1" applyFill="1" applyBorder="1"/>
    <xf numFmtId="169" fontId="0" fillId="0" borderId="9" xfId="7" applyNumberFormat="1" applyFont="1" applyFill="1" applyBorder="1"/>
    <xf numFmtId="0" fontId="0" fillId="0" borderId="8" xfId="0" applyFill="1" applyBorder="1"/>
    <xf numFmtId="0" fontId="0" fillId="0" borderId="0" xfId="0" applyFill="1" applyBorder="1"/>
    <xf numFmtId="169" fontId="0" fillId="0" borderId="8" xfId="7" applyNumberFormat="1" applyFont="1" applyFill="1" applyBorder="1"/>
    <xf numFmtId="169" fontId="0" fillId="0" borderId="0" xfId="7" applyNumberFormat="1" applyFont="1" applyFill="1" applyBorder="1" applyAlignment="1">
      <alignment horizontal="center"/>
    </xf>
    <xf numFmtId="169" fontId="6" fillId="0" borderId="8" xfId="7" applyNumberFormat="1" applyFont="1" applyFill="1" applyBorder="1"/>
    <xf numFmtId="169" fontId="6" fillId="0" borderId="0" xfId="7" applyNumberFormat="1" applyFont="1" applyFill="1" applyBorder="1"/>
    <xf numFmtId="169" fontId="6" fillId="0" borderId="0" xfId="7" applyNumberFormat="1" applyFont="1" applyFill="1" applyBorder="1" applyAlignment="1">
      <alignment horizontal="center"/>
    </xf>
    <xf numFmtId="0" fontId="0" fillId="0" borderId="10" xfId="0" applyFill="1" applyBorder="1"/>
    <xf numFmtId="0" fontId="0" fillId="0" borderId="11" xfId="0" applyFill="1" applyBorder="1"/>
    <xf numFmtId="169" fontId="0" fillId="0" borderId="11" xfId="7" applyNumberFormat="1" applyFont="1" applyFill="1" applyBorder="1" applyAlignment="1">
      <alignment horizontal="center"/>
    </xf>
    <xf numFmtId="169" fontId="0" fillId="0" borderId="11" xfId="7" applyNumberFormat="1" applyFont="1" applyFill="1" applyBorder="1"/>
    <xf numFmtId="169" fontId="0" fillId="0" borderId="12" xfId="7" applyNumberFormat="1" applyFont="1" applyFill="1" applyBorder="1"/>
    <xf numFmtId="169" fontId="0" fillId="0" borderId="0" xfId="7" applyNumberFormat="1" applyFont="1" applyBorder="1"/>
    <xf numFmtId="169" fontId="6" fillId="6" borderId="3" xfId="7" applyNumberFormat="1" applyFont="1" applyFill="1" applyBorder="1"/>
    <xf numFmtId="169" fontId="6" fillId="6" borderId="6" xfId="7" applyNumberFormat="1" applyFont="1" applyFill="1" applyBorder="1"/>
    <xf numFmtId="169" fontId="6" fillId="6" borderId="6" xfId="7" applyNumberFormat="1" applyFont="1" applyFill="1" applyBorder="1" applyAlignment="1">
      <alignment horizontal="center"/>
    </xf>
    <xf numFmtId="0" fontId="6" fillId="6" borderId="6" xfId="7" applyNumberFormat="1" applyFont="1" applyFill="1" applyBorder="1"/>
    <xf numFmtId="0" fontId="6" fillId="6" borderId="7" xfId="7" applyNumberFormat="1" applyFont="1" applyFill="1" applyBorder="1"/>
    <xf numFmtId="0" fontId="6" fillId="0" borderId="5" xfId="0" applyFont="1" applyFill="1" applyBorder="1"/>
    <xf numFmtId="0" fontId="6" fillId="0" borderId="6" xfId="0" applyFont="1" applyFill="1" applyBorder="1"/>
    <xf numFmtId="0" fontId="0" fillId="0" borderId="0" xfId="0" applyFill="1" applyBorder="1" applyAlignment="1">
      <alignment horizontal="center"/>
    </xf>
    <xf numFmtId="0" fontId="6" fillId="0" borderId="8" xfId="0" applyFont="1" applyFill="1" applyBorder="1"/>
    <xf numFmtId="0" fontId="6" fillId="0" borderId="0" xfId="0" applyFont="1" applyFill="1" applyBorder="1" applyAlignment="1">
      <alignment horizontal="center"/>
    </xf>
    <xf numFmtId="0" fontId="0" fillId="0" borderId="11" xfId="0" applyFill="1" applyBorder="1" applyAlignment="1">
      <alignment horizontal="center"/>
    </xf>
    <xf numFmtId="169" fontId="6" fillId="7" borderId="3" xfId="7" applyNumberFormat="1" applyFont="1" applyFill="1" applyBorder="1"/>
    <xf numFmtId="169" fontId="6" fillId="7" borderId="6" xfId="7" applyNumberFormat="1" applyFont="1" applyFill="1" applyBorder="1"/>
    <xf numFmtId="169" fontId="6" fillId="7" borderId="6" xfId="7" applyNumberFormat="1" applyFont="1" applyFill="1" applyBorder="1" applyAlignment="1">
      <alignment horizontal="center"/>
    </xf>
    <xf numFmtId="0" fontId="6" fillId="7" borderId="6" xfId="7" applyNumberFormat="1" applyFont="1" applyFill="1" applyBorder="1"/>
    <xf numFmtId="0" fontId="6" fillId="7" borderId="7" xfId="7" applyNumberFormat="1" applyFont="1" applyFill="1" applyBorder="1"/>
    <xf numFmtId="0" fontId="3" fillId="0" borderId="0" xfId="0" applyFont="1" applyFill="1" applyBorder="1"/>
    <xf numFmtId="0" fontId="3" fillId="5" borderId="1" xfId="0" applyFont="1" applyFill="1" applyBorder="1"/>
    <xf numFmtId="164" fontId="0" fillId="5" borderId="1" xfId="0" applyNumberFormat="1" applyFont="1" applyFill="1" applyBorder="1"/>
    <xf numFmtId="0" fontId="13" fillId="0" borderId="0" xfId="0" applyFont="1"/>
    <xf numFmtId="170" fontId="0" fillId="0" borderId="1" xfId="7" applyNumberFormat="1" applyFont="1" applyBorder="1"/>
    <xf numFmtId="0" fontId="3" fillId="6" borderId="1" xfId="0" applyFont="1" applyFill="1" applyBorder="1"/>
    <xf numFmtId="164" fontId="0" fillId="6" borderId="1" xfId="0" applyNumberFormat="1" applyFont="1" applyFill="1" applyBorder="1"/>
    <xf numFmtId="0" fontId="3" fillId="7" borderId="1" xfId="0" applyFont="1" applyFill="1" applyBorder="1"/>
    <xf numFmtId="0" fontId="0" fillId="7" borderId="1" xfId="0" applyFont="1" applyFill="1" applyBorder="1"/>
    <xf numFmtId="0" fontId="12" fillId="0" borderId="0" xfId="0" applyFont="1" applyBorder="1"/>
    <xf numFmtId="1" fontId="19" fillId="0" borderId="0" xfId="0" applyNumberFormat="1" applyFont="1" applyBorder="1" applyAlignment="1">
      <alignment horizontal="center"/>
    </xf>
    <xf numFmtId="164" fontId="19" fillId="0" borderId="0" xfId="0" applyNumberFormat="1" applyFont="1" applyBorder="1" applyAlignment="1">
      <alignment horizontal="center"/>
    </xf>
    <xf numFmtId="0" fontId="19" fillId="0" borderId="0" xfId="0" applyFont="1" applyBorder="1" applyAlignment="1">
      <alignment horizontal="center"/>
    </xf>
    <xf numFmtId="0" fontId="0" fillId="0" borderId="0" xfId="0" applyAlignment="1"/>
    <xf numFmtId="0" fontId="3" fillId="0" borderId="0" xfId="0" applyFont="1" applyFill="1" applyAlignment="1">
      <alignment wrapText="1"/>
    </xf>
    <xf numFmtId="164" fontId="3" fillId="0" borderId="0" xfId="0" applyNumberFormat="1" applyFont="1" applyFill="1"/>
    <xf numFmtId="9" fontId="0" fillId="0" borderId="0" xfId="0" applyNumberFormat="1"/>
    <xf numFmtId="9" fontId="0" fillId="0" borderId="0" xfId="6" applyFont="1"/>
    <xf numFmtId="164" fontId="0" fillId="7" borderId="1" xfId="0" applyNumberFormat="1" applyFont="1" applyFill="1" applyBorder="1"/>
    <xf numFmtId="0" fontId="22" fillId="0" borderId="15" xfId="0" applyFont="1" applyBorder="1" applyAlignment="1">
      <alignment horizontal="center" vertical="center" wrapText="1"/>
    </xf>
    <xf numFmtId="0" fontId="22" fillId="0" borderId="13" xfId="0" applyFont="1" applyBorder="1" applyAlignment="1">
      <alignment horizontal="center" vertical="center" wrapText="1"/>
    </xf>
    <xf numFmtId="0" fontId="3" fillId="4" borderId="15"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169" fontId="25" fillId="7" borderId="3" xfId="7" applyNumberFormat="1" applyFont="1" applyFill="1" applyBorder="1" applyAlignment="1">
      <alignment horizontal="center"/>
    </xf>
    <xf numFmtId="169" fontId="25" fillId="7" borderId="14" xfId="7" applyNumberFormat="1" applyFont="1" applyFill="1" applyBorder="1" applyAlignment="1">
      <alignment horizontal="center"/>
    </xf>
    <xf numFmtId="169" fontId="25" fillId="7" borderId="4" xfId="7" applyNumberFormat="1" applyFont="1" applyFill="1" applyBorder="1" applyAlignment="1">
      <alignment horizontal="center"/>
    </xf>
    <xf numFmtId="169" fontId="6" fillId="0" borderId="6" xfId="7" applyNumberFormat="1" applyFont="1" applyFill="1" applyBorder="1" applyAlignment="1">
      <alignment horizontal="center"/>
    </xf>
    <xf numFmtId="169" fontId="6" fillId="0" borderId="7" xfId="7" applyNumberFormat="1" applyFont="1" applyFill="1" applyBorder="1" applyAlignment="1">
      <alignment horizontal="center"/>
    </xf>
    <xf numFmtId="169" fontId="6" fillId="0" borderId="0" xfId="7" applyNumberFormat="1" applyFont="1" applyFill="1" applyBorder="1" applyAlignment="1">
      <alignment horizontal="center"/>
    </xf>
    <xf numFmtId="169" fontId="6" fillId="0" borderId="9" xfId="7" applyNumberFormat="1" applyFont="1" applyFill="1" applyBorder="1" applyAlignment="1">
      <alignment horizontal="center"/>
    </xf>
    <xf numFmtId="0" fontId="25" fillId="5" borderId="3" xfId="0" applyFont="1" applyFill="1" applyBorder="1" applyAlignment="1">
      <alignment horizontal="center"/>
    </xf>
    <xf numFmtId="0" fontId="25" fillId="5" borderId="14" xfId="0" applyFont="1" applyFill="1" applyBorder="1" applyAlignment="1">
      <alignment horizontal="center"/>
    </xf>
    <xf numFmtId="0" fontId="25" fillId="5" borderId="4" xfId="0" applyFont="1" applyFill="1" applyBorder="1" applyAlignment="1">
      <alignment horizontal="center"/>
    </xf>
    <xf numFmtId="169" fontId="25" fillId="6" borderId="3" xfId="7" applyNumberFormat="1" applyFont="1" applyFill="1" applyBorder="1" applyAlignment="1">
      <alignment horizontal="center"/>
    </xf>
    <xf numFmtId="169" fontId="25" fillId="6" borderId="14" xfId="7" applyNumberFormat="1" applyFont="1" applyFill="1" applyBorder="1" applyAlignment="1">
      <alignment horizontal="center"/>
    </xf>
    <xf numFmtId="169" fontId="25" fillId="6" borderId="4" xfId="7" applyNumberFormat="1" applyFont="1" applyFill="1" applyBorder="1"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Alignment="1">
      <alignment wrapText="1"/>
    </xf>
    <xf numFmtId="0" fontId="0" fillId="3" borderId="0" xfId="0" applyFill="1" applyAlignment="1">
      <alignment horizontal="center" wrapText="1"/>
    </xf>
    <xf numFmtId="0" fontId="1" fillId="0" borderId="1" xfId="0" applyFont="1" applyBorder="1" applyAlignment="1">
      <alignment vertical="center" wrapText="1"/>
    </xf>
    <xf numFmtId="0" fontId="1" fillId="0" borderId="1" xfId="0" applyFont="1" applyBorder="1" applyAlignment="1">
      <alignment wrapText="1"/>
    </xf>
  </cellXfs>
  <cellStyles count="18">
    <cellStyle name="Comma" xfId="7" builtinId="3"/>
    <cellStyle name="Comma 2" xfId="2"/>
    <cellStyle name="Comma 2 2" xfId="4"/>
    <cellStyle name="Currency" xfId="1" builtinId="4"/>
    <cellStyle name="Currency 2" xfId="3"/>
    <cellStyle name="Currency 2 2" xfId="8"/>
    <cellStyle name="Currency 2 3" xfId="9"/>
    <cellStyle name="Hyperlink 2" xfId="10"/>
    <cellStyle name="Normal" xfId="0" builtinId="0"/>
    <cellStyle name="Normal 11" xfId="11"/>
    <cellStyle name="Normal 2" xfId="5"/>
    <cellStyle name="Normal 2 2" xfId="12"/>
    <cellStyle name="Normal 3" xfId="13"/>
    <cellStyle name="Normal 5 2 2 2" xfId="14"/>
    <cellStyle name="Normal 6" xfId="15"/>
    <cellStyle name="Percent" xfId="6" builtinId="5"/>
    <cellStyle name="Percent 2" xfId="16"/>
    <cellStyle name="Percent 2 2" xfId="17"/>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worksheet" Target="worksheets/sheet11.xml"/><Relationship Id="rId18" Type="http://schemas.openxmlformats.org/officeDocument/2006/relationships/externalLink" Target="externalLinks/externalLink3.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chartsheet" Target="chartsheets/sheet1.xml"/><Relationship Id="rId12" Type="http://schemas.openxmlformats.org/officeDocument/2006/relationships/worksheet" Target="worksheets/sheet10.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9.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8.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'SB 350 Potential'!$E$37</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Potential'!$G$37:$U$37</c:f>
              <c:numCache>
                <c:formatCode>_(* #,##0.0_);_(* \(#,##0.0\);_(* "-"??_);_(@_)</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Potential'!$G$38:$U$38</c:f>
              <c:numCache>
                <c:formatCode>_(* #,##0.0_);_(* \(#,##0.0\);_(* "-"??_);_(@_)</c:formatCode>
                <c:ptCount val="15"/>
                <c:pt idx="0">
                  <c:v>0</c:v>
                </c:pt>
                <c:pt idx="1">
                  <c:v>0</c:v>
                </c:pt>
                <c:pt idx="2">
                  <c:v>0</c:v>
                </c:pt>
                <c:pt idx="3">
                  <c:v>0</c:v>
                </c:pt>
                <c:pt idx="4">
                  <c:v>0</c:v>
                </c:pt>
                <c:pt idx="5">
                  <c:v>-14.300049495086792</c:v>
                </c:pt>
                <c:pt idx="6">
                  <c:v>-43.485483046715508</c:v>
                </c:pt>
                <c:pt idx="7">
                  <c:v>-87.970419979769801</c:v>
                </c:pt>
                <c:pt idx="8">
                  <c:v>-147.99066936043425</c:v>
                </c:pt>
                <c:pt idx="9">
                  <c:v>-223.5169290708501</c:v>
                </c:pt>
                <c:pt idx="10">
                  <c:v>-314.39393231172568</c:v>
                </c:pt>
                <c:pt idx="11">
                  <c:v>-420.59867319149834</c:v>
                </c:pt>
                <c:pt idx="12">
                  <c:v>-543.48676542648536</c:v>
                </c:pt>
                <c:pt idx="13">
                  <c:v>-683.57936480824912</c:v>
                </c:pt>
                <c:pt idx="14">
                  <c:v>-841.32341317949601</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Potential'!$G$39:$U$39</c:f>
              <c:numCache>
                <c:formatCode>_(* #,##0.0_);_(* \(#,##0.0\);_(* "-"??_);_(@_)</c:formatCode>
                <c:ptCount val="15"/>
                <c:pt idx="0">
                  <c:v>0</c:v>
                </c:pt>
                <c:pt idx="1">
                  <c:v>0</c:v>
                </c:pt>
                <c:pt idx="2">
                  <c:v>0</c:v>
                </c:pt>
                <c:pt idx="3">
                  <c:v>0</c:v>
                </c:pt>
                <c:pt idx="4">
                  <c:v>0</c:v>
                </c:pt>
                <c:pt idx="5">
                  <c:v>-35.750123737716983</c:v>
                </c:pt>
                <c:pt idx="6">
                  <c:v>-108.71370761678878</c:v>
                </c:pt>
                <c:pt idx="7">
                  <c:v>-219.92604994942448</c:v>
                </c:pt>
                <c:pt idx="8">
                  <c:v>-369.97667340108569</c:v>
                </c:pt>
                <c:pt idx="9">
                  <c:v>-558.7923226771253</c:v>
                </c:pt>
                <c:pt idx="10">
                  <c:v>-785.98483077931405</c:v>
                </c:pt>
                <c:pt idx="11">
                  <c:v>-1051.4966829787456</c:v>
                </c:pt>
                <c:pt idx="12">
                  <c:v>-1358.7169135662134</c:v>
                </c:pt>
                <c:pt idx="13">
                  <c:v>-1708.9484120206232</c:v>
                </c:pt>
                <c:pt idx="14">
                  <c:v>-2103.3085329487403</c:v>
                </c:pt>
              </c:numCache>
            </c:numRef>
          </c:val>
          <c:smooth val="0"/>
        </c:ser>
        <c:dLbls>
          <c:showLegendKey val="0"/>
          <c:showVal val="0"/>
          <c:showCatName val="0"/>
          <c:showSerName val="0"/>
          <c:showPercent val="0"/>
          <c:showBubbleSize val="0"/>
        </c:dLbls>
        <c:marker val="1"/>
        <c:smooth val="0"/>
        <c:axId val="184076928"/>
        <c:axId val="184387456"/>
      </c:lineChart>
      <c:catAx>
        <c:axId val="184076928"/>
        <c:scaling>
          <c:orientation val="minMax"/>
        </c:scaling>
        <c:delete val="0"/>
        <c:axPos val="b"/>
        <c:numFmt formatCode="General" sourceLinked="1"/>
        <c:majorTickMark val="none"/>
        <c:minorTickMark val="none"/>
        <c:tickLblPos val="nextTo"/>
        <c:crossAx val="184387456"/>
        <c:crosses val="autoZero"/>
        <c:auto val="1"/>
        <c:lblAlgn val="ctr"/>
        <c:lblOffset val="100"/>
        <c:noMultiLvlLbl val="0"/>
      </c:catAx>
      <c:valAx>
        <c:axId val="184387456"/>
        <c:scaling>
          <c:orientation val="minMax"/>
        </c:scaling>
        <c:delete val="0"/>
        <c:axPos val="l"/>
        <c:majorGridlines/>
        <c:title>
          <c:tx>
            <c:rich>
              <a:bodyPr rot="-5400000" vert="horz"/>
              <a:lstStyle/>
              <a:p>
                <a:pPr>
                  <a:defRPr sz="1200"/>
                </a:pPr>
                <a:r>
                  <a:rPr lang="en-US" sz="1200"/>
                  <a:t>Electricity Savings (GWh)</a:t>
                </a:r>
              </a:p>
            </c:rich>
          </c:tx>
          <c:overlay val="0"/>
        </c:title>
        <c:numFmt formatCode="_(* #,##0.0_);_(* \(#,##0.0\);_(* &quot;-&quot;??_);_(@_)" sourceLinked="1"/>
        <c:majorTickMark val="none"/>
        <c:minorTickMark val="none"/>
        <c:tickLblPos val="nextTo"/>
        <c:crossAx val="184076928"/>
        <c:crosses val="autoZero"/>
        <c:crossBetween val="between"/>
      </c:valAx>
      <c:dTable>
        <c:showHorzBorder val="1"/>
        <c:showVertBorder val="1"/>
        <c:showOutline val="1"/>
        <c:showKeys val="1"/>
      </c:dTable>
    </c:plotArea>
    <c:legend>
      <c:legendPos val="r"/>
      <c:overlay val="0"/>
    </c:legend>
    <c:plotVisOnly val="1"/>
    <c:dispBlanksAs val="zero"/>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'SB 350 Potential'!$E$42</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Potential'!$G$42:$U$42</c:f>
              <c:numCache>
                <c:formatCode>_(* #,##0.0_);_(* \(#,##0.0\);_(* "-"??_);_(@_)</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Potential'!$G$43:$U$43</c:f>
              <c:numCache>
                <c:formatCode>_(* #,##0.0_);_(* \(#,##0.0\);_(* "-"??_);_(@_)</c:formatCode>
                <c:ptCount val="15"/>
                <c:pt idx="0">
                  <c:v>0</c:v>
                </c:pt>
                <c:pt idx="1">
                  <c:v>0</c:v>
                </c:pt>
                <c:pt idx="2">
                  <c:v>0</c:v>
                </c:pt>
                <c:pt idx="3">
                  <c:v>0</c:v>
                </c:pt>
                <c:pt idx="4">
                  <c:v>0</c:v>
                </c:pt>
                <c:pt idx="5">
                  <c:v>1.8301287336637007</c:v>
                </c:pt>
                <c:pt idx="6">
                  <c:v>5.5652976619684598</c:v>
                </c:pt>
                <c:pt idx="7">
                  <c:v>11.25850601935017</c:v>
                </c:pt>
                <c:pt idx="8">
                  <c:v>18.93993278860404</c:v>
                </c:pt>
                <c:pt idx="9">
                  <c:v>28.605827867475597</c:v>
                </c:pt>
                <c:pt idx="10">
                  <c:v>40.23632011979393</c:v>
                </c:pt>
                <c:pt idx="11">
                  <c:v>53.828465238044103</c:v>
                </c:pt>
                <c:pt idx="12">
                  <c:v>69.555755461874185</c:v>
                </c:pt>
                <c:pt idx="13">
                  <c:v>87.484888615594613</c:v>
                </c:pt>
                <c:pt idx="14">
                  <c:v>107.67306457875083</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Potential'!$G$44:$U$44</c:f>
              <c:numCache>
                <c:formatCode>_(* #,##0.0_);_(* \(#,##0.0\);_(* "-"??_);_(@_)</c:formatCode>
                <c:ptCount val="15"/>
                <c:pt idx="0">
                  <c:v>0</c:v>
                </c:pt>
                <c:pt idx="1">
                  <c:v>0</c:v>
                </c:pt>
                <c:pt idx="2">
                  <c:v>0</c:v>
                </c:pt>
                <c:pt idx="3">
                  <c:v>0</c:v>
                </c:pt>
                <c:pt idx="4">
                  <c:v>0</c:v>
                </c:pt>
                <c:pt idx="5">
                  <c:v>4.5753218341592525</c:v>
                </c:pt>
                <c:pt idx="6">
                  <c:v>13.91324415492115</c:v>
                </c:pt>
                <c:pt idx="7">
                  <c:v>28.146265048375422</c:v>
                </c:pt>
                <c:pt idx="8">
                  <c:v>47.349831971510099</c:v>
                </c:pt>
                <c:pt idx="9">
                  <c:v>71.514569668688992</c:v>
                </c:pt>
                <c:pt idx="10">
                  <c:v>100.59080029948481</c:v>
                </c:pt>
                <c:pt idx="11">
                  <c:v>134.57116309511022</c:v>
                </c:pt>
                <c:pt idx="12">
                  <c:v>173.88938865468546</c:v>
                </c:pt>
                <c:pt idx="13">
                  <c:v>218.71222153898654</c:v>
                </c:pt>
                <c:pt idx="14">
                  <c:v>269.18266144687709</c:v>
                </c:pt>
              </c:numCache>
            </c:numRef>
          </c:val>
          <c:smooth val="0"/>
        </c:ser>
        <c:dLbls>
          <c:showLegendKey val="0"/>
          <c:showVal val="0"/>
          <c:showCatName val="0"/>
          <c:showSerName val="0"/>
          <c:showPercent val="0"/>
          <c:showBubbleSize val="0"/>
        </c:dLbls>
        <c:marker val="1"/>
        <c:smooth val="0"/>
        <c:axId val="108335872"/>
        <c:axId val="108337408"/>
      </c:lineChart>
      <c:catAx>
        <c:axId val="108335872"/>
        <c:scaling>
          <c:orientation val="minMax"/>
        </c:scaling>
        <c:delete val="0"/>
        <c:axPos val="b"/>
        <c:numFmt formatCode="General" sourceLinked="1"/>
        <c:majorTickMark val="none"/>
        <c:minorTickMark val="none"/>
        <c:tickLblPos val="nextTo"/>
        <c:crossAx val="108337408"/>
        <c:crosses val="autoZero"/>
        <c:auto val="1"/>
        <c:lblAlgn val="ctr"/>
        <c:lblOffset val="100"/>
        <c:noMultiLvlLbl val="0"/>
      </c:catAx>
      <c:valAx>
        <c:axId val="108337408"/>
        <c:scaling>
          <c:orientation val="minMax"/>
        </c:scaling>
        <c:delete val="0"/>
        <c:axPos val="l"/>
        <c:majorGridlines/>
        <c:title>
          <c:tx>
            <c:rich>
              <a:bodyPr rot="-5400000" vert="horz"/>
              <a:lstStyle/>
              <a:p>
                <a:pPr>
                  <a:defRPr sz="1200"/>
                </a:pPr>
                <a:r>
                  <a:rPr lang="en-US" sz="1200"/>
                  <a:t>Gas Savings (MM Therms)</a:t>
                </a:r>
              </a:p>
            </c:rich>
          </c:tx>
          <c:overlay val="0"/>
        </c:title>
        <c:numFmt formatCode="_(* #,##0.0_);_(* \(#,##0.0\);_(* &quot;-&quot;??_);_(@_)" sourceLinked="1"/>
        <c:majorTickMark val="none"/>
        <c:minorTickMark val="none"/>
        <c:tickLblPos val="nextTo"/>
        <c:crossAx val="108335872"/>
        <c:crosses val="autoZero"/>
        <c:crossBetween val="between"/>
      </c:valAx>
      <c:dTable>
        <c:showHorzBorder val="1"/>
        <c:showVertBorder val="1"/>
        <c:showOutline val="1"/>
        <c:showKeys val="1"/>
      </c:dTable>
    </c:plotArea>
    <c:legend>
      <c:legendPos val="r"/>
      <c:overlay val="0"/>
    </c:legend>
    <c:plotVisOnly val="1"/>
    <c:dispBlanksAs val="zero"/>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97971</xdr:colOff>
      <xdr:row>0</xdr:row>
      <xdr:rowOff>0</xdr:rowOff>
    </xdr:from>
    <xdr:to>
      <xdr:col>2</xdr:col>
      <xdr:colOff>1864483</xdr:colOff>
      <xdr:row>4</xdr:row>
      <xdr:rowOff>130628</xdr:rowOff>
    </xdr:to>
    <xdr:pic>
      <xdr:nvPicPr>
        <xdr:cNvPr id="2" name="Picture 1" descr="C:\Users\chgtg4w\AppData\Local\Microsoft\Windows\Temporary Internet Files\Content.Word\Noresco_Standard_RGB.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571" y="0"/>
          <a:ext cx="3176212" cy="831668"/>
        </a:xfrm>
        <a:prstGeom prst="rect">
          <a:avLst/>
        </a:prstGeom>
        <a:noFill/>
        <a:ln>
          <a:noFill/>
        </a:ln>
      </xdr:spPr>
    </xdr:pic>
    <xdr:clientData/>
  </xdr:twoCellAnchor>
  <xdr:twoCellAnchor>
    <xdr:from>
      <xdr:col>1</xdr:col>
      <xdr:colOff>10885</xdr:colOff>
      <xdr:row>17</xdr:row>
      <xdr:rowOff>65314</xdr:rowOff>
    </xdr:from>
    <xdr:to>
      <xdr:col>3</xdr:col>
      <xdr:colOff>0</xdr:colOff>
      <xdr:row>24</xdr:row>
      <xdr:rowOff>21772</xdr:rowOff>
    </xdr:to>
    <xdr:sp macro="" textlink="">
      <xdr:nvSpPr>
        <xdr:cNvPr id="3" name="Text Box 16"/>
        <xdr:cNvSpPr txBox="1"/>
      </xdr:nvSpPr>
      <xdr:spPr>
        <a:xfrm>
          <a:off x="620485" y="3547654"/>
          <a:ext cx="9712235" cy="1183278"/>
        </a:xfrm>
        <a:prstGeom prst="rect">
          <a:avLst/>
        </a:prstGeom>
        <a:noFill/>
        <a:ln w="3175">
          <a:solidFill>
            <a:schemeClr val="tx1"/>
          </a:solidFill>
        </a:ln>
        <a:effectLst/>
        <a:extLst>
          <a:ext uri="{C572A759-6A51-4108-AA02-DFA0A04FC94B}">
            <ma14:wrappingTextBoxFlag xmlns:lc="http://schemas.openxmlformats.org/drawingml/2006/lockedCanvas" xmlns:w15="http://schemas.microsoft.com/office/word/2012/wordml"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ts val="1500"/>
            </a:lnSpc>
            <a:spcBef>
              <a:spcPts val="0"/>
            </a:spcBef>
            <a:spcAft>
              <a:spcPts val="600"/>
            </a:spcAft>
          </a:pPr>
          <a:r>
            <a:rPr lang="en-US" sz="1600" b="1">
              <a:solidFill>
                <a:srgbClr val="000000"/>
              </a:solidFill>
              <a:effectLst/>
              <a:latin typeface="Arial" panose="020B0604020202020204" pitchFamily="34" charset="0"/>
              <a:ea typeface="MS Mincho"/>
              <a:cs typeface="Arial" panose="020B0604020202020204" pitchFamily="34" charset="0"/>
            </a:rPr>
            <a:t>DISCLAIMER</a:t>
          </a:r>
          <a:endParaRPr lang="en-US" sz="1600">
            <a:solidFill>
              <a:srgbClr val="000000"/>
            </a:solidFill>
            <a:effectLst/>
            <a:latin typeface="Arial" panose="020B0604020202020204" pitchFamily="34" charset="0"/>
            <a:ea typeface="MS Mincho"/>
            <a:cs typeface="Arial" panose="020B0604020202020204" pitchFamily="34" charset="0"/>
          </a:endParaRPr>
        </a:p>
        <a:p>
          <a:pPr marL="0" marR="0" algn="just">
            <a:lnSpc>
              <a:spcPts val="1000"/>
            </a:lnSpc>
            <a:spcBef>
              <a:spcPts val="0"/>
            </a:spcBef>
            <a:spcAft>
              <a:spcPts val="700"/>
            </a:spcAft>
          </a:pPr>
          <a:r>
            <a:rPr lang="en-US" sz="1100" b="0">
              <a:solidFill>
                <a:srgbClr val="000000"/>
              </a:solidFill>
              <a:effectLst/>
              <a:latin typeface="Arial" panose="020B0604020202020204" pitchFamily="34" charset="0"/>
              <a:ea typeface="MS Mincho"/>
              <a:cs typeface="Arial" panose="020B0604020202020204" pitchFamily="34" charset="0"/>
            </a:rPr>
            <a:t>This workbook was prepared as the result of work sponsored by the California Energy Commission. It does not necessarily represent the views of the Energy Commission, its employees, or the State of California. The Energy Commission, the State of California, its employees, contractors, and subcontractors make no warrant, express or implied, and assume no legal liability for the information in this report; nor does any party represent that the uses of this information will not infringe upon privately owned rights. This </a:t>
          </a:r>
          <a:r>
            <a:rPr lang="en-US" sz="1100" b="0">
              <a:effectLst/>
              <a:latin typeface="Arial" panose="020B0604020202020204" pitchFamily="34" charset="0"/>
              <a:ea typeface="+mn-ea"/>
              <a:cs typeface="Arial" panose="020B0604020202020204" pitchFamily="34" charset="0"/>
            </a:rPr>
            <a:t>workbook </a:t>
          </a:r>
          <a:r>
            <a:rPr lang="en-US" sz="1100" b="0">
              <a:solidFill>
                <a:srgbClr val="000000"/>
              </a:solidFill>
              <a:effectLst/>
              <a:latin typeface="Arial" panose="020B0604020202020204" pitchFamily="34" charset="0"/>
              <a:ea typeface="MS Mincho"/>
              <a:cs typeface="Arial" panose="020B0604020202020204" pitchFamily="34" charset="0"/>
            </a:rPr>
            <a:t>has not been approved or disapproved by the California Energy Commission nor has the California Energy Commission passed upon the accuracy or adequacy of the information in this report.</a:t>
          </a:r>
        </a:p>
      </xdr:txBody>
    </xdr:sp>
    <xdr:clientData/>
  </xdr:twoCellAnchor>
  <xdr:twoCellAnchor editAs="oneCell">
    <xdr:from>
      <xdr:col>2</xdr:col>
      <xdr:colOff>4183723</xdr:colOff>
      <xdr:row>0</xdr:row>
      <xdr:rowOff>21770</xdr:rowOff>
    </xdr:from>
    <xdr:to>
      <xdr:col>2</xdr:col>
      <xdr:colOff>7838803</xdr:colOff>
      <xdr:row>7</xdr:row>
      <xdr:rowOff>228598</xdr:rowOff>
    </xdr:to>
    <xdr:pic>
      <xdr:nvPicPr>
        <xdr:cNvPr id="4" name="Picture 3" descr="https://fuelcellsworks.com/content/uploads/California-Energy-Commission-20160613.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3023" y="21770"/>
          <a:ext cx="3655080" cy="1433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Electricity</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Gas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jensen/AppData/Local/Microsoft/Windows/Temporary%20Internet%20Files/Content.Outlook/YPVZSQ72/Program%20Data%20Analysis%20-%20LGC%20-%20Phase%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rooms.insidenci.com/sites/Energy/BayRENPACEMarketResearch/Shared%20Documents/Analysis/Finance%20Template%20-%202013-11-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gram%20Workbook%20A1_T24_201708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teamrooms.insidenci.com/Users/gbrown/Documents/EE%20Financing%20Risk%20Assessment/Draft%20Model%20Calculator%20for%20Analysis%20-%2011-18-2013%20-%20Populated%20with%20Case%20Study.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eamonlycaliforniapgt.navigantconsulting.com/Users/adaftari/Desktop/Other%20Projects%20and%20Folders/BayREN/Analysis%20Tools/Blank%20Data%20Analysis%20Tool%20-%20%202014-2-1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rooms.insidenci.com/Users/alee/AppData/Local/Microsoft/Windows/Temporary%20Internet%20Files/Content.Outlook/LMCW1JUN/Solano/CleanData/Solano%20Cle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Home"/>
      <sheetName val="Program Analysis"/>
      <sheetName val="SB 350 Potential"/>
      <sheetName val="Reference"/>
      <sheetName val="Conservative"/>
      <sheetName val="Aggressive"/>
      <sheetName val="Graph (electricity)"/>
      <sheetName val="Graph (gas)"/>
      <sheetName val="Data Analytics"/>
      <sheetName val="Chart1"/>
      <sheetName val="Chart2"/>
      <sheetName val="Chart3"/>
      <sheetName val="Chart4"/>
      <sheetName val="Look-up"/>
      <sheetName val="BEARS Worksheet"/>
      <sheetName val="LGC Worksheet"/>
      <sheetName val="LGC Conservative"/>
      <sheetName val="GHG Assumptions"/>
    </sheetNames>
    <sheetDataSet>
      <sheetData sheetId="0"/>
      <sheetData sheetId="1"/>
      <sheetData sheetId="2"/>
      <sheetData sheetId="3">
        <row r="35">
          <cell r="G35">
            <v>2015</v>
          </cell>
        </row>
      </sheetData>
      <sheetData sheetId="4"/>
      <sheetData sheetId="5"/>
      <sheetData sheetId="6"/>
      <sheetData sheetId="7" refreshError="1"/>
      <sheetData sheetId="8" refreshError="1"/>
      <sheetData sheetId="9"/>
      <sheetData sheetId="10" refreshError="1"/>
      <sheetData sheetId="11" refreshError="1"/>
      <sheetData sheetId="12" refreshError="1"/>
      <sheetData sheetId="13" refreshError="1"/>
      <sheetData sheetId="14"/>
      <sheetData sheetId="15">
        <row r="85">
          <cell r="T85">
            <v>0.25</v>
          </cell>
        </row>
      </sheetData>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Full Filtered List"/>
      <sheetName val="County Data"/>
      <sheetName val="Data Table (Hidden)"/>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Program Analysis"/>
      <sheetName val="SB 350 Potential"/>
      <sheetName val="Reference"/>
      <sheetName val="Conservative"/>
      <sheetName val="Aggressive"/>
      <sheetName val="Graph (electricity)"/>
      <sheetName val="Graph (gas)"/>
      <sheetName val="Benchmarking"/>
      <sheetName val="Look-up"/>
      <sheetName val="FS Stick Mid PA"/>
      <sheetName val="FS ADD Mid PA"/>
      <sheetName val="Summary"/>
      <sheetName val="Building Stock Data"/>
    </sheetNames>
    <sheetDataSet>
      <sheetData sheetId="0"/>
      <sheetData sheetId="1"/>
      <sheetData sheetId="2">
        <row r="35">
          <cell r="G35">
            <v>2015</v>
          </cell>
        </row>
      </sheetData>
      <sheetData sheetId="3"/>
      <sheetData sheetId="4"/>
      <sheetData sheetId="5"/>
      <sheetData sheetId="6" refreshError="1"/>
      <sheetData sheetId="7" refreshError="1"/>
      <sheetData sheetId="8"/>
      <sheetData sheetId="9">
        <row r="4">
          <cell r="A4" t="str">
            <v>Title 24</v>
          </cell>
        </row>
        <row r="5">
          <cell r="A5" t="str">
            <v>Title 20</v>
          </cell>
        </row>
        <row r="6">
          <cell r="A6" t="str">
            <v>Federal Appliances</v>
          </cell>
        </row>
        <row r="7">
          <cell r="A7" t="str">
            <v>Local Government Ordinances</v>
          </cell>
        </row>
        <row r="8">
          <cell r="A8" t="str">
            <v>Air Quality Districts</v>
          </cell>
        </row>
        <row r="9">
          <cell r="A9" t="str">
            <v>Local Government Challenge</v>
          </cell>
        </row>
        <row r="10">
          <cell r="A10" t="str">
            <v>Proposition 39</v>
          </cell>
        </row>
        <row r="11">
          <cell r="A11" t="str">
            <v>GGRF: Low Income Weather</v>
          </cell>
        </row>
        <row r="12">
          <cell r="A12" t="str">
            <v>GGRF: Water-Energy Grant</v>
          </cell>
        </row>
        <row r="13">
          <cell r="A13" t="str">
            <v>DGS EE Retrofit</v>
          </cell>
        </row>
        <row r="14">
          <cell r="A14" t="str">
            <v>ECAA Financing</v>
          </cell>
        </row>
        <row r="15">
          <cell r="A15" t="str">
            <v>PACE Financing</v>
          </cell>
        </row>
        <row r="16">
          <cell r="A16" t="str">
            <v>Benchmarking and Public Disclosure</v>
          </cell>
        </row>
        <row r="17">
          <cell r="A17" t="str">
            <v>Behavorial, Retrocommissioning, Operational Savings</v>
          </cell>
        </row>
        <row r="18">
          <cell r="A18" t="str">
            <v>Energy Asset Rating</v>
          </cell>
        </row>
        <row r="19">
          <cell r="A19" t="str">
            <v>Smart Meter Data Analytics</v>
          </cell>
        </row>
        <row r="20">
          <cell r="A20" t="str">
            <v>Electrification</v>
          </cell>
        </row>
        <row r="23">
          <cell r="B23" t="str">
            <v>Non_Residential</v>
          </cell>
          <cell r="C23" t="str">
            <v>Residential</v>
          </cell>
        </row>
      </sheetData>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structions"/>
      <sheetName val="Project Summary"/>
      <sheetName val="Project Level Details"/>
      <sheetName val="Project Retrofit ECMs"/>
      <sheetName val="Cashflow Analysis"/>
      <sheetName val="Lifetime Energy (kWh) Savings"/>
      <sheetName val="Lifetime Energy (Therm) Savings"/>
      <sheetName val="Financial Analysis"/>
      <sheetName val="Assumptions"/>
      <sheetName val="Lists for Data Validation"/>
      <sheetName val="Payback Period Calculation"/>
      <sheetName val="Cashflow without financing"/>
      <sheetName val="Cashflow with financing"/>
      <sheetName val="Discount Multiplier "/>
    </sheetNames>
    <sheetDataSet>
      <sheetData sheetId="0" refreshError="1"/>
      <sheetData sheetId="1" refreshError="1"/>
      <sheetData sheetId="2" refreshError="1"/>
      <sheetData sheetId="3">
        <row r="18">
          <cell r="H18">
            <v>240970</v>
          </cell>
        </row>
        <row r="21">
          <cell r="I21">
            <v>7.0000000000000007E-2</v>
          </cell>
        </row>
        <row r="22">
          <cell r="I22">
            <v>0.08</v>
          </cell>
        </row>
      </sheetData>
      <sheetData sheetId="4" refreshError="1"/>
      <sheetData sheetId="5" refreshError="1"/>
      <sheetData sheetId="6" refreshError="1"/>
      <sheetData sheetId="7" refreshError="1"/>
      <sheetData sheetId="8" refreshError="1"/>
      <sheetData sheetId="9">
        <row r="7">
          <cell r="E7">
            <v>0.05</v>
          </cell>
        </row>
        <row r="11">
          <cell r="E11">
            <v>0.01</v>
          </cell>
        </row>
      </sheetData>
      <sheetData sheetId="10">
        <row r="2">
          <cell r="L2">
            <v>90</v>
          </cell>
          <cell r="N2" t="b">
            <v>1</v>
          </cell>
          <cell r="P2">
            <v>10</v>
          </cell>
        </row>
        <row r="3">
          <cell r="O3">
            <v>1</v>
          </cell>
        </row>
      </sheetData>
      <sheetData sheetId="11">
        <row r="4">
          <cell r="F4" t="str">
            <v/>
          </cell>
        </row>
        <row r="5">
          <cell r="F5" t="str">
            <v/>
          </cell>
        </row>
        <row r="6">
          <cell r="F6" t="str">
            <v/>
          </cell>
        </row>
        <row r="7">
          <cell r="F7" t="str">
            <v/>
          </cell>
        </row>
        <row r="8">
          <cell r="F8" t="str">
            <v/>
          </cell>
        </row>
        <row r="9">
          <cell r="F9">
            <v>5.0185354881706097</v>
          </cell>
        </row>
        <row r="10">
          <cell r="F10" t="str">
            <v/>
          </cell>
        </row>
        <row r="11">
          <cell r="F11" t="str">
            <v/>
          </cell>
        </row>
        <row r="12">
          <cell r="F12" t="str">
            <v/>
          </cell>
        </row>
        <row r="13">
          <cell r="F13" t="str">
            <v/>
          </cell>
        </row>
        <row r="14">
          <cell r="F14" t="str">
            <v/>
          </cell>
        </row>
        <row r="15">
          <cell r="F15" t="str">
            <v/>
          </cell>
        </row>
        <row r="16">
          <cell r="F16" t="str">
            <v/>
          </cell>
        </row>
        <row r="17">
          <cell r="F17" t="str">
            <v/>
          </cell>
        </row>
        <row r="18">
          <cell r="F18" t="str">
            <v/>
          </cell>
        </row>
        <row r="19">
          <cell r="F19" t="str">
            <v/>
          </cell>
        </row>
        <row r="20">
          <cell r="F20" t="str">
            <v/>
          </cell>
        </row>
        <row r="21">
          <cell r="F21" t="str">
            <v/>
          </cell>
        </row>
        <row r="22">
          <cell r="F22" t="str">
            <v/>
          </cell>
        </row>
        <row r="23">
          <cell r="F23" t="str">
            <v/>
          </cell>
        </row>
        <row r="24">
          <cell r="F24" t="str">
            <v/>
          </cell>
        </row>
        <row r="25">
          <cell r="F25" t="str">
            <v/>
          </cell>
        </row>
        <row r="26">
          <cell r="F26" t="str">
            <v/>
          </cell>
        </row>
        <row r="27">
          <cell r="F27" t="str">
            <v/>
          </cell>
        </row>
        <row r="28">
          <cell r="F28" t="str">
            <v/>
          </cell>
        </row>
        <row r="29">
          <cell r="F29" t="str">
            <v/>
          </cell>
        </row>
      </sheetData>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Welcome &amp; Instructions"/>
      <sheetName val="Flags (Hide)"/>
      <sheetName val="Contact list"/>
      <sheetName val="Graphs"/>
      <sheetName val="CleanData"/>
      <sheetName val="Checks"/>
      <sheetName val="Building Analysis (Hide)"/>
      <sheetName val="Data Table (Hide)"/>
      <sheetName val="DataDictionary"/>
      <sheetName val="Update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perty"/>
      <sheetName val="Finance"/>
      <sheetName val="Sheet1"/>
    </sheetNames>
    <sheetDataSet>
      <sheetData sheetId="0"/>
      <sheetData sheetId="1"/>
      <sheetData sheetId="2">
        <row r="1">
          <cell r="A1" t="str">
            <v>Concatenate</v>
          </cell>
          <cell r="B1" t="str">
            <v>Market</v>
          </cell>
          <cell r="C1" t="str">
            <v>Submarket Cluster</v>
          </cell>
          <cell r="D1" t="str">
            <v>PropertyType</v>
          </cell>
          <cell r="E1" t="str">
            <v>Secondary Type</v>
          </cell>
          <cell r="F1" t="str">
            <v>Property Address</v>
          </cell>
          <cell r="G1" t="str">
            <v>Property City</v>
          </cell>
          <cell r="H1" t="str">
            <v>Property County</v>
          </cell>
          <cell r="I1" t="str">
            <v>Property Name</v>
          </cell>
          <cell r="J1" t="str">
            <v>Property Zip Code</v>
          </cell>
          <cell r="K1" t="str">
            <v>Buyer (True) Company</v>
          </cell>
          <cell r="L1" t="str">
            <v>Buyer (True) Contact</v>
          </cell>
          <cell r="M1" t="str">
            <v>Buyer (True) Phone</v>
          </cell>
          <cell r="N1" t="str">
            <v>Building Class</v>
          </cell>
          <cell r="O1" t="str">
            <v>Building Materials</v>
          </cell>
          <cell r="P1" t="str">
            <v>Year Built</v>
          </cell>
          <cell r="Q1" t="str">
            <v>Bldg SF</v>
          </cell>
          <cell r="R1" t="str">
            <v>Number Of Tenants</v>
          </cell>
          <cell r="S1" t="str">
            <v>Tenancy</v>
          </cell>
          <cell r="T1" t="str">
            <v>Vacancy</v>
          </cell>
          <cell r="U1" t="str">
            <v>Assessed Value</v>
          </cell>
          <cell r="V1" t="str">
            <v>Down Payment</v>
          </cell>
          <cell r="W1" t="str">
            <v>First Trust Deed Balance</v>
          </cell>
          <cell r="X1" t="str">
            <v>First Trust Deed Lender</v>
          </cell>
          <cell r="Y1" t="str">
            <v>First Trust Deed Payment</v>
          </cell>
          <cell r="Z1" t="str">
            <v>First Trust Deed Terms</v>
          </cell>
          <cell r="AA1" t="str">
            <v>Second Trust Deed Balance</v>
          </cell>
          <cell r="AB1" t="str">
            <v>Second Trust Deed Lender</v>
          </cell>
          <cell r="AC1" t="str">
            <v>Second Trust Deed Payment</v>
          </cell>
          <cell r="AD1" t="str">
            <v>Second Trust Deed Terms</v>
          </cell>
          <cell r="AE1" t="str">
            <v>Sale Date</v>
          </cell>
          <cell r="AF1" t="str">
            <v>Sale Price</v>
          </cell>
        </row>
        <row r="2">
          <cell r="A2" t="str">
            <v>23039040553</v>
          </cell>
          <cell r="B2" t="str">
            <v>East Bay/Oakland</v>
          </cell>
          <cell r="C2" t="str">
            <v>Napa County</v>
          </cell>
          <cell r="D2" t="str">
            <v>Mixed</v>
          </cell>
          <cell r="E2" t="str">
            <v>Warehouse</v>
          </cell>
          <cell r="F2" t="str">
            <v>621 Airpark Rd (7 Properties)</v>
          </cell>
          <cell r="G2" t="str">
            <v>Napa</v>
          </cell>
          <cell r="H2" t="str">
            <v>Napa</v>
          </cell>
          <cell r="I2" t="str">
            <v>Napa Airport Centre</v>
          </cell>
          <cell r="J2" t="str">
            <v>94558</v>
          </cell>
          <cell r="K2" t="str">
            <v>Westcore Properties</v>
          </cell>
          <cell r="M2">
            <v>8586254100</v>
          </cell>
          <cell r="N2" t="str">
            <v>B</v>
          </cell>
          <cell r="O2" t="str">
            <v>Masonry</v>
          </cell>
          <cell r="Q2">
            <v>230390</v>
          </cell>
          <cell r="R2">
            <v>17</v>
          </cell>
          <cell r="S2" t="str">
            <v>Multi</v>
          </cell>
          <cell r="U2">
            <v>29010468</v>
          </cell>
          <cell r="V2">
            <v>30000000</v>
          </cell>
          <cell r="AE2">
            <v>40553</v>
          </cell>
          <cell r="AF2">
            <v>30000000</v>
          </cell>
        </row>
        <row r="3">
          <cell r="A3" t="str">
            <v>15750038845</v>
          </cell>
          <cell r="B3" t="str">
            <v>East Bay/Oakland</v>
          </cell>
          <cell r="C3" t="str">
            <v>Napa County</v>
          </cell>
          <cell r="D3" t="str">
            <v>Flex</v>
          </cell>
          <cell r="E3" t="str">
            <v>Telecom Hotel/Data Hosting</v>
          </cell>
          <cell r="F3" t="str">
            <v>2600 Napa Valley Corporate Dr</v>
          </cell>
          <cell r="G3" t="str">
            <v>Napa</v>
          </cell>
          <cell r="H3" t="str">
            <v>Napa</v>
          </cell>
          <cell r="I3" t="str">
            <v>Kaiser Permanente Napa-Data Center</v>
          </cell>
          <cell r="J3" t="str">
            <v>94558</v>
          </cell>
          <cell r="N3" t="str">
            <v>B</v>
          </cell>
          <cell r="O3" t="str">
            <v>Masonry</v>
          </cell>
          <cell r="P3">
            <v>1990</v>
          </cell>
          <cell r="Q3">
            <v>157500</v>
          </cell>
          <cell r="S3" t="str">
            <v>Multi</v>
          </cell>
          <cell r="U3">
            <v>11117761</v>
          </cell>
          <cell r="AE3">
            <v>38845</v>
          </cell>
          <cell r="AF3">
            <v>29000000</v>
          </cell>
        </row>
        <row r="4">
          <cell r="A4" t="str">
            <v>7824037561</v>
          </cell>
          <cell r="B4" t="str">
            <v>East Bay/Oakland</v>
          </cell>
          <cell r="C4" t="str">
            <v>Napa County</v>
          </cell>
          <cell r="D4" t="str">
            <v>Mixed</v>
          </cell>
          <cell r="E4" t="str">
            <v>R&amp;D</v>
          </cell>
          <cell r="F4" t="str">
            <v>435-445 Devlin Rd (2 Properties)</v>
          </cell>
          <cell r="G4" t="str">
            <v>Napa</v>
          </cell>
          <cell r="H4" t="str">
            <v>Napa</v>
          </cell>
          <cell r="I4" t="str">
            <v>Creekside Office Center</v>
          </cell>
          <cell r="J4" t="str">
            <v>94558</v>
          </cell>
          <cell r="N4" t="str">
            <v>B</v>
          </cell>
          <cell r="O4" t="str">
            <v>Reinforced Concrete</v>
          </cell>
          <cell r="Q4">
            <v>78240</v>
          </cell>
          <cell r="R4">
            <v>3</v>
          </cell>
          <cell r="S4" t="str">
            <v>Multi</v>
          </cell>
          <cell r="U4">
            <v>9276532</v>
          </cell>
          <cell r="V4">
            <v>3920000</v>
          </cell>
          <cell r="W4">
            <v>8300000</v>
          </cell>
          <cell r="X4" t="str">
            <v>Wells Fargo Bank N.A.</v>
          </cell>
          <cell r="AE4">
            <v>37561</v>
          </cell>
          <cell r="AF4">
            <v>12220000</v>
          </cell>
        </row>
        <row r="5">
          <cell r="A5" t="str">
            <v>3029938714</v>
          </cell>
          <cell r="B5" t="str">
            <v>East Bay/Oakland</v>
          </cell>
          <cell r="C5" t="str">
            <v>Napa County</v>
          </cell>
          <cell r="D5" t="str">
            <v>Flex</v>
          </cell>
          <cell r="E5" t="str">
            <v>Light Manufacturing</v>
          </cell>
          <cell r="F5" t="str">
            <v>840 Latour Ct</v>
          </cell>
          <cell r="G5" t="str">
            <v>Napa</v>
          </cell>
          <cell r="H5" t="str">
            <v>Napa</v>
          </cell>
          <cell r="I5" t="str">
            <v>Napa Valley Commons</v>
          </cell>
          <cell r="J5" t="str">
            <v>94558</v>
          </cell>
          <cell r="N5" t="str">
            <v>C</v>
          </cell>
          <cell r="O5" t="str">
            <v>Reinforced Concrete</v>
          </cell>
          <cell r="P5">
            <v>1988</v>
          </cell>
          <cell r="Q5">
            <v>30299</v>
          </cell>
          <cell r="S5" t="str">
            <v>Multi</v>
          </cell>
          <cell r="T5">
            <v>100</v>
          </cell>
          <cell r="U5">
            <v>2011999</v>
          </cell>
          <cell r="V5">
            <v>2100000</v>
          </cell>
          <cell r="W5">
            <v>2100000</v>
          </cell>
          <cell r="X5" t="str">
            <v>Transamerica Life Insurance</v>
          </cell>
          <cell r="AE5">
            <v>38714</v>
          </cell>
          <cell r="AF5">
            <v>4200000</v>
          </cell>
        </row>
        <row r="6">
          <cell r="A6" t="str">
            <v>4219240816</v>
          </cell>
          <cell r="B6" t="str">
            <v>East Bay/Oakland</v>
          </cell>
          <cell r="C6" t="str">
            <v>Napa County</v>
          </cell>
          <cell r="D6" t="str">
            <v>Flex</v>
          </cell>
          <cell r="E6" t="str">
            <v>R&amp;D</v>
          </cell>
          <cell r="F6" t="str">
            <v>560-562 Technology Way</v>
          </cell>
          <cell r="G6" t="str">
            <v>Napa</v>
          </cell>
          <cell r="H6" t="str">
            <v>Napa</v>
          </cell>
          <cell r="I6" t="str">
            <v>Bldg 19 (Phase II)</v>
          </cell>
          <cell r="J6" t="str">
            <v>94558</v>
          </cell>
          <cell r="K6" t="str">
            <v>Lowenberg Corporation</v>
          </cell>
          <cell r="L6" t="str">
            <v>Susan Lowenberg</v>
          </cell>
          <cell r="M6">
            <v>4153924500</v>
          </cell>
          <cell r="N6" t="str">
            <v>B</v>
          </cell>
          <cell r="O6" t="str">
            <v>Masonry</v>
          </cell>
          <cell r="P6">
            <v>1998</v>
          </cell>
          <cell r="Q6">
            <v>42192</v>
          </cell>
          <cell r="R6">
            <v>2</v>
          </cell>
          <cell r="S6" t="str">
            <v>Multi</v>
          </cell>
          <cell r="U6">
            <v>3855122</v>
          </cell>
          <cell r="V6">
            <v>1375000</v>
          </cell>
          <cell r="W6">
            <v>2600000</v>
          </cell>
          <cell r="X6" t="str">
            <v>Bank of San Francisco</v>
          </cell>
          <cell r="AE6">
            <v>40816</v>
          </cell>
          <cell r="AF6">
            <v>3975000</v>
          </cell>
        </row>
        <row r="7">
          <cell r="A7" t="str">
            <v>3650039092</v>
          </cell>
          <cell r="B7" t="str">
            <v>East Bay/Oakland</v>
          </cell>
          <cell r="C7" t="str">
            <v>Napa County</v>
          </cell>
          <cell r="D7" t="str">
            <v>Flex</v>
          </cell>
          <cell r="E7" t="str">
            <v>R&amp;D</v>
          </cell>
          <cell r="F7" t="str">
            <v>460-480 Technology Way</v>
          </cell>
          <cell r="G7" t="str">
            <v>Napa</v>
          </cell>
          <cell r="H7" t="str">
            <v>Napa</v>
          </cell>
          <cell r="I7" t="str">
            <v>Tech Industrial</v>
          </cell>
          <cell r="J7" t="str">
            <v>94558</v>
          </cell>
          <cell r="N7" t="str">
            <v>B</v>
          </cell>
          <cell r="O7" t="str">
            <v>Masonry</v>
          </cell>
          <cell r="P7">
            <v>2004</v>
          </cell>
          <cell r="Q7">
            <v>36500</v>
          </cell>
          <cell r="S7" t="str">
            <v>Multi</v>
          </cell>
          <cell r="T7">
            <v>46.51</v>
          </cell>
          <cell r="U7">
            <v>2910794</v>
          </cell>
          <cell r="W7">
            <v>2750000</v>
          </cell>
          <cell r="X7" t="str">
            <v>Wells Fargo Bank N.A.</v>
          </cell>
          <cell r="AE7">
            <v>39092</v>
          </cell>
          <cell r="AF7">
            <v>3904500</v>
          </cell>
        </row>
        <row r="8">
          <cell r="A8" t="str">
            <v>3650039092</v>
          </cell>
          <cell r="B8" t="str">
            <v>East Bay/Oakland</v>
          </cell>
          <cell r="C8" t="str">
            <v>Napa County</v>
          </cell>
          <cell r="D8" t="str">
            <v>Flex</v>
          </cell>
          <cell r="E8" t="str">
            <v>R&amp;D</v>
          </cell>
          <cell r="F8" t="str">
            <v>460-480 Technology Way</v>
          </cell>
          <cell r="G8" t="str">
            <v>Napa</v>
          </cell>
          <cell r="H8" t="str">
            <v>Napa</v>
          </cell>
          <cell r="I8" t="str">
            <v>Tech Industrial</v>
          </cell>
          <cell r="J8" t="str">
            <v>94558</v>
          </cell>
          <cell r="N8" t="str">
            <v>B</v>
          </cell>
          <cell r="O8" t="str">
            <v>Masonry</v>
          </cell>
          <cell r="P8">
            <v>2004</v>
          </cell>
          <cell r="Q8">
            <v>36500</v>
          </cell>
          <cell r="S8" t="str">
            <v>Multi</v>
          </cell>
          <cell r="T8">
            <v>46.51</v>
          </cell>
          <cell r="U8">
            <v>2910794</v>
          </cell>
          <cell r="AE8">
            <v>39092</v>
          </cell>
          <cell r="AF8">
            <v>3903636</v>
          </cell>
        </row>
        <row r="9">
          <cell r="A9" t="str">
            <v>6256836887</v>
          </cell>
          <cell r="B9" t="str">
            <v>East Bay/Oakland</v>
          </cell>
          <cell r="C9" t="str">
            <v>Napa County</v>
          </cell>
          <cell r="D9" t="str">
            <v>Flex</v>
          </cell>
          <cell r="E9" t="str">
            <v>R&amp;D</v>
          </cell>
          <cell r="F9" t="str">
            <v>831 Latour Ct (2 Properties)</v>
          </cell>
          <cell r="G9" t="str">
            <v>Napa</v>
          </cell>
          <cell r="H9" t="str">
            <v>Napa</v>
          </cell>
          <cell r="I9" t="str">
            <v>Napa Valley Corporate Pk</v>
          </cell>
          <cell r="J9" t="str">
            <v>94558</v>
          </cell>
          <cell r="N9" t="str">
            <v>B</v>
          </cell>
          <cell r="O9" t="str">
            <v>Masonry</v>
          </cell>
          <cell r="Q9">
            <v>62568</v>
          </cell>
          <cell r="S9" t="str">
            <v>Multi</v>
          </cell>
          <cell r="U9">
            <v>5507676</v>
          </cell>
          <cell r="W9">
            <v>3354390</v>
          </cell>
          <cell r="X9" t="str">
            <v>Life Investors Insurance Company</v>
          </cell>
          <cell r="Z9" t="str">
            <v>orig: 12/10/97 in amt of $3,600,000</v>
          </cell>
          <cell r="AE9">
            <v>36887</v>
          </cell>
          <cell r="AF9">
            <v>3200000</v>
          </cell>
        </row>
        <row r="10">
          <cell r="A10" t="str">
            <v>2964737308</v>
          </cell>
          <cell r="B10" t="str">
            <v>East Bay/Oakland</v>
          </cell>
          <cell r="C10" t="str">
            <v>Napa County</v>
          </cell>
          <cell r="D10" t="str">
            <v>Flex</v>
          </cell>
          <cell r="E10" t="str">
            <v>R&amp;D</v>
          </cell>
          <cell r="F10" t="str">
            <v>505-521 Alexis Ct</v>
          </cell>
          <cell r="G10" t="str">
            <v>Napa</v>
          </cell>
          <cell r="H10" t="str">
            <v>Napa</v>
          </cell>
          <cell r="I10" t="str">
            <v>Napa Valley Gateway Business Park</v>
          </cell>
          <cell r="J10" t="str">
            <v>94558</v>
          </cell>
          <cell r="N10" t="str">
            <v>B</v>
          </cell>
          <cell r="O10" t="str">
            <v>Masonry</v>
          </cell>
          <cell r="P10">
            <v>2000</v>
          </cell>
          <cell r="Q10">
            <v>29647</v>
          </cell>
          <cell r="R10">
            <v>2</v>
          </cell>
          <cell r="S10" t="str">
            <v>Multi</v>
          </cell>
          <cell r="T10">
            <v>20.96</v>
          </cell>
          <cell r="U10">
            <v>4968407</v>
          </cell>
          <cell r="V10">
            <v>850000</v>
          </cell>
          <cell r="W10">
            <v>2350000</v>
          </cell>
          <cell r="X10" t="str">
            <v>Washington Mutual Bank</v>
          </cell>
          <cell r="AE10">
            <v>37308</v>
          </cell>
          <cell r="AF10">
            <v>3200000</v>
          </cell>
        </row>
        <row r="11">
          <cell r="A11" t="str">
            <v>2660037216</v>
          </cell>
          <cell r="B11" t="str">
            <v>East Bay/Oakland</v>
          </cell>
          <cell r="C11" t="str">
            <v>Napa County</v>
          </cell>
          <cell r="D11" t="str">
            <v>Flex</v>
          </cell>
          <cell r="E11" t="str">
            <v>R&amp;D</v>
          </cell>
          <cell r="F11" t="str">
            <v>575 Airport Rd</v>
          </cell>
          <cell r="G11" t="str">
            <v>Napa</v>
          </cell>
          <cell r="H11" t="str">
            <v>Napa</v>
          </cell>
          <cell r="J11" t="str">
            <v>94558</v>
          </cell>
          <cell r="N11" t="str">
            <v>B</v>
          </cell>
          <cell r="O11" t="str">
            <v>Reinforced Concrete</v>
          </cell>
          <cell r="P11">
            <v>2001</v>
          </cell>
          <cell r="Q11">
            <v>26600</v>
          </cell>
          <cell r="R11">
            <v>1</v>
          </cell>
          <cell r="V11">
            <v>243000</v>
          </cell>
          <cell r="W11">
            <v>1537500</v>
          </cell>
          <cell r="X11" t="str">
            <v>First Republic Bank</v>
          </cell>
          <cell r="AA11">
            <v>1230000</v>
          </cell>
          <cell r="AB11" t="str">
            <v>First Republic Bank</v>
          </cell>
          <cell r="AE11">
            <v>37216</v>
          </cell>
          <cell r="AF11">
            <v>3010500</v>
          </cell>
        </row>
        <row r="12">
          <cell r="A12" t="str">
            <v>3000041136</v>
          </cell>
          <cell r="B12" t="str">
            <v>East Bay/Oakland</v>
          </cell>
          <cell r="C12" t="str">
            <v>Napa County</v>
          </cell>
          <cell r="D12" t="str">
            <v>Flex</v>
          </cell>
          <cell r="E12" t="str">
            <v>R&amp;D</v>
          </cell>
          <cell r="F12" t="str">
            <v>607 Airpark Rd</v>
          </cell>
          <cell r="G12" t="str">
            <v>Napa</v>
          </cell>
          <cell r="H12" t="str">
            <v>Napa</v>
          </cell>
          <cell r="I12" t="str">
            <v>Napa Airport Centre</v>
          </cell>
          <cell r="J12" t="str">
            <v>94558</v>
          </cell>
          <cell r="K12" t="str">
            <v>Blicker-Pierce Wine Merchants</v>
          </cell>
          <cell r="L12" t="str">
            <v>Stefan Blicker</v>
          </cell>
          <cell r="M12">
            <v>7079670240</v>
          </cell>
          <cell r="N12" t="str">
            <v>B</v>
          </cell>
          <cell r="O12" t="str">
            <v>Reinforced Concrete</v>
          </cell>
          <cell r="P12">
            <v>1992</v>
          </cell>
          <cell r="Q12">
            <v>30000</v>
          </cell>
          <cell r="R12">
            <v>3</v>
          </cell>
          <cell r="S12" t="str">
            <v>Multi</v>
          </cell>
          <cell r="T12">
            <v>10.17</v>
          </cell>
          <cell r="U12">
            <v>3280785</v>
          </cell>
          <cell r="V12">
            <v>0</v>
          </cell>
          <cell r="W12">
            <v>1575000</v>
          </cell>
          <cell r="X12" t="str">
            <v>First Republic Bk</v>
          </cell>
          <cell r="AA12">
            <v>1260000</v>
          </cell>
          <cell r="AB12" t="str">
            <v>First Republic Bank</v>
          </cell>
          <cell r="AE12">
            <v>41136</v>
          </cell>
          <cell r="AF12">
            <v>2733000</v>
          </cell>
        </row>
        <row r="13">
          <cell r="A13" t="str">
            <v>1225038940</v>
          </cell>
          <cell r="B13" t="str">
            <v>East Bay/Oakland</v>
          </cell>
          <cell r="C13" t="str">
            <v>Napa County</v>
          </cell>
          <cell r="D13" t="str">
            <v>Flex</v>
          </cell>
          <cell r="F13" t="str">
            <v>210 Camino Oruga</v>
          </cell>
          <cell r="G13" t="str">
            <v>Napa</v>
          </cell>
          <cell r="H13" t="str">
            <v>Napa</v>
          </cell>
          <cell r="J13" t="str">
            <v>94558</v>
          </cell>
          <cell r="N13" t="str">
            <v>C</v>
          </cell>
          <cell r="O13" t="str">
            <v>Reinforced Concrete</v>
          </cell>
          <cell r="P13">
            <v>1994</v>
          </cell>
          <cell r="Q13">
            <v>12250</v>
          </cell>
          <cell r="R13">
            <v>1</v>
          </cell>
          <cell r="S13" t="str">
            <v>Single</v>
          </cell>
          <cell r="U13">
            <v>775771</v>
          </cell>
          <cell r="AE13">
            <v>38940</v>
          </cell>
          <cell r="AF13">
            <v>2350000</v>
          </cell>
        </row>
        <row r="14">
          <cell r="A14" t="str">
            <v>1600039342</v>
          </cell>
          <cell r="B14" t="str">
            <v>East Bay/Oakland</v>
          </cell>
          <cell r="C14" t="str">
            <v>Napa County</v>
          </cell>
          <cell r="D14" t="str">
            <v>Flex</v>
          </cell>
          <cell r="E14" t="str">
            <v>R&amp;D</v>
          </cell>
          <cell r="F14" t="str">
            <v>200 Camino Oruga</v>
          </cell>
          <cell r="G14" t="str">
            <v>Napa</v>
          </cell>
          <cell r="H14" t="str">
            <v>Napa</v>
          </cell>
          <cell r="J14" t="str">
            <v>94558</v>
          </cell>
          <cell r="N14" t="str">
            <v>B</v>
          </cell>
          <cell r="O14" t="str">
            <v>Masonry</v>
          </cell>
          <cell r="P14">
            <v>1991</v>
          </cell>
          <cell r="Q14">
            <v>16000</v>
          </cell>
          <cell r="R14">
            <v>1</v>
          </cell>
          <cell r="S14" t="str">
            <v>Multi</v>
          </cell>
          <cell r="T14">
            <v>15</v>
          </cell>
          <cell r="U14">
            <v>1351979</v>
          </cell>
          <cell r="V14">
            <v>2150000</v>
          </cell>
          <cell r="AE14">
            <v>39342</v>
          </cell>
          <cell r="AF14">
            <v>2150000</v>
          </cell>
        </row>
        <row r="15">
          <cell r="A15" t="str">
            <v>1587641018</v>
          </cell>
          <cell r="B15" t="str">
            <v>East Bay/Oakland</v>
          </cell>
          <cell r="C15" t="str">
            <v>Napa County</v>
          </cell>
          <cell r="D15" t="str">
            <v>Flex</v>
          </cell>
          <cell r="E15" t="str">
            <v>R&amp;D</v>
          </cell>
          <cell r="F15" t="str">
            <v>500 Gateway Dr</v>
          </cell>
          <cell r="G15" t="str">
            <v>Napa</v>
          </cell>
          <cell r="H15" t="str">
            <v>Napa</v>
          </cell>
          <cell r="J15" t="str">
            <v>94558</v>
          </cell>
          <cell r="K15" t="str">
            <v>Anette Yazidi</v>
          </cell>
          <cell r="L15" t="str">
            <v>Anette Yazidi</v>
          </cell>
          <cell r="M15">
            <v>7072524228</v>
          </cell>
          <cell r="N15" t="str">
            <v>B</v>
          </cell>
          <cell r="O15" t="str">
            <v>Masonry</v>
          </cell>
          <cell r="P15">
            <v>1998</v>
          </cell>
          <cell r="Q15">
            <v>15876</v>
          </cell>
          <cell r="R15">
            <v>2</v>
          </cell>
          <cell r="S15" t="str">
            <v>Multi</v>
          </cell>
          <cell r="U15">
            <v>2647503</v>
          </cell>
          <cell r="V15">
            <v>912500</v>
          </cell>
          <cell r="W15">
            <v>912500</v>
          </cell>
          <cell r="X15" t="str">
            <v>JPMorgan Chase Bank</v>
          </cell>
          <cell r="AE15">
            <v>41018</v>
          </cell>
          <cell r="AF15">
            <v>1825000</v>
          </cell>
        </row>
        <row r="16">
          <cell r="A16" t="str">
            <v>1090339645</v>
          </cell>
          <cell r="B16" t="str">
            <v>East Bay/Oakland</v>
          </cell>
          <cell r="C16" t="str">
            <v>Napa County</v>
          </cell>
          <cell r="D16" t="str">
            <v>Flex</v>
          </cell>
          <cell r="F16" t="str">
            <v>986 Kaiser Rd</v>
          </cell>
          <cell r="G16" t="str">
            <v>Napa</v>
          </cell>
          <cell r="H16" t="str">
            <v>Napa</v>
          </cell>
          <cell r="J16" t="str">
            <v>94558</v>
          </cell>
          <cell r="K16" t="str">
            <v>Heritage Systems</v>
          </cell>
          <cell r="L16" t="str">
            <v>Michael Long</v>
          </cell>
          <cell r="M16">
            <v>7072580553</v>
          </cell>
          <cell r="N16" t="str">
            <v>C</v>
          </cell>
          <cell r="O16" t="str">
            <v>Metal</v>
          </cell>
          <cell r="Q16">
            <v>10903</v>
          </cell>
          <cell r="S16" t="str">
            <v>Multi</v>
          </cell>
          <cell r="U16">
            <v>591839</v>
          </cell>
          <cell r="V16">
            <v>865125</v>
          </cell>
          <cell r="W16">
            <v>864875</v>
          </cell>
          <cell r="X16" t="str">
            <v>Charter Oak Bank</v>
          </cell>
          <cell r="AE16">
            <v>39645</v>
          </cell>
          <cell r="AF16">
            <v>1730000</v>
          </cell>
        </row>
        <row r="17">
          <cell r="A17" t="str">
            <v>840039535</v>
          </cell>
          <cell r="B17" t="str">
            <v>East Bay/Oakland</v>
          </cell>
          <cell r="C17" t="str">
            <v>Napa County</v>
          </cell>
          <cell r="D17" t="str">
            <v>Flex</v>
          </cell>
          <cell r="F17" t="str">
            <v>3250 California Blvd</v>
          </cell>
          <cell r="G17" t="str">
            <v>Napa</v>
          </cell>
          <cell r="H17" t="str">
            <v>Napa</v>
          </cell>
          <cell r="J17" t="str">
            <v>94558</v>
          </cell>
          <cell r="K17" t="str">
            <v>Rossi Family Trust</v>
          </cell>
          <cell r="L17" t="str">
            <v>Joseph Rossi</v>
          </cell>
          <cell r="M17">
            <v>7072262999</v>
          </cell>
          <cell r="N17" t="str">
            <v>B</v>
          </cell>
          <cell r="O17" t="str">
            <v>Reinforced Concrete</v>
          </cell>
          <cell r="Q17">
            <v>8400</v>
          </cell>
          <cell r="S17" t="str">
            <v>Multi</v>
          </cell>
          <cell r="U17">
            <v>673121</v>
          </cell>
          <cell r="V17">
            <v>400000</v>
          </cell>
          <cell r="W17">
            <v>1200000</v>
          </cell>
          <cell r="X17" t="str">
            <v>Charter Oak Bank</v>
          </cell>
          <cell r="AE17">
            <v>39535</v>
          </cell>
          <cell r="AF17">
            <v>1600000</v>
          </cell>
        </row>
        <row r="18">
          <cell r="A18" t="str">
            <v>868740206</v>
          </cell>
          <cell r="B18" t="str">
            <v>East Bay/Oakland</v>
          </cell>
          <cell r="C18" t="str">
            <v>Napa County</v>
          </cell>
          <cell r="D18" t="str">
            <v>Flex</v>
          </cell>
          <cell r="E18" t="str">
            <v>Light Manufacturing</v>
          </cell>
          <cell r="F18" t="str">
            <v>755-769 Technology Way (3 Flex Condo Units)</v>
          </cell>
          <cell r="G18" t="str">
            <v>Napa</v>
          </cell>
          <cell r="H18" t="str">
            <v>Napa</v>
          </cell>
          <cell r="I18" t="str">
            <v>Napa Gateway Commerce Center</v>
          </cell>
          <cell r="J18" t="str">
            <v>94558</v>
          </cell>
          <cell r="K18" t="str">
            <v>Truc Shack Properties Llc</v>
          </cell>
          <cell r="L18" t="str">
            <v>Andrew Ryan</v>
          </cell>
          <cell r="M18">
            <v>7072570471</v>
          </cell>
          <cell r="N18" t="str">
            <v>B</v>
          </cell>
          <cell r="O18" t="str">
            <v>Reinforced Concrete</v>
          </cell>
          <cell r="Q18">
            <v>8687</v>
          </cell>
          <cell r="U18">
            <v>1548000</v>
          </cell>
          <cell r="AA18">
            <v>1215500</v>
          </cell>
          <cell r="AB18" t="str">
            <v>Napa Community Bank</v>
          </cell>
          <cell r="AE18">
            <v>40206</v>
          </cell>
          <cell r="AF18">
            <v>1408000</v>
          </cell>
        </row>
        <row r="19">
          <cell r="A19" t="str">
            <v>584038957</v>
          </cell>
          <cell r="B19" t="str">
            <v>East Bay/Oakland</v>
          </cell>
          <cell r="C19" t="str">
            <v>Napa County</v>
          </cell>
          <cell r="D19" t="str">
            <v>Flex</v>
          </cell>
          <cell r="E19" t="str">
            <v>Light Manufacturing</v>
          </cell>
          <cell r="F19" t="str">
            <v>1098 Jordan Ln</v>
          </cell>
          <cell r="G19" t="str">
            <v>Napa</v>
          </cell>
          <cell r="H19" t="str">
            <v>Napa</v>
          </cell>
          <cell r="J19" t="str">
            <v>94559</v>
          </cell>
          <cell r="N19" t="str">
            <v>C</v>
          </cell>
          <cell r="O19" t="str">
            <v>Masonry</v>
          </cell>
          <cell r="P19">
            <v>1970</v>
          </cell>
          <cell r="Q19">
            <v>5840</v>
          </cell>
          <cell r="S19" t="str">
            <v>Multi</v>
          </cell>
          <cell r="W19">
            <v>1297173</v>
          </cell>
          <cell r="X19" t="str">
            <v>Private Lender</v>
          </cell>
          <cell r="AE19">
            <v>38957</v>
          </cell>
          <cell r="AF19">
            <v>1285000</v>
          </cell>
        </row>
        <row r="20">
          <cell r="A20" t="str">
            <v>400439155</v>
          </cell>
          <cell r="B20" t="str">
            <v>East Bay/Oakland</v>
          </cell>
          <cell r="C20" t="str">
            <v>Napa County</v>
          </cell>
          <cell r="D20" t="str">
            <v>Flex</v>
          </cell>
          <cell r="E20" t="str">
            <v>Light Manufacturing</v>
          </cell>
          <cell r="F20" t="str">
            <v>3231 California Blvd</v>
          </cell>
          <cell r="G20" t="str">
            <v>Napa</v>
          </cell>
          <cell r="H20" t="str">
            <v>Napa</v>
          </cell>
          <cell r="J20" t="str">
            <v>94558</v>
          </cell>
          <cell r="K20" t="str">
            <v>Morris R Mitchell Trust</v>
          </cell>
          <cell r="L20" t="str">
            <v>Barbara Mitchell</v>
          </cell>
          <cell r="N20" t="str">
            <v>C</v>
          </cell>
          <cell r="O20" t="str">
            <v>Masonry</v>
          </cell>
          <cell r="P20">
            <v>1974</v>
          </cell>
          <cell r="Q20">
            <v>4004</v>
          </cell>
          <cell r="S20" t="str">
            <v>Multi</v>
          </cell>
          <cell r="U20">
            <v>474132</v>
          </cell>
          <cell r="AE20">
            <v>39155</v>
          </cell>
          <cell r="AF20">
            <v>1132000</v>
          </cell>
        </row>
        <row r="21">
          <cell r="A21" t="str">
            <v>1605336586</v>
          </cell>
          <cell r="B21" t="str">
            <v>East Bay/Oakland</v>
          </cell>
          <cell r="C21" t="str">
            <v>Napa County</v>
          </cell>
          <cell r="D21" t="str">
            <v>Flex</v>
          </cell>
          <cell r="F21" t="str">
            <v>1830-1836 Soscol Ave</v>
          </cell>
          <cell r="G21" t="str">
            <v>Napa</v>
          </cell>
          <cell r="H21" t="str">
            <v>Napa</v>
          </cell>
          <cell r="I21" t="str">
            <v>Soscol Center Business Park</v>
          </cell>
          <cell r="J21" t="str">
            <v>94559</v>
          </cell>
          <cell r="N21" t="str">
            <v>C</v>
          </cell>
          <cell r="O21" t="str">
            <v>Reinforced Concrete</v>
          </cell>
          <cell r="P21">
            <v>1980</v>
          </cell>
          <cell r="Q21">
            <v>16053</v>
          </cell>
          <cell r="R21">
            <v>6</v>
          </cell>
          <cell r="S21" t="str">
            <v>Multi</v>
          </cell>
          <cell r="T21">
            <v>35.869999999999997</v>
          </cell>
          <cell r="U21">
            <v>1174882</v>
          </cell>
          <cell r="V21">
            <v>600000</v>
          </cell>
          <cell r="W21">
            <v>500000</v>
          </cell>
          <cell r="X21" t="str">
            <v>Sonoma Valley Bank</v>
          </cell>
          <cell r="AE21">
            <v>36586</v>
          </cell>
          <cell r="AF21">
            <v>1100000</v>
          </cell>
        </row>
        <row r="22">
          <cell r="A22" t="str">
            <v>701036950</v>
          </cell>
          <cell r="B22" t="str">
            <v>East Bay/Oakland</v>
          </cell>
          <cell r="C22" t="str">
            <v>Napa County</v>
          </cell>
          <cell r="D22" t="str">
            <v>Flex</v>
          </cell>
          <cell r="E22" t="str">
            <v>Light Manufacturing</v>
          </cell>
          <cell r="F22" t="str">
            <v>50 Executive Ct</v>
          </cell>
          <cell r="G22" t="str">
            <v>Napa</v>
          </cell>
          <cell r="H22" t="str">
            <v>Napa</v>
          </cell>
          <cell r="I22" t="str">
            <v>Napa Valley Airport Park</v>
          </cell>
          <cell r="J22" t="str">
            <v>94558</v>
          </cell>
          <cell r="N22" t="str">
            <v>C</v>
          </cell>
          <cell r="O22" t="str">
            <v>Reinforced Concrete</v>
          </cell>
          <cell r="P22">
            <v>1995</v>
          </cell>
          <cell r="Q22">
            <v>7010</v>
          </cell>
          <cell r="R22">
            <v>2</v>
          </cell>
          <cell r="S22" t="str">
            <v>Multi</v>
          </cell>
          <cell r="U22">
            <v>688488</v>
          </cell>
          <cell r="V22">
            <v>900000</v>
          </cell>
          <cell r="AE22">
            <v>36950</v>
          </cell>
          <cell r="AF22">
            <v>900000</v>
          </cell>
        </row>
        <row r="23">
          <cell r="A23" t="str">
            <v>4091540080</v>
          </cell>
          <cell r="B23" t="str">
            <v>East Bay/Oakland</v>
          </cell>
          <cell r="C23" t="str">
            <v>Napa County</v>
          </cell>
          <cell r="D23" t="str">
            <v>Flex</v>
          </cell>
          <cell r="F23" t="str">
            <v>570-580 Gateway Dr, 574/1st Floor</v>
          </cell>
          <cell r="G23" t="str">
            <v>Napa</v>
          </cell>
          <cell r="H23" t="str">
            <v>Napa</v>
          </cell>
          <cell r="I23" t="str">
            <v>Bldg 9</v>
          </cell>
          <cell r="J23" t="str">
            <v>94558</v>
          </cell>
          <cell r="K23" t="str">
            <v>Printing Services Napa Valley</v>
          </cell>
          <cell r="L23" t="str">
            <v>Mark Foxworthy</v>
          </cell>
          <cell r="M23">
            <v>7072557418</v>
          </cell>
          <cell r="N23" t="str">
            <v>B</v>
          </cell>
          <cell r="O23" t="str">
            <v>Masonry</v>
          </cell>
          <cell r="P23">
            <v>1999</v>
          </cell>
          <cell r="Q23">
            <v>40915</v>
          </cell>
          <cell r="R23">
            <v>3</v>
          </cell>
          <cell r="U23">
            <v>5574525</v>
          </cell>
          <cell r="W23">
            <v>447500</v>
          </cell>
          <cell r="X23" t="str">
            <v>Charter Oak Bank</v>
          </cell>
          <cell r="AA23">
            <v>358000</v>
          </cell>
          <cell r="AB23" t="str">
            <v>Charter Oak Bank</v>
          </cell>
          <cell r="AE23">
            <v>40080</v>
          </cell>
          <cell r="AF23">
            <v>895000</v>
          </cell>
        </row>
        <row r="24">
          <cell r="A24" t="str">
            <v>584041512</v>
          </cell>
          <cell r="B24" t="str">
            <v>East Bay/Oakland</v>
          </cell>
          <cell r="C24" t="str">
            <v>Napa County</v>
          </cell>
          <cell r="D24" t="str">
            <v>Flex</v>
          </cell>
          <cell r="E24" t="str">
            <v>Light Manufacturing</v>
          </cell>
          <cell r="F24" t="str">
            <v>1098 Jordan Ln</v>
          </cell>
          <cell r="G24" t="str">
            <v>Napa</v>
          </cell>
          <cell r="H24" t="str">
            <v>Napa</v>
          </cell>
          <cell r="J24" t="str">
            <v>94559</v>
          </cell>
          <cell r="K24" t="str">
            <v>Grassi Construction, Inc.</v>
          </cell>
          <cell r="L24" t="str">
            <v>Mark Grassi</v>
          </cell>
          <cell r="M24">
            <v>7072553232</v>
          </cell>
          <cell r="N24" t="str">
            <v>C</v>
          </cell>
          <cell r="O24" t="str">
            <v>Masonry</v>
          </cell>
          <cell r="P24">
            <v>1970</v>
          </cell>
          <cell r="Q24">
            <v>5840</v>
          </cell>
          <cell r="S24" t="str">
            <v>Multi</v>
          </cell>
          <cell r="U24">
            <v>1050000</v>
          </cell>
          <cell r="V24">
            <v>375000</v>
          </cell>
          <cell r="W24">
            <v>500000</v>
          </cell>
          <cell r="X24" t="str">
            <v>Bank of Marin</v>
          </cell>
          <cell r="AE24">
            <v>41512</v>
          </cell>
          <cell r="AF24">
            <v>875000</v>
          </cell>
        </row>
        <row r="25">
          <cell r="A25" t="str">
            <v>7198939372</v>
          </cell>
          <cell r="B25" t="str">
            <v>East Bay/Oakland</v>
          </cell>
          <cell r="C25" t="str">
            <v>Napa County</v>
          </cell>
          <cell r="D25" t="str">
            <v>Flex</v>
          </cell>
          <cell r="E25" t="str">
            <v>Light Manufacturing</v>
          </cell>
          <cell r="F25" t="str">
            <v>2771-2787 Napa Valley Corporate Dr, 13/1st Floor</v>
          </cell>
          <cell r="G25" t="str">
            <v>Napa</v>
          </cell>
          <cell r="H25" t="str">
            <v>Napa</v>
          </cell>
          <cell r="I25" t="str">
            <v>Venture Commerce Center Napa Bldg 2</v>
          </cell>
          <cell r="J25" t="str">
            <v>94558</v>
          </cell>
          <cell r="K25" t="str">
            <v>ShowerTek, Inc.</v>
          </cell>
          <cell r="L25" t="str">
            <v>Thomas Christianson</v>
          </cell>
          <cell r="M25">
            <v>7072241480</v>
          </cell>
          <cell r="N25" t="str">
            <v>B</v>
          </cell>
          <cell r="O25" t="str">
            <v>Reinforced Concrete</v>
          </cell>
          <cell r="P25">
            <v>2004</v>
          </cell>
          <cell r="Q25">
            <v>71989</v>
          </cell>
          <cell r="R25">
            <v>8</v>
          </cell>
          <cell r="T25">
            <v>5.57</v>
          </cell>
          <cell r="U25">
            <v>704718</v>
          </cell>
          <cell r="V25">
            <v>412500</v>
          </cell>
          <cell r="W25">
            <v>412500</v>
          </cell>
          <cell r="X25" t="str">
            <v>Sterling Svgs Bk</v>
          </cell>
          <cell r="AE25">
            <v>39372</v>
          </cell>
          <cell r="AF25">
            <v>825000</v>
          </cell>
        </row>
        <row r="26">
          <cell r="A26" t="str">
            <v>9432838224</v>
          </cell>
          <cell r="B26" t="str">
            <v>East Bay/Oakland</v>
          </cell>
          <cell r="C26" t="str">
            <v>Napa County</v>
          </cell>
          <cell r="D26" t="str">
            <v>Flex</v>
          </cell>
          <cell r="F26" t="str">
            <v>2789-2799 Napa Valley Corporate Dr</v>
          </cell>
          <cell r="G26" t="str">
            <v>Napa</v>
          </cell>
          <cell r="H26" t="str">
            <v>Napa</v>
          </cell>
          <cell r="I26" t="str">
            <v>Venture Commerce Center Napa Bldg 1</v>
          </cell>
          <cell r="J26" t="str">
            <v>94558</v>
          </cell>
          <cell r="K26" t="str">
            <v>David Wignall</v>
          </cell>
          <cell r="M26">
            <v>7079678790</v>
          </cell>
          <cell r="N26" t="str">
            <v>B</v>
          </cell>
          <cell r="O26" t="str">
            <v>Reinforced Concrete</v>
          </cell>
          <cell r="P26">
            <v>2004</v>
          </cell>
          <cell r="Q26">
            <v>94328</v>
          </cell>
          <cell r="T26">
            <v>1.7</v>
          </cell>
          <cell r="X26" t="str">
            <v>Lender Not available</v>
          </cell>
          <cell r="Z26" t="str">
            <v>NTD</v>
          </cell>
          <cell r="AE26">
            <v>38224</v>
          </cell>
          <cell r="AF26">
            <v>821000</v>
          </cell>
        </row>
        <row r="27">
          <cell r="A27" t="str">
            <v>9432838581</v>
          </cell>
          <cell r="B27" t="str">
            <v>East Bay/Oakland</v>
          </cell>
          <cell r="C27" t="str">
            <v>Napa County</v>
          </cell>
          <cell r="D27" t="str">
            <v>Flex</v>
          </cell>
          <cell r="F27" t="str">
            <v>2789-2799 Napa Valley Corporate Dr</v>
          </cell>
          <cell r="G27" t="str">
            <v>Napa</v>
          </cell>
          <cell r="H27" t="str">
            <v>Napa</v>
          </cell>
          <cell r="I27" t="str">
            <v>Venture Commerce Center Napa Bldg 1</v>
          </cell>
          <cell r="J27" t="str">
            <v>94558</v>
          </cell>
          <cell r="K27" t="str">
            <v>Todd Larkin</v>
          </cell>
          <cell r="N27" t="str">
            <v>B</v>
          </cell>
          <cell r="O27" t="str">
            <v>Reinforced Concrete</v>
          </cell>
          <cell r="P27">
            <v>2004</v>
          </cell>
          <cell r="Q27">
            <v>94328</v>
          </cell>
          <cell r="T27">
            <v>1.7</v>
          </cell>
          <cell r="U27">
            <v>784421</v>
          </cell>
          <cell r="W27">
            <v>462500</v>
          </cell>
          <cell r="X27" t="str">
            <v>Bank of America NA</v>
          </cell>
          <cell r="AA27">
            <v>370000</v>
          </cell>
          <cell r="AB27" t="str">
            <v>Bank of America NA</v>
          </cell>
          <cell r="AE27">
            <v>38581</v>
          </cell>
          <cell r="AF27">
            <v>817000</v>
          </cell>
        </row>
        <row r="28">
          <cell r="A28" t="str">
            <v>1000037169</v>
          </cell>
          <cell r="B28" t="str">
            <v>East Bay/Oakland</v>
          </cell>
          <cell r="C28" t="str">
            <v>Napa County</v>
          </cell>
          <cell r="D28" t="str">
            <v>Flex</v>
          </cell>
          <cell r="E28" t="str">
            <v>R&amp;D</v>
          </cell>
          <cell r="F28" t="str">
            <v>1600-1606 Main St</v>
          </cell>
          <cell r="G28" t="str">
            <v>Napa</v>
          </cell>
          <cell r="H28" t="str">
            <v>Napa</v>
          </cell>
          <cell r="J28" t="str">
            <v>94559</v>
          </cell>
          <cell r="N28" t="str">
            <v>C</v>
          </cell>
          <cell r="O28" t="str">
            <v>Masonry</v>
          </cell>
          <cell r="Q28">
            <v>10000</v>
          </cell>
          <cell r="R28">
            <v>1</v>
          </cell>
          <cell r="S28" t="str">
            <v>Multi</v>
          </cell>
          <cell r="T28">
            <v>12.31</v>
          </cell>
          <cell r="U28">
            <v>63431</v>
          </cell>
          <cell r="W28">
            <v>1210059</v>
          </cell>
          <cell r="X28" t="str">
            <v>Mechanics Bank</v>
          </cell>
          <cell r="Z28" t="str">
            <v>Mechanics Bank</v>
          </cell>
          <cell r="AE28">
            <v>37169</v>
          </cell>
          <cell r="AF28">
            <v>699000</v>
          </cell>
        </row>
        <row r="29">
          <cell r="A29" t="str">
            <v>7198938650</v>
          </cell>
          <cell r="B29" t="str">
            <v>East Bay/Oakland</v>
          </cell>
          <cell r="C29" t="str">
            <v>Napa County</v>
          </cell>
          <cell r="D29" t="str">
            <v>Flex</v>
          </cell>
          <cell r="E29" t="str">
            <v>Light Manufacturing</v>
          </cell>
          <cell r="F29" t="str">
            <v>2771-2787 Napa Valley Corporate Dr, 13/1st Floor</v>
          </cell>
          <cell r="G29" t="str">
            <v>Napa</v>
          </cell>
          <cell r="H29" t="str">
            <v>Napa</v>
          </cell>
          <cell r="I29" t="str">
            <v>Venture Commerce Center Napa Bldg 2</v>
          </cell>
          <cell r="J29" t="str">
            <v>94558</v>
          </cell>
          <cell r="N29" t="str">
            <v>B</v>
          </cell>
          <cell r="O29" t="str">
            <v>Reinforced Concrete</v>
          </cell>
          <cell r="P29">
            <v>2004</v>
          </cell>
          <cell r="Q29">
            <v>71989</v>
          </cell>
          <cell r="T29">
            <v>5.57</v>
          </cell>
          <cell r="U29">
            <v>666905</v>
          </cell>
          <cell r="V29">
            <v>69190</v>
          </cell>
          <cell r="W29">
            <v>345450</v>
          </cell>
          <cell r="X29" t="str">
            <v>Sterling Bank</v>
          </cell>
          <cell r="Z29" t="str">
            <v>VIR</v>
          </cell>
          <cell r="AA29">
            <v>276360</v>
          </cell>
          <cell r="AB29" t="str">
            <v>Community West Bank</v>
          </cell>
          <cell r="AD29" t="str">
            <v>VIR</v>
          </cell>
          <cell r="AE29">
            <v>38650</v>
          </cell>
          <cell r="AF29">
            <v>691000</v>
          </cell>
        </row>
        <row r="30">
          <cell r="A30" t="str">
            <v>7198938373</v>
          </cell>
          <cell r="B30" t="str">
            <v>East Bay/Oakland</v>
          </cell>
          <cell r="C30" t="str">
            <v>Napa County</v>
          </cell>
          <cell r="D30" t="str">
            <v>Flex</v>
          </cell>
          <cell r="E30" t="str">
            <v>Light Manufacturing</v>
          </cell>
          <cell r="F30" t="str">
            <v>2771-2787 Napa Valley Corporate Dr</v>
          </cell>
          <cell r="G30" t="str">
            <v>Napa</v>
          </cell>
          <cell r="H30" t="str">
            <v>Napa</v>
          </cell>
          <cell r="I30" t="str">
            <v>Venture Commerce Center Napa Bldg 2</v>
          </cell>
          <cell r="J30" t="str">
            <v>94558</v>
          </cell>
          <cell r="K30" t="str">
            <v>Louise G. &amp; Catherine M. Jones Jr.</v>
          </cell>
          <cell r="N30" t="str">
            <v>B</v>
          </cell>
          <cell r="O30" t="str">
            <v>Reinforced Concrete</v>
          </cell>
          <cell r="P30">
            <v>2004</v>
          </cell>
          <cell r="Q30">
            <v>71989</v>
          </cell>
          <cell r="T30">
            <v>5.57</v>
          </cell>
          <cell r="V30">
            <v>610000</v>
          </cell>
          <cell r="W30">
            <v>50000</v>
          </cell>
          <cell r="X30" t="str">
            <v>Seller</v>
          </cell>
          <cell r="AE30">
            <v>38373</v>
          </cell>
          <cell r="AF30">
            <v>660000</v>
          </cell>
        </row>
        <row r="31">
          <cell r="A31" t="str">
            <v>7198938988</v>
          </cell>
          <cell r="B31" t="str">
            <v>East Bay/Oakland</v>
          </cell>
          <cell r="C31" t="str">
            <v>Napa County</v>
          </cell>
          <cell r="D31" t="str">
            <v>Flex</v>
          </cell>
          <cell r="E31" t="str">
            <v>Light Manufacturing</v>
          </cell>
          <cell r="F31" t="str">
            <v>2771-2787 Napa Valley Corporate Dr, 10/1st Floor</v>
          </cell>
          <cell r="G31" t="str">
            <v>Napa</v>
          </cell>
          <cell r="H31" t="str">
            <v>Napa</v>
          </cell>
          <cell r="I31" t="str">
            <v>Venture Commerce Center Napa Bldg 2</v>
          </cell>
          <cell r="J31" t="str">
            <v>94558</v>
          </cell>
          <cell r="N31" t="str">
            <v>B</v>
          </cell>
          <cell r="O31" t="str">
            <v>Reinforced Concrete</v>
          </cell>
          <cell r="P31">
            <v>2004</v>
          </cell>
          <cell r="Q31">
            <v>71989</v>
          </cell>
          <cell r="R31">
            <v>8</v>
          </cell>
          <cell r="T31">
            <v>5.57</v>
          </cell>
          <cell r="U31">
            <v>611796</v>
          </cell>
          <cell r="X31" t="str">
            <v>Lender Not available</v>
          </cell>
          <cell r="AE31">
            <v>38988</v>
          </cell>
          <cell r="AF31">
            <v>650000</v>
          </cell>
        </row>
        <row r="32">
          <cell r="A32" t="str">
            <v>1572240414</v>
          </cell>
          <cell r="B32" t="str">
            <v>East Bay/Oakland</v>
          </cell>
          <cell r="C32" t="str">
            <v>Napa County</v>
          </cell>
          <cell r="D32" t="str">
            <v>Flex</v>
          </cell>
          <cell r="E32" t="str">
            <v>R&amp;D</v>
          </cell>
          <cell r="F32" t="str">
            <v>45 Enterprise Ct, 5/1st Floor</v>
          </cell>
          <cell r="G32" t="str">
            <v>Napa</v>
          </cell>
          <cell r="H32" t="str">
            <v>Napa</v>
          </cell>
          <cell r="I32" t="str">
            <v>Flex Condo</v>
          </cell>
          <cell r="J32" t="str">
            <v>94558</v>
          </cell>
          <cell r="K32" t="str">
            <v>Paradise Pools Inc</v>
          </cell>
          <cell r="L32" t="str">
            <v>Randy Williams</v>
          </cell>
          <cell r="M32">
            <v>7072570774</v>
          </cell>
          <cell r="N32" t="str">
            <v>B</v>
          </cell>
          <cell r="O32" t="str">
            <v>Reinforced Concrete</v>
          </cell>
          <cell r="Q32">
            <v>15722</v>
          </cell>
          <cell r="R32">
            <v>2</v>
          </cell>
          <cell r="U32">
            <v>428962</v>
          </cell>
          <cell r="V32">
            <v>300000</v>
          </cell>
          <cell r="W32">
            <v>300000</v>
          </cell>
          <cell r="X32" t="str">
            <v>Bank of Napa NA</v>
          </cell>
          <cell r="AE32">
            <v>40414</v>
          </cell>
          <cell r="AF32">
            <v>600000</v>
          </cell>
        </row>
        <row r="33">
          <cell r="A33" t="str">
            <v>400436714</v>
          </cell>
          <cell r="B33" t="str">
            <v>East Bay/Oakland</v>
          </cell>
          <cell r="C33" t="str">
            <v>Napa County</v>
          </cell>
          <cell r="D33" t="str">
            <v>Flex</v>
          </cell>
          <cell r="E33" t="str">
            <v>Light Manufacturing</v>
          </cell>
          <cell r="F33" t="str">
            <v>3231 California Blvd</v>
          </cell>
          <cell r="G33" t="str">
            <v>Napa</v>
          </cell>
          <cell r="H33" t="str">
            <v>Napa</v>
          </cell>
          <cell r="J33" t="str">
            <v>94558</v>
          </cell>
          <cell r="N33" t="str">
            <v>C</v>
          </cell>
          <cell r="O33" t="str">
            <v>Masonry</v>
          </cell>
          <cell r="P33">
            <v>1974</v>
          </cell>
          <cell r="Q33">
            <v>4004</v>
          </cell>
          <cell r="S33" t="str">
            <v>Multi</v>
          </cell>
          <cell r="U33">
            <v>318791</v>
          </cell>
          <cell r="V33">
            <v>155000</v>
          </cell>
          <cell r="W33">
            <v>275000</v>
          </cell>
          <cell r="X33" t="str">
            <v>Wells Fargo Bank N.A.</v>
          </cell>
          <cell r="AE33">
            <v>36714</v>
          </cell>
          <cell r="AF33">
            <v>430000</v>
          </cell>
        </row>
        <row r="34">
          <cell r="A34" t="str">
            <v>1412540077</v>
          </cell>
          <cell r="B34" t="str">
            <v>East Bay/Oakland</v>
          </cell>
          <cell r="C34" t="str">
            <v>Napa County</v>
          </cell>
          <cell r="D34" t="str">
            <v>Flex</v>
          </cell>
          <cell r="E34" t="str">
            <v>R&amp;D</v>
          </cell>
          <cell r="F34" t="str">
            <v>61-71 Sheehy Ct, 69/1st Floor</v>
          </cell>
          <cell r="G34" t="str">
            <v>Napa</v>
          </cell>
          <cell r="H34" t="str">
            <v>Napa</v>
          </cell>
          <cell r="I34" t="str">
            <v>Flex Condo</v>
          </cell>
          <cell r="J34" t="str">
            <v>94558</v>
          </cell>
          <cell r="K34" t="str">
            <v>Farmer Scott A</v>
          </cell>
          <cell r="L34" t="str">
            <v>Scott Farmer</v>
          </cell>
          <cell r="M34">
            <v>7072524258</v>
          </cell>
          <cell r="N34" t="str">
            <v>B</v>
          </cell>
          <cell r="O34" t="str">
            <v>Reinforced Concrete</v>
          </cell>
          <cell r="P34">
            <v>2006</v>
          </cell>
          <cell r="Q34">
            <v>14125</v>
          </cell>
          <cell r="V34">
            <v>207500</v>
          </cell>
          <cell r="W34">
            <v>207500</v>
          </cell>
          <cell r="X34" t="str">
            <v>Presidio Bank</v>
          </cell>
          <cell r="AE34">
            <v>40077</v>
          </cell>
          <cell r="AF34">
            <v>415000</v>
          </cell>
        </row>
        <row r="35">
          <cell r="A35" t="str">
            <v>1399040681</v>
          </cell>
          <cell r="B35" t="str">
            <v>East Bay/Oakland</v>
          </cell>
          <cell r="C35" t="str">
            <v>Napa County</v>
          </cell>
          <cell r="D35" t="str">
            <v>Flex</v>
          </cell>
          <cell r="E35" t="str">
            <v>R&amp;D</v>
          </cell>
          <cell r="F35" t="str">
            <v>81-91 Sheehy Ct</v>
          </cell>
          <cell r="G35" t="str">
            <v>Napa</v>
          </cell>
          <cell r="H35" t="str">
            <v>Napa</v>
          </cell>
          <cell r="I35" t="str">
            <v>Sheehy Commerce Center</v>
          </cell>
          <cell r="J35" t="str">
            <v>94558</v>
          </cell>
          <cell r="N35" t="str">
            <v>B</v>
          </cell>
          <cell r="O35" t="str">
            <v>Reinforced Concrete</v>
          </cell>
          <cell r="P35">
            <v>2006</v>
          </cell>
          <cell r="Q35">
            <v>13990</v>
          </cell>
          <cell r="R35">
            <v>2</v>
          </cell>
          <cell r="S35" t="str">
            <v>Multi</v>
          </cell>
          <cell r="U35">
            <v>413099</v>
          </cell>
          <cell r="AE35">
            <v>40681</v>
          </cell>
          <cell r="AF35">
            <v>313436</v>
          </cell>
        </row>
        <row r="36">
          <cell r="A36" t="str">
            <v>400037211</v>
          </cell>
          <cell r="B36" t="str">
            <v>East Bay/Oakland</v>
          </cell>
          <cell r="C36" t="str">
            <v>Napa County</v>
          </cell>
          <cell r="D36" t="str">
            <v>Flex</v>
          </cell>
          <cell r="F36" t="str">
            <v>400 College Ave</v>
          </cell>
          <cell r="G36" t="str">
            <v>Angwin</v>
          </cell>
          <cell r="H36" t="str">
            <v>Napa</v>
          </cell>
          <cell r="J36" t="str">
            <v>94508</v>
          </cell>
          <cell r="Q36">
            <v>4000</v>
          </cell>
          <cell r="S36" t="str">
            <v>Single</v>
          </cell>
          <cell r="U36">
            <v>200000</v>
          </cell>
          <cell r="V36">
            <v>300000</v>
          </cell>
          <cell r="AE36">
            <v>37211</v>
          </cell>
          <cell r="AF36">
            <v>300000</v>
          </cell>
        </row>
        <row r="37">
          <cell r="A37" t="str">
            <v>1399041158</v>
          </cell>
          <cell r="B37" t="str">
            <v>East Bay/Oakland</v>
          </cell>
          <cell r="C37" t="str">
            <v>Napa County</v>
          </cell>
          <cell r="D37" t="str">
            <v>Flex</v>
          </cell>
          <cell r="E37" t="str">
            <v>R&amp;D</v>
          </cell>
          <cell r="F37" t="str">
            <v>81-91 Sheehy Ct, 81/1st Floor</v>
          </cell>
          <cell r="G37" t="str">
            <v>Napa</v>
          </cell>
          <cell r="H37" t="str">
            <v>Napa</v>
          </cell>
          <cell r="I37" t="str">
            <v>Flex Condo</v>
          </cell>
          <cell r="J37" t="str">
            <v>94558</v>
          </cell>
          <cell r="K37" t="str">
            <v>Jerry &amp; Lynelle Heuschober</v>
          </cell>
          <cell r="L37" t="str">
            <v>Jerry Heuschober</v>
          </cell>
          <cell r="M37">
            <v>7076032961</v>
          </cell>
          <cell r="N37" t="str">
            <v>B</v>
          </cell>
          <cell r="O37" t="str">
            <v>Reinforced Concrete</v>
          </cell>
          <cell r="P37">
            <v>2006</v>
          </cell>
          <cell r="Q37">
            <v>13990</v>
          </cell>
          <cell r="R37">
            <v>4</v>
          </cell>
          <cell r="U37">
            <v>325000</v>
          </cell>
          <cell r="V37">
            <v>53500</v>
          </cell>
          <cell r="W37">
            <v>241500</v>
          </cell>
          <cell r="X37" t="str">
            <v>Bank of Napa NA</v>
          </cell>
          <cell r="AE37">
            <v>41158</v>
          </cell>
          <cell r="AF37">
            <v>295000</v>
          </cell>
        </row>
        <row r="38">
          <cell r="A38" t="str">
            <v>1399040917</v>
          </cell>
          <cell r="B38" t="str">
            <v>East Bay/Oakland</v>
          </cell>
          <cell r="C38" t="str">
            <v>Napa County</v>
          </cell>
          <cell r="D38" t="str">
            <v>Flex</v>
          </cell>
          <cell r="E38" t="str">
            <v>R&amp;D</v>
          </cell>
          <cell r="F38" t="str">
            <v>81-91 Sheehy Ct, 87/1st Floor</v>
          </cell>
          <cell r="G38" t="str">
            <v>Napa</v>
          </cell>
          <cell r="H38" t="str">
            <v>Napa</v>
          </cell>
          <cell r="I38" t="str">
            <v>Flex Condo</v>
          </cell>
          <cell r="J38" t="str">
            <v>94558</v>
          </cell>
          <cell r="K38" t="str">
            <v>Frederick H &amp; Carol C Schrader</v>
          </cell>
          <cell r="L38" t="str">
            <v>Frederick Schrader</v>
          </cell>
          <cell r="N38" t="str">
            <v>B</v>
          </cell>
          <cell r="O38" t="str">
            <v>Reinforced Concrete</v>
          </cell>
          <cell r="P38">
            <v>2006</v>
          </cell>
          <cell r="Q38">
            <v>13990</v>
          </cell>
          <cell r="R38">
            <v>4</v>
          </cell>
          <cell r="U38">
            <v>416209</v>
          </cell>
          <cell r="AE38">
            <v>40917</v>
          </cell>
          <cell r="AF38">
            <v>275000</v>
          </cell>
        </row>
        <row r="39">
          <cell r="A39" t="str">
            <v>1574440030</v>
          </cell>
          <cell r="B39" t="str">
            <v>East Bay/Oakland</v>
          </cell>
          <cell r="C39" t="str">
            <v>Napa County</v>
          </cell>
          <cell r="D39" t="str">
            <v>Flex</v>
          </cell>
          <cell r="E39" t="str">
            <v>R&amp;D</v>
          </cell>
          <cell r="F39" t="str">
            <v>700-798 California Blvd</v>
          </cell>
          <cell r="G39" t="str">
            <v>Napa</v>
          </cell>
          <cell r="H39" t="str">
            <v>Napa</v>
          </cell>
          <cell r="J39" t="str">
            <v>94559</v>
          </cell>
          <cell r="K39" t="str">
            <v>Elizabeth A Strauss</v>
          </cell>
          <cell r="L39" t="str">
            <v>Elizabeth Strauss</v>
          </cell>
          <cell r="M39">
            <v>7072531194</v>
          </cell>
          <cell r="N39" t="str">
            <v>C</v>
          </cell>
          <cell r="O39" t="str">
            <v>Masonry</v>
          </cell>
          <cell r="P39">
            <v>1984</v>
          </cell>
          <cell r="Q39">
            <v>15744</v>
          </cell>
          <cell r="R39">
            <v>3</v>
          </cell>
          <cell r="S39" t="str">
            <v>Multi</v>
          </cell>
          <cell r="U39">
            <v>1274207</v>
          </cell>
          <cell r="AE39">
            <v>40030</v>
          </cell>
          <cell r="AF39">
            <v>0</v>
          </cell>
        </row>
        <row r="40">
          <cell r="A40" t="str">
            <v>1574440269</v>
          </cell>
          <cell r="B40" t="str">
            <v>East Bay/Oakland</v>
          </cell>
          <cell r="C40" t="str">
            <v>Napa County</v>
          </cell>
          <cell r="D40" t="str">
            <v>Flex</v>
          </cell>
          <cell r="E40" t="str">
            <v>R&amp;D</v>
          </cell>
          <cell r="F40" t="str">
            <v>700-798 California Blvd</v>
          </cell>
          <cell r="G40" t="str">
            <v>Napa</v>
          </cell>
          <cell r="H40" t="str">
            <v>Napa</v>
          </cell>
          <cell r="J40" t="str">
            <v>94559</v>
          </cell>
          <cell r="N40" t="str">
            <v>C</v>
          </cell>
          <cell r="O40" t="str">
            <v>Masonry</v>
          </cell>
          <cell r="P40">
            <v>1984</v>
          </cell>
          <cell r="Q40">
            <v>15744</v>
          </cell>
          <cell r="R40">
            <v>4</v>
          </cell>
          <cell r="S40" t="str">
            <v>Multi</v>
          </cell>
          <cell r="U40">
            <v>1299690</v>
          </cell>
          <cell r="AE40">
            <v>40269</v>
          </cell>
          <cell r="AF40">
            <v>0</v>
          </cell>
        </row>
        <row r="41">
          <cell r="A41" t="str">
            <v>1574440441</v>
          </cell>
          <cell r="B41" t="str">
            <v>East Bay/Oakland</v>
          </cell>
          <cell r="C41" t="str">
            <v>Napa County</v>
          </cell>
          <cell r="D41" t="str">
            <v>Flex</v>
          </cell>
          <cell r="E41" t="str">
            <v>R&amp;D</v>
          </cell>
          <cell r="F41" t="str">
            <v>700-798 California Blvd</v>
          </cell>
          <cell r="G41" t="str">
            <v>Napa</v>
          </cell>
          <cell r="H41" t="str">
            <v>Napa</v>
          </cell>
          <cell r="J41" t="str">
            <v>94559</v>
          </cell>
          <cell r="N41" t="str">
            <v>C</v>
          </cell>
          <cell r="O41" t="str">
            <v>Masonry</v>
          </cell>
          <cell r="P41">
            <v>1984</v>
          </cell>
          <cell r="Q41">
            <v>15744</v>
          </cell>
          <cell r="R41">
            <v>7</v>
          </cell>
          <cell r="S41" t="str">
            <v>Multi</v>
          </cell>
          <cell r="U41">
            <v>1299690</v>
          </cell>
          <cell r="AE41">
            <v>40441</v>
          </cell>
          <cell r="AF41">
            <v>0</v>
          </cell>
        </row>
        <row r="42">
          <cell r="A42" t="str">
            <v>328440284</v>
          </cell>
          <cell r="B42" t="str">
            <v>East Bay/Oakland</v>
          </cell>
          <cell r="C42" t="str">
            <v>Napa County</v>
          </cell>
          <cell r="D42" t="str">
            <v>Flex</v>
          </cell>
          <cell r="E42" t="str">
            <v>Light Manufacturing</v>
          </cell>
          <cell r="F42" t="str">
            <v>1820 Pueblo Ave</v>
          </cell>
          <cell r="G42" t="str">
            <v>Napa</v>
          </cell>
          <cell r="H42" t="str">
            <v>Napa</v>
          </cell>
          <cell r="J42" t="str">
            <v>94558</v>
          </cell>
          <cell r="N42" t="str">
            <v>C</v>
          </cell>
          <cell r="O42" t="str">
            <v>Masonry</v>
          </cell>
          <cell r="Q42">
            <v>3284</v>
          </cell>
          <cell r="R42">
            <v>1</v>
          </cell>
          <cell r="S42" t="str">
            <v>Single</v>
          </cell>
          <cell r="U42">
            <v>131330</v>
          </cell>
          <cell r="AE42">
            <v>40284</v>
          </cell>
          <cell r="AF42">
            <v>0</v>
          </cell>
        </row>
        <row r="43">
          <cell r="A43" t="str">
            <v>1225039030</v>
          </cell>
          <cell r="B43" t="str">
            <v>East Bay/Oakland</v>
          </cell>
          <cell r="C43" t="str">
            <v>Napa County</v>
          </cell>
          <cell r="D43" t="str">
            <v>Flex</v>
          </cell>
          <cell r="F43" t="str">
            <v>210 Camino Oruga</v>
          </cell>
          <cell r="G43" t="str">
            <v>Napa</v>
          </cell>
          <cell r="H43" t="str">
            <v>Napa</v>
          </cell>
          <cell r="J43" t="str">
            <v>94558</v>
          </cell>
          <cell r="N43" t="str">
            <v>C</v>
          </cell>
          <cell r="O43" t="str">
            <v>Reinforced Concrete</v>
          </cell>
          <cell r="P43">
            <v>1994</v>
          </cell>
          <cell r="Q43">
            <v>12250</v>
          </cell>
          <cell r="R43">
            <v>1</v>
          </cell>
          <cell r="S43" t="str">
            <v>Single</v>
          </cell>
          <cell r="U43">
            <v>775771</v>
          </cell>
          <cell r="AE43">
            <v>39030</v>
          </cell>
          <cell r="AF43">
            <v>0</v>
          </cell>
        </row>
        <row r="44">
          <cell r="A44" t="str">
            <v>1574440030</v>
          </cell>
          <cell r="B44" t="str">
            <v>East Bay/Oakland</v>
          </cell>
          <cell r="C44" t="str">
            <v>Napa County</v>
          </cell>
          <cell r="D44" t="str">
            <v>Flex</v>
          </cell>
          <cell r="E44" t="str">
            <v>R&amp;D</v>
          </cell>
          <cell r="F44" t="str">
            <v>700-798 California Blvd</v>
          </cell>
          <cell r="G44" t="str">
            <v>Napa</v>
          </cell>
          <cell r="H44" t="str">
            <v>Napa</v>
          </cell>
          <cell r="J44" t="str">
            <v>94559</v>
          </cell>
          <cell r="K44" t="str">
            <v>Sue M Fogarty</v>
          </cell>
          <cell r="L44" t="str">
            <v>Sue Fogarty</v>
          </cell>
          <cell r="M44">
            <v>7079442781</v>
          </cell>
          <cell r="N44" t="str">
            <v>C</v>
          </cell>
          <cell r="O44" t="str">
            <v>Masonry</v>
          </cell>
          <cell r="P44">
            <v>1984</v>
          </cell>
          <cell r="Q44">
            <v>15744</v>
          </cell>
          <cell r="R44">
            <v>3</v>
          </cell>
          <cell r="S44" t="str">
            <v>Multi</v>
          </cell>
          <cell r="U44">
            <v>1274207</v>
          </cell>
          <cell r="AE44">
            <v>40030</v>
          </cell>
          <cell r="AF44">
            <v>0</v>
          </cell>
        </row>
        <row r="45">
          <cell r="A45" t="str">
            <v>1587640126</v>
          </cell>
          <cell r="B45" t="str">
            <v>East Bay/Oakland</v>
          </cell>
          <cell r="C45" t="str">
            <v>Napa County</v>
          </cell>
          <cell r="D45" t="str">
            <v>Flex</v>
          </cell>
          <cell r="E45" t="str">
            <v>R&amp;D</v>
          </cell>
          <cell r="F45" t="str">
            <v>500 Gateway Dr</v>
          </cell>
          <cell r="G45" t="str">
            <v>Napa</v>
          </cell>
          <cell r="H45" t="str">
            <v>Napa</v>
          </cell>
          <cell r="J45" t="str">
            <v>94558</v>
          </cell>
          <cell r="K45" t="str">
            <v>John Howe</v>
          </cell>
          <cell r="L45" t="str">
            <v>John Howe</v>
          </cell>
          <cell r="N45" t="str">
            <v>B</v>
          </cell>
          <cell r="O45" t="str">
            <v>Masonry</v>
          </cell>
          <cell r="P45">
            <v>1998</v>
          </cell>
          <cell r="Q45">
            <v>15876</v>
          </cell>
          <cell r="R45">
            <v>1</v>
          </cell>
          <cell r="S45" t="str">
            <v>Multi</v>
          </cell>
          <cell r="U45">
            <v>2281750</v>
          </cell>
          <cell r="AE45">
            <v>40126</v>
          </cell>
          <cell r="AF45">
            <v>0</v>
          </cell>
        </row>
        <row r="46">
          <cell r="A46" t="str">
            <v>1587640178</v>
          </cell>
          <cell r="B46" t="str">
            <v>East Bay/Oakland</v>
          </cell>
          <cell r="C46" t="str">
            <v>Napa County</v>
          </cell>
          <cell r="D46" t="str">
            <v>Flex</v>
          </cell>
          <cell r="E46" t="str">
            <v>R&amp;D</v>
          </cell>
          <cell r="F46" t="str">
            <v>500 Gateway Dr</v>
          </cell>
          <cell r="G46" t="str">
            <v>Napa</v>
          </cell>
          <cell r="H46" t="str">
            <v>Napa</v>
          </cell>
          <cell r="J46" t="str">
            <v>94558</v>
          </cell>
          <cell r="N46" t="str">
            <v>B</v>
          </cell>
          <cell r="O46" t="str">
            <v>Masonry</v>
          </cell>
          <cell r="P46">
            <v>1998</v>
          </cell>
          <cell r="Q46">
            <v>15876</v>
          </cell>
          <cell r="R46">
            <v>1</v>
          </cell>
          <cell r="S46" t="str">
            <v>Multi</v>
          </cell>
          <cell r="U46">
            <v>2327384</v>
          </cell>
          <cell r="AE46">
            <v>40178</v>
          </cell>
          <cell r="AF46">
            <v>0</v>
          </cell>
        </row>
        <row r="47">
          <cell r="A47" t="str">
            <v>3708837519</v>
          </cell>
          <cell r="B47" t="str">
            <v>East Bay/Oakland</v>
          </cell>
          <cell r="C47" t="str">
            <v>Napa County</v>
          </cell>
          <cell r="D47" t="str">
            <v>Flex</v>
          </cell>
          <cell r="E47" t="str">
            <v>R&amp;D</v>
          </cell>
          <cell r="F47" t="str">
            <v>630 Airpark Rd</v>
          </cell>
          <cell r="G47" t="str">
            <v>Napa</v>
          </cell>
          <cell r="H47" t="str">
            <v>Napa</v>
          </cell>
          <cell r="I47" t="str">
            <v>Bldg E</v>
          </cell>
          <cell r="J47" t="str">
            <v>94558</v>
          </cell>
          <cell r="N47" t="str">
            <v>B</v>
          </cell>
          <cell r="O47" t="str">
            <v>Reinforced Concrete</v>
          </cell>
          <cell r="P47">
            <v>1998</v>
          </cell>
          <cell r="Q47">
            <v>37088</v>
          </cell>
          <cell r="R47">
            <v>1</v>
          </cell>
          <cell r="T47">
            <v>28.47</v>
          </cell>
          <cell r="X47" t="str">
            <v>Lender Not available</v>
          </cell>
          <cell r="Z47" t="str">
            <v>N/TD</v>
          </cell>
          <cell r="AE47">
            <v>37519</v>
          </cell>
        </row>
        <row r="48">
          <cell r="A48" t="str">
            <v>1574440030</v>
          </cell>
          <cell r="B48" t="str">
            <v>East Bay/Oakland</v>
          </cell>
          <cell r="C48" t="str">
            <v>Napa County</v>
          </cell>
          <cell r="D48" t="str">
            <v>Flex</v>
          </cell>
          <cell r="E48" t="str">
            <v>R&amp;D</v>
          </cell>
          <cell r="F48" t="str">
            <v>700-798 California Blvd</v>
          </cell>
          <cell r="G48" t="str">
            <v>Napa</v>
          </cell>
          <cell r="H48" t="str">
            <v>Napa</v>
          </cell>
          <cell r="J48" t="str">
            <v>94559</v>
          </cell>
          <cell r="N48" t="str">
            <v>C</v>
          </cell>
          <cell r="O48" t="str">
            <v>Masonry</v>
          </cell>
          <cell r="P48">
            <v>1984</v>
          </cell>
          <cell r="Q48">
            <v>15744</v>
          </cell>
          <cell r="R48">
            <v>3</v>
          </cell>
          <cell r="S48" t="str">
            <v>Multi</v>
          </cell>
          <cell r="U48">
            <v>1274207</v>
          </cell>
          <cell r="AE48">
            <v>40030</v>
          </cell>
        </row>
        <row r="49">
          <cell r="A49" t="str">
            <v>1500037477</v>
          </cell>
          <cell r="B49" t="str">
            <v>East Bay/Oakland</v>
          </cell>
          <cell r="C49" t="str">
            <v>Napa County</v>
          </cell>
          <cell r="D49" t="str">
            <v>Flex</v>
          </cell>
          <cell r="E49" t="str">
            <v>R&amp;D</v>
          </cell>
          <cell r="F49" t="str">
            <v>421 Walnut St</v>
          </cell>
          <cell r="G49" t="str">
            <v>Napa</v>
          </cell>
          <cell r="H49" t="str">
            <v>Napa</v>
          </cell>
          <cell r="J49" t="str">
            <v>94559</v>
          </cell>
          <cell r="N49" t="str">
            <v>C</v>
          </cell>
          <cell r="O49" t="str">
            <v>Masonry</v>
          </cell>
          <cell r="Q49">
            <v>15000</v>
          </cell>
          <cell r="S49" t="str">
            <v>Multi</v>
          </cell>
          <cell r="AE49">
            <v>37477</v>
          </cell>
        </row>
        <row r="50">
          <cell r="A50" t="str">
            <v>15750037592</v>
          </cell>
          <cell r="B50" t="str">
            <v>East Bay/Oakland</v>
          </cell>
          <cell r="C50" t="str">
            <v>Napa County</v>
          </cell>
          <cell r="D50" t="str">
            <v>Flex</v>
          </cell>
          <cell r="E50" t="str">
            <v>Telecom Hotel/Data Hosting</v>
          </cell>
          <cell r="F50" t="str">
            <v>2600 Napa Valley Corporate Dr</v>
          </cell>
          <cell r="G50" t="str">
            <v>Napa</v>
          </cell>
          <cell r="H50" t="str">
            <v>Napa</v>
          </cell>
          <cell r="I50" t="str">
            <v>Kaiser Permanente Napa-Data Center</v>
          </cell>
          <cell r="J50" t="str">
            <v>94558</v>
          </cell>
          <cell r="N50" t="str">
            <v>B</v>
          </cell>
          <cell r="O50" t="str">
            <v>Masonry</v>
          </cell>
          <cell r="P50">
            <v>1990</v>
          </cell>
          <cell r="Q50">
            <v>157500</v>
          </cell>
          <cell r="R50">
            <v>1</v>
          </cell>
          <cell r="U50">
            <v>23432818</v>
          </cell>
          <cell r="W50">
            <v>9700000</v>
          </cell>
          <cell r="X50" t="str">
            <v>Seller</v>
          </cell>
          <cell r="AE50">
            <v>37592</v>
          </cell>
        </row>
        <row r="51">
          <cell r="A51" t="str">
            <v>15750038478</v>
          </cell>
          <cell r="B51" t="str">
            <v>East Bay/Oakland</v>
          </cell>
          <cell r="C51" t="str">
            <v>Napa County</v>
          </cell>
          <cell r="D51" t="str">
            <v>Flex</v>
          </cell>
          <cell r="E51" t="str">
            <v>Telecom Hotel/Data Hosting</v>
          </cell>
          <cell r="F51" t="str">
            <v>2600 Napa Valley Corporate Dr</v>
          </cell>
          <cell r="G51" t="str">
            <v>Napa</v>
          </cell>
          <cell r="H51" t="str">
            <v>Napa</v>
          </cell>
          <cell r="I51" t="str">
            <v>Kaiser Permanente Napa-Data Center</v>
          </cell>
          <cell r="J51" t="str">
            <v>94558</v>
          </cell>
          <cell r="N51" t="str">
            <v>B</v>
          </cell>
          <cell r="O51" t="str">
            <v>Masonry</v>
          </cell>
          <cell r="P51">
            <v>1990</v>
          </cell>
          <cell r="Q51">
            <v>157500</v>
          </cell>
          <cell r="S51" t="str">
            <v>Multi</v>
          </cell>
          <cell r="U51">
            <v>10899767</v>
          </cell>
          <cell r="W51">
            <v>834567</v>
          </cell>
          <cell r="X51" t="str">
            <v>Private Lender</v>
          </cell>
          <cell r="AE51">
            <v>38478</v>
          </cell>
        </row>
        <row r="52">
          <cell r="A52" t="str">
            <v>1574440030</v>
          </cell>
          <cell r="B52" t="str">
            <v>East Bay/Oakland</v>
          </cell>
          <cell r="C52" t="str">
            <v>Napa County</v>
          </cell>
          <cell r="D52" t="str">
            <v>Flex</v>
          </cell>
          <cell r="E52" t="str">
            <v>R&amp;D</v>
          </cell>
          <cell r="F52" t="str">
            <v>700-798 California Blvd</v>
          </cell>
          <cell r="G52" t="str">
            <v>Napa</v>
          </cell>
          <cell r="H52" t="str">
            <v>Napa</v>
          </cell>
          <cell r="J52" t="str">
            <v>94559</v>
          </cell>
          <cell r="K52" t="str">
            <v>Howard G &amp; Dawne P Dickenson</v>
          </cell>
          <cell r="L52" t="str">
            <v>Howard Dickenson</v>
          </cell>
          <cell r="M52">
            <v>7079449722</v>
          </cell>
          <cell r="N52" t="str">
            <v>C</v>
          </cell>
          <cell r="O52" t="str">
            <v>Masonry</v>
          </cell>
          <cell r="P52">
            <v>1984</v>
          </cell>
          <cell r="Q52">
            <v>15744</v>
          </cell>
          <cell r="R52">
            <v>3</v>
          </cell>
          <cell r="S52" t="str">
            <v>Multi</v>
          </cell>
          <cell r="U52">
            <v>1274207</v>
          </cell>
          <cell r="AA52">
            <v>1000000</v>
          </cell>
          <cell r="AB52" t="str">
            <v>Napa Community Bank</v>
          </cell>
          <cell r="AE52">
            <v>40030</v>
          </cell>
        </row>
        <row r="53">
          <cell r="A53" t="str">
            <v>3708838310</v>
          </cell>
          <cell r="B53" t="str">
            <v>East Bay/Oakland</v>
          </cell>
          <cell r="C53" t="str">
            <v>Napa County</v>
          </cell>
          <cell r="D53" t="str">
            <v>Flex</v>
          </cell>
          <cell r="E53" t="str">
            <v>R&amp;D</v>
          </cell>
          <cell r="F53" t="str">
            <v>630 Airpark Rd</v>
          </cell>
          <cell r="G53" t="str">
            <v>Napa</v>
          </cell>
          <cell r="H53" t="str">
            <v>Napa</v>
          </cell>
          <cell r="I53" t="str">
            <v>Bldg E</v>
          </cell>
          <cell r="J53" t="str">
            <v>94558</v>
          </cell>
          <cell r="K53" t="str">
            <v>Profili Airpark LLC</v>
          </cell>
          <cell r="M53">
            <v>7072541600</v>
          </cell>
          <cell r="N53" t="str">
            <v>B</v>
          </cell>
          <cell r="O53" t="str">
            <v>Reinforced Concrete</v>
          </cell>
          <cell r="P53">
            <v>1998</v>
          </cell>
          <cell r="Q53">
            <v>37088</v>
          </cell>
          <cell r="R53">
            <v>6</v>
          </cell>
          <cell r="S53" t="str">
            <v>Multi</v>
          </cell>
          <cell r="T53">
            <v>28.47</v>
          </cell>
          <cell r="U53">
            <v>17801258</v>
          </cell>
          <cell r="X53" t="str">
            <v>Lender Not available</v>
          </cell>
          <cell r="Z53" t="str">
            <v>NTD</v>
          </cell>
          <cell r="AE53">
            <v>38310</v>
          </cell>
        </row>
        <row r="54">
          <cell r="A54" t="str">
            <v>701037063</v>
          </cell>
          <cell r="B54" t="str">
            <v>East Bay/Oakland</v>
          </cell>
          <cell r="C54" t="str">
            <v>Napa County</v>
          </cell>
          <cell r="D54" t="str">
            <v>Flex</v>
          </cell>
          <cell r="E54" t="str">
            <v>Light Manufacturing</v>
          </cell>
          <cell r="F54" t="str">
            <v>50 Executive Ct</v>
          </cell>
          <cell r="G54" t="str">
            <v>Napa</v>
          </cell>
          <cell r="H54" t="str">
            <v>Napa</v>
          </cell>
          <cell r="I54" t="str">
            <v>Napa Valley Airport Park</v>
          </cell>
          <cell r="J54" t="str">
            <v>94558</v>
          </cell>
          <cell r="N54" t="str">
            <v>C</v>
          </cell>
          <cell r="O54" t="str">
            <v>Reinforced Concrete</v>
          </cell>
          <cell r="P54">
            <v>1995</v>
          </cell>
          <cell r="Q54">
            <v>7010</v>
          </cell>
          <cell r="S54" t="str">
            <v>Multi</v>
          </cell>
          <cell r="AE54">
            <v>37063</v>
          </cell>
        </row>
        <row r="55">
          <cell r="A55" t="str">
            <v>567440893</v>
          </cell>
          <cell r="B55" t="str">
            <v>East Bay/Oakland</v>
          </cell>
          <cell r="C55" t="str">
            <v>Napa County</v>
          </cell>
          <cell r="D55" t="str">
            <v>Flex</v>
          </cell>
          <cell r="E55" t="str">
            <v>Light Manufacturing</v>
          </cell>
          <cell r="F55" t="str">
            <v>1890 Pueblo Ave</v>
          </cell>
          <cell r="G55" t="str">
            <v>Napa</v>
          </cell>
          <cell r="H55" t="str">
            <v>Napa</v>
          </cell>
          <cell r="J55" t="str">
            <v>94558</v>
          </cell>
          <cell r="N55" t="str">
            <v>C</v>
          </cell>
          <cell r="O55" t="str">
            <v>Masonry</v>
          </cell>
          <cell r="Q55">
            <v>5674</v>
          </cell>
          <cell r="R55">
            <v>1</v>
          </cell>
          <cell r="S55" t="str">
            <v>Single</v>
          </cell>
          <cell r="U55">
            <v>162630</v>
          </cell>
          <cell r="AE55">
            <v>40893</v>
          </cell>
        </row>
        <row r="56">
          <cell r="A56" t="str">
            <v>3000040643</v>
          </cell>
          <cell r="B56" t="str">
            <v>East Bay/Oakland</v>
          </cell>
          <cell r="C56" t="str">
            <v>Napa County</v>
          </cell>
          <cell r="D56" t="str">
            <v>Flex</v>
          </cell>
          <cell r="E56" t="str">
            <v>R&amp;D</v>
          </cell>
          <cell r="F56" t="str">
            <v>607 Airpark Rd</v>
          </cell>
          <cell r="G56" t="str">
            <v>Napa</v>
          </cell>
          <cell r="H56" t="str">
            <v>Napa</v>
          </cell>
          <cell r="I56" t="str">
            <v>Napa Airport Centre</v>
          </cell>
          <cell r="J56" t="str">
            <v>94558</v>
          </cell>
          <cell r="K56" t="str">
            <v>Panattoni Development</v>
          </cell>
          <cell r="M56">
            <v>7132738989</v>
          </cell>
          <cell r="N56" t="str">
            <v>B</v>
          </cell>
          <cell r="O56" t="str">
            <v>Reinforced Concrete</v>
          </cell>
          <cell r="P56">
            <v>1992</v>
          </cell>
          <cell r="Q56">
            <v>30000</v>
          </cell>
          <cell r="R56">
            <v>1</v>
          </cell>
          <cell r="S56" t="str">
            <v>Multi</v>
          </cell>
          <cell r="T56">
            <v>10.17</v>
          </cell>
          <cell r="U56">
            <v>3280785</v>
          </cell>
          <cell r="AE56">
            <v>40643</v>
          </cell>
        </row>
        <row r="57">
          <cell r="A57" t="str">
            <v>1629841058</v>
          </cell>
          <cell r="B57" t="str">
            <v>East Bay/Oakland</v>
          </cell>
          <cell r="C57" t="str">
            <v>Napa County</v>
          </cell>
          <cell r="D57" t="str">
            <v>Flex</v>
          </cell>
          <cell r="E57" t="str">
            <v>R&amp;D</v>
          </cell>
          <cell r="F57" t="str">
            <v>1885 N Kelly Rd</v>
          </cell>
          <cell r="G57" t="str">
            <v>Napa</v>
          </cell>
          <cell r="H57" t="str">
            <v>Napa</v>
          </cell>
          <cell r="J57" t="str">
            <v>94558</v>
          </cell>
          <cell r="N57" t="str">
            <v>C</v>
          </cell>
          <cell r="O57" t="str">
            <v>Masonry</v>
          </cell>
          <cell r="P57">
            <v>1990</v>
          </cell>
          <cell r="Q57">
            <v>16298</v>
          </cell>
          <cell r="R57">
            <v>1</v>
          </cell>
          <cell r="S57" t="str">
            <v>Single</v>
          </cell>
          <cell r="U57">
            <v>1020684</v>
          </cell>
          <cell r="AE57">
            <v>41058</v>
          </cell>
        </row>
        <row r="58">
          <cell r="A58" t="str">
            <v>3000041136</v>
          </cell>
          <cell r="B58" t="str">
            <v>East Bay/Oakland</v>
          </cell>
          <cell r="C58" t="str">
            <v>Napa County</v>
          </cell>
          <cell r="D58" t="str">
            <v>Flex</v>
          </cell>
          <cell r="E58" t="str">
            <v>R&amp;D</v>
          </cell>
          <cell r="F58" t="str">
            <v>607 Airpark Rd</v>
          </cell>
          <cell r="G58" t="str">
            <v>Napa</v>
          </cell>
          <cell r="H58" t="str">
            <v>Napa</v>
          </cell>
          <cell r="I58" t="str">
            <v>Napa Airport Centre</v>
          </cell>
          <cell r="J58" t="str">
            <v>94558</v>
          </cell>
          <cell r="N58" t="str">
            <v>B</v>
          </cell>
          <cell r="O58" t="str">
            <v>Reinforced Concrete</v>
          </cell>
          <cell r="P58">
            <v>1992</v>
          </cell>
          <cell r="Q58">
            <v>30000</v>
          </cell>
          <cell r="R58">
            <v>3</v>
          </cell>
          <cell r="S58" t="str">
            <v>Multi</v>
          </cell>
          <cell r="T58">
            <v>10.17</v>
          </cell>
          <cell r="U58">
            <v>3280785</v>
          </cell>
          <cell r="AE58">
            <v>41136</v>
          </cell>
        </row>
        <row r="59">
          <cell r="A59" t="str">
            <v>1412541129</v>
          </cell>
          <cell r="B59" t="str">
            <v>East Bay/Oakland</v>
          </cell>
          <cell r="C59" t="str">
            <v>Napa County</v>
          </cell>
          <cell r="D59" t="str">
            <v>Flex</v>
          </cell>
          <cell r="E59" t="str">
            <v>R&amp;D</v>
          </cell>
          <cell r="F59" t="str">
            <v>61-71 Sheehy Ct</v>
          </cell>
          <cell r="G59" t="str">
            <v>Napa</v>
          </cell>
          <cell r="H59" t="str">
            <v>Napa</v>
          </cell>
          <cell r="I59" t="str">
            <v>Sheehy Commerce Center</v>
          </cell>
          <cell r="J59" t="str">
            <v>94558</v>
          </cell>
          <cell r="N59" t="str">
            <v>B</v>
          </cell>
          <cell r="O59" t="str">
            <v>Reinforced Concrete</v>
          </cell>
          <cell r="P59">
            <v>2006</v>
          </cell>
          <cell r="Q59">
            <v>14125</v>
          </cell>
          <cell r="R59">
            <v>4</v>
          </cell>
          <cell r="S59" t="str">
            <v>Multi</v>
          </cell>
          <cell r="U59">
            <v>427712</v>
          </cell>
          <cell r="AE59">
            <v>41129</v>
          </cell>
        </row>
        <row r="60">
          <cell r="A60" t="str">
            <v>7198938779</v>
          </cell>
          <cell r="B60" t="str">
            <v>East Bay/Oakland</v>
          </cell>
          <cell r="C60" t="str">
            <v>Napa County</v>
          </cell>
          <cell r="D60" t="str">
            <v>Flex</v>
          </cell>
          <cell r="E60" t="str">
            <v>Light Manufacturing</v>
          </cell>
          <cell r="F60" t="str">
            <v>2771-2787 Napa Valley Corporate Dr</v>
          </cell>
          <cell r="G60" t="str">
            <v>Napa</v>
          </cell>
          <cell r="H60" t="str">
            <v>Napa</v>
          </cell>
          <cell r="I60" t="str">
            <v>Venture Commerce Center Napa Bldg 2</v>
          </cell>
          <cell r="J60" t="str">
            <v>94558</v>
          </cell>
          <cell r="N60" t="str">
            <v>B</v>
          </cell>
          <cell r="O60" t="str">
            <v>Reinforced Concrete</v>
          </cell>
          <cell r="P60">
            <v>2004</v>
          </cell>
          <cell r="Q60">
            <v>71989</v>
          </cell>
          <cell r="T60">
            <v>5.57</v>
          </cell>
          <cell r="U60">
            <v>689770</v>
          </cell>
          <cell r="W60">
            <v>361000</v>
          </cell>
          <cell r="X60" t="str">
            <v>Vintage Bank</v>
          </cell>
          <cell r="AE60">
            <v>38779</v>
          </cell>
        </row>
        <row r="61">
          <cell r="A61" t="str">
            <v>1574440555</v>
          </cell>
          <cell r="B61" t="str">
            <v>East Bay/Oakland</v>
          </cell>
          <cell r="C61" t="str">
            <v>Napa County</v>
          </cell>
          <cell r="D61" t="str">
            <v>Flex</v>
          </cell>
          <cell r="E61" t="str">
            <v>R&amp;D</v>
          </cell>
          <cell r="F61" t="str">
            <v>700-798 California Blvd</v>
          </cell>
          <cell r="G61" t="str">
            <v>Napa</v>
          </cell>
          <cell r="H61" t="str">
            <v>Napa</v>
          </cell>
          <cell r="J61" t="str">
            <v>94559</v>
          </cell>
          <cell r="N61" t="str">
            <v>C</v>
          </cell>
          <cell r="O61" t="str">
            <v>Masonry</v>
          </cell>
          <cell r="P61">
            <v>1984</v>
          </cell>
          <cell r="Q61">
            <v>15744</v>
          </cell>
          <cell r="R61">
            <v>7</v>
          </cell>
          <cell r="S61" t="str">
            <v>Multi</v>
          </cell>
          <cell r="U61">
            <v>1469608</v>
          </cell>
          <cell r="AE61">
            <v>40555</v>
          </cell>
        </row>
        <row r="62">
          <cell r="A62" t="str">
            <v>1450040603</v>
          </cell>
          <cell r="B62" t="str">
            <v>East Bay/Oakland</v>
          </cell>
          <cell r="C62" t="str">
            <v>Napa County</v>
          </cell>
          <cell r="D62" t="str">
            <v>Flex</v>
          </cell>
          <cell r="F62" t="str">
            <v>4841 Paoli Loop Rd</v>
          </cell>
          <cell r="G62" t="str">
            <v>American Canyon</v>
          </cell>
          <cell r="H62" t="str">
            <v>Napa</v>
          </cell>
          <cell r="J62" t="str">
            <v>94503</v>
          </cell>
          <cell r="N62" t="str">
            <v>B</v>
          </cell>
          <cell r="O62" t="str">
            <v>Metal</v>
          </cell>
          <cell r="P62">
            <v>1976</v>
          </cell>
          <cell r="Q62">
            <v>14500</v>
          </cell>
          <cell r="R62">
            <v>1</v>
          </cell>
          <cell r="S62" t="str">
            <v>Single</v>
          </cell>
          <cell r="U62">
            <v>667858</v>
          </cell>
          <cell r="AE62">
            <v>40603</v>
          </cell>
        </row>
        <row r="63">
          <cell r="A63" t="str">
            <v>1450040611</v>
          </cell>
          <cell r="B63" t="str">
            <v>East Bay/Oakland</v>
          </cell>
          <cell r="C63" t="str">
            <v>Napa County</v>
          </cell>
          <cell r="D63" t="str">
            <v>Flex</v>
          </cell>
          <cell r="F63" t="str">
            <v>4841 Paoli Loop Rd</v>
          </cell>
          <cell r="G63" t="str">
            <v>American Canyon</v>
          </cell>
          <cell r="H63" t="str">
            <v>Napa</v>
          </cell>
          <cell r="J63" t="str">
            <v>94503</v>
          </cell>
          <cell r="N63" t="str">
            <v>B</v>
          </cell>
          <cell r="O63" t="str">
            <v>Metal</v>
          </cell>
          <cell r="P63">
            <v>1976</v>
          </cell>
          <cell r="Q63">
            <v>14500</v>
          </cell>
          <cell r="R63">
            <v>1</v>
          </cell>
          <cell r="S63" t="str">
            <v>Single</v>
          </cell>
          <cell r="U63">
            <v>667858</v>
          </cell>
          <cell r="AE63">
            <v>40611</v>
          </cell>
        </row>
        <row r="64">
          <cell r="A64" t="str">
            <v>1574440633</v>
          </cell>
          <cell r="B64" t="str">
            <v>East Bay/Oakland</v>
          </cell>
          <cell r="C64" t="str">
            <v>Napa County</v>
          </cell>
          <cell r="D64" t="str">
            <v>Flex</v>
          </cell>
          <cell r="E64" t="str">
            <v>R&amp;D</v>
          </cell>
          <cell r="F64" t="str">
            <v>700-798 California Blvd</v>
          </cell>
          <cell r="G64" t="str">
            <v>Napa</v>
          </cell>
          <cell r="H64" t="str">
            <v>Napa</v>
          </cell>
          <cell r="J64" t="str">
            <v>94559</v>
          </cell>
          <cell r="N64" t="str">
            <v>C</v>
          </cell>
          <cell r="O64" t="str">
            <v>Masonry</v>
          </cell>
          <cell r="P64">
            <v>1984</v>
          </cell>
          <cell r="Q64">
            <v>15744</v>
          </cell>
          <cell r="R64">
            <v>7</v>
          </cell>
          <cell r="S64" t="str">
            <v>Multi</v>
          </cell>
          <cell r="U64">
            <v>1469608</v>
          </cell>
          <cell r="AE64">
            <v>40633</v>
          </cell>
        </row>
        <row r="65">
          <cell r="A65" t="str">
            <v>1450040666</v>
          </cell>
          <cell r="B65" t="str">
            <v>East Bay/Oakland</v>
          </cell>
          <cell r="C65" t="str">
            <v>Napa County</v>
          </cell>
          <cell r="D65" t="str">
            <v>Flex</v>
          </cell>
          <cell r="F65" t="str">
            <v>4841 Paoli Loop Rd</v>
          </cell>
          <cell r="G65" t="str">
            <v>American Canyon</v>
          </cell>
          <cell r="H65" t="str">
            <v>Napa</v>
          </cell>
          <cell r="J65" t="str">
            <v>94503</v>
          </cell>
          <cell r="N65" t="str">
            <v>B</v>
          </cell>
          <cell r="O65" t="str">
            <v>Metal</v>
          </cell>
          <cell r="P65">
            <v>1976</v>
          </cell>
          <cell r="Q65">
            <v>14500</v>
          </cell>
          <cell r="R65">
            <v>1</v>
          </cell>
          <cell r="S65" t="str">
            <v>Single</v>
          </cell>
          <cell r="U65">
            <v>667858</v>
          </cell>
          <cell r="AE65">
            <v>40666</v>
          </cell>
        </row>
        <row r="66">
          <cell r="A66" t="str">
            <v>1712640039</v>
          </cell>
          <cell r="B66" t="str">
            <v>East Bay/Oakland</v>
          </cell>
          <cell r="C66" t="str">
            <v>Napa County</v>
          </cell>
          <cell r="D66" t="str">
            <v>Flex</v>
          </cell>
          <cell r="E66" t="str">
            <v>Light Distribution</v>
          </cell>
          <cell r="F66" t="str">
            <v>934 Enterprise Way</v>
          </cell>
          <cell r="G66" t="str">
            <v>Napa</v>
          </cell>
          <cell r="H66" t="str">
            <v>Napa</v>
          </cell>
          <cell r="J66" t="str">
            <v>94558</v>
          </cell>
          <cell r="N66" t="str">
            <v>B</v>
          </cell>
          <cell r="O66" t="str">
            <v>Masonry</v>
          </cell>
          <cell r="P66">
            <v>2008</v>
          </cell>
          <cell r="Q66">
            <v>17126</v>
          </cell>
          <cell r="R66">
            <v>1</v>
          </cell>
          <cell r="S66" t="str">
            <v>Multi</v>
          </cell>
          <cell r="U66">
            <v>1141702</v>
          </cell>
          <cell r="AE66">
            <v>40039</v>
          </cell>
        </row>
        <row r="67">
          <cell r="A67" t="str">
            <v>1574440219</v>
          </cell>
          <cell r="B67" t="str">
            <v>East Bay/Oakland</v>
          </cell>
          <cell r="C67" t="str">
            <v>Napa County</v>
          </cell>
          <cell r="D67" t="str">
            <v>Flex</v>
          </cell>
          <cell r="E67" t="str">
            <v>R&amp;D</v>
          </cell>
          <cell r="F67" t="str">
            <v>700-798 California Blvd</v>
          </cell>
          <cell r="G67" t="str">
            <v>Napa</v>
          </cell>
          <cell r="H67" t="str">
            <v>Napa</v>
          </cell>
          <cell r="J67" t="str">
            <v>94559</v>
          </cell>
          <cell r="N67" t="str">
            <v>C</v>
          </cell>
          <cell r="O67" t="str">
            <v>Masonry</v>
          </cell>
          <cell r="P67">
            <v>1984</v>
          </cell>
          <cell r="Q67">
            <v>15744</v>
          </cell>
          <cell r="R67">
            <v>3</v>
          </cell>
          <cell r="S67" t="str">
            <v>Multi</v>
          </cell>
          <cell r="U67">
            <v>1299690</v>
          </cell>
          <cell r="AE67">
            <v>40219</v>
          </cell>
        </row>
        <row r="68">
          <cell r="A68" t="str">
            <v>1574440031</v>
          </cell>
          <cell r="B68" t="str">
            <v>East Bay/Oakland</v>
          </cell>
          <cell r="C68" t="str">
            <v>Napa County</v>
          </cell>
          <cell r="D68" t="str">
            <v>Flex</v>
          </cell>
          <cell r="E68" t="str">
            <v>R&amp;D</v>
          </cell>
          <cell r="F68" t="str">
            <v>700-798 California Blvd</v>
          </cell>
          <cell r="G68" t="str">
            <v>Napa</v>
          </cell>
          <cell r="H68" t="str">
            <v>Napa</v>
          </cell>
          <cell r="J68" t="str">
            <v>94559</v>
          </cell>
          <cell r="N68" t="str">
            <v>C</v>
          </cell>
          <cell r="O68" t="str">
            <v>Masonry</v>
          </cell>
          <cell r="P68">
            <v>1984</v>
          </cell>
          <cell r="Q68">
            <v>15744</v>
          </cell>
          <cell r="R68">
            <v>3</v>
          </cell>
          <cell r="S68" t="str">
            <v>Multi</v>
          </cell>
          <cell r="U68">
            <v>1274207</v>
          </cell>
          <cell r="AE68">
            <v>40031</v>
          </cell>
        </row>
        <row r="69">
          <cell r="A69" t="str">
            <v>584039168</v>
          </cell>
          <cell r="B69" t="str">
            <v>East Bay/Oakland</v>
          </cell>
          <cell r="C69" t="str">
            <v>Napa County</v>
          </cell>
          <cell r="D69" t="str">
            <v>Flex</v>
          </cell>
          <cell r="E69" t="str">
            <v>Light Manufacturing</v>
          </cell>
          <cell r="F69" t="str">
            <v>1098 Jordan Ln</v>
          </cell>
          <cell r="G69" t="str">
            <v>Napa</v>
          </cell>
          <cell r="H69" t="str">
            <v>Napa</v>
          </cell>
          <cell r="J69" t="str">
            <v>94559</v>
          </cell>
          <cell r="K69" t="str">
            <v>The Carafa And Schoenfeld Family Trust</v>
          </cell>
          <cell r="L69" t="str">
            <v>Anthony Carafa</v>
          </cell>
          <cell r="N69" t="str">
            <v>C</v>
          </cell>
          <cell r="O69" t="str">
            <v>Masonry</v>
          </cell>
          <cell r="P69">
            <v>1970</v>
          </cell>
          <cell r="Q69">
            <v>5840</v>
          </cell>
          <cell r="S69" t="str">
            <v>Multi</v>
          </cell>
          <cell r="U69">
            <v>455928</v>
          </cell>
          <cell r="AE69">
            <v>39168</v>
          </cell>
        </row>
        <row r="70">
          <cell r="A70" t="str">
            <v>3029938714</v>
          </cell>
          <cell r="B70" t="str">
            <v>East Bay/Oakland</v>
          </cell>
          <cell r="C70" t="str">
            <v>Napa County</v>
          </cell>
          <cell r="D70" t="str">
            <v>Flex</v>
          </cell>
          <cell r="E70" t="str">
            <v>Light Manufacturing</v>
          </cell>
          <cell r="F70" t="str">
            <v>840 Latour Ct</v>
          </cell>
          <cell r="G70" t="str">
            <v>Napa</v>
          </cell>
          <cell r="H70" t="str">
            <v>Napa</v>
          </cell>
          <cell r="I70" t="str">
            <v>Napa Valley Commons</v>
          </cell>
          <cell r="J70" t="str">
            <v>94558</v>
          </cell>
          <cell r="N70" t="str">
            <v>C</v>
          </cell>
          <cell r="O70" t="str">
            <v>Reinforced Concrete</v>
          </cell>
          <cell r="P70">
            <v>1988</v>
          </cell>
          <cell r="Q70">
            <v>30299</v>
          </cell>
          <cell r="S70" t="str">
            <v>Multi</v>
          </cell>
          <cell r="T70">
            <v>100</v>
          </cell>
          <cell r="X70" t="str">
            <v>Lender Not available</v>
          </cell>
          <cell r="AE70">
            <v>38714</v>
          </cell>
        </row>
        <row r="71">
          <cell r="A71" t="str">
            <v>3029938714</v>
          </cell>
          <cell r="B71" t="str">
            <v>East Bay/Oakland</v>
          </cell>
          <cell r="C71" t="str">
            <v>Napa County</v>
          </cell>
          <cell r="D71" t="str">
            <v>Flex</v>
          </cell>
          <cell r="E71" t="str">
            <v>Light Manufacturing</v>
          </cell>
          <cell r="F71" t="str">
            <v>840 Latour Ct</v>
          </cell>
          <cell r="G71" t="str">
            <v>Napa</v>
          </cell>
          <cell r="H71" t="str">
            <v>Napa</v>
          </cell>
          <cell r="I71" t="str">
            <v>Napa Valley Commons</v>
          </cell>
          <cell r="J71" t="str">
            <v>94558</v>
          </cell>
          <cell r="N71" t="str">
            <v>C</v>
          </cell>
          <cell r="O71" t="str">
            <v>Reinforced Concrete</v>
          </cell>
          <cell r="P71">
            <v>1988</v>
          </cell>
          <cell r="Q71">
            <v>30299</v>
          </cell>
          <cell r="S71" t="str">
            <v>Multi</v>
          </cell>
          <cell r="T71">
            <v>100</v>
          </cell>
          <cell r="X71" t="str">
            <v>Lender Not available</v>
          </cell>
          <cell r="AE71">
            <v>38714</v>
          </cell>
        </row>
        <row r="72">
          <cell r="A72" t="str">
            <v>6529939353</v>
          </cell>
          <cell r="B72" t="str">
            <v>East Bay/Oakland</v>
          </cell>
          <cell r="C72" t="str">
            <v>Napa County</v>
          </cell>
          <cell r="D72" t="str">
            <v>Mixed</v>
          </cell>
          <cell r="E72" t="str">
            <v>Warehouse</v>
          </cell>
          <cell r="F72" t="str">
            <v>860 Latour Ct (2 Properties)</v>
          </cell>
          <cell r="G72" t="str">
            <v>Napa</v>
          </cell>
          <cell r="H72" t="str">
            <v>Napa</v>
          </cell>
          <cell r="I72" t="str">
            <v>Multi-Property Sale</v>
          </cell>
          <cell r="J72" t="str">
            <v>94558</v>
          </cell>
          <cell r="K72" t="str">
            <v>Michael Joseph Carini Trust</v>
          </cell>
          <cell r="L72" t="str">
            <v>Michael Carini</v>
          </cell>
          <cell r="O72" t="str">
            <v>Reinforced Concrete</v>
          </cell>
          <cell r="Q72">
            <v>65299</v>
          </cell>
          <cell r="R72">
            <v>2</v>
          </cell>
          <cell r="S72" t="str">
            <v>Multi</v>
          </cell>
          <cell r="U72">
            <v>11143500</v>
          </cell>
          <cell r="W72">
            <v>3340000</v>
          </cell>
          <cell r="X72" t="str">
            <v>Transamerica Life Insurance</v>
          </cell>
          <cell r="AA72">
            <v>2100000</v>
          </cell>
          <cell r="AB72" t="str">
            <v>Transamerica Life Insurance</v>
          </cell>
          <cell r="AE72">
            <v>39353</v>
          </cell>
        </row>
        <row r="73">
          <cell r="A73" t="str">
            <v>4219237482</v>
          </cell>
          <cell r="B73" t="str">
            <v>East Bay/Oakland</v>
          </cell>
          <cell r="C73" t="str">
            <v>Napa County</v>
          </cell>
          <cell r="D73" t="str">
            <v>Flex</v>
          </cell>
          <cell r="E73" t="str">
            <v>R&amp;D</v>
          </cell>
          <cell r="F73" t="str">
            <v>560-562 Technology Way</v>
          </cell>
          <cell r="G73" t="str">
            <v>Napa</v>
          </cell>
          <cell r="H73" t="str">
            <v>Napa</v>
          </cell>
          <cell r="I73" t="str">
            <v>Bldg 19 (Phase II)</v>
          </cell>
          <cell r="J73" t="str">
            <v>94558</v>
          </cell>
          <cell r="N73" t="str">
            <v>B</v>
          </cell>
          <cell r="O73" t="str">
            <v>Masonry</v>
          </cell>
          <cell r="P73">
            <v>1998</v>
          </cell>
          <cell r="Q73">
            <v>42192</v>
          </cell>
          <cell r="R73">
            <v>1</v>
          </cell>
          <cell r="AE73">
            <v>37482</v>
          </cell>
        </row>
        <row r="74">
          <cell r="A74" t="str">
            <v>3708837610</v>
          </cell>
          <cell r="B74" t="str">
            <v>East Bay/Oakland</v>
          </cell>
          <cell r="C74" t="str">
            <v>Napa County</v>
          </cell>
          <cell r="D74" t="str">
            <v>Flex</v>
          </cell>
          <cell r="E74" t="str">
            <v>R&amp;D</v>
          </cell>
          <cell r="F74" t="str">
            <v>630 Airpark Rd</v>
          </cell>
          <cell r="G74" t="str">
            <v>Napa</v>
          </cell>
          <cell r="H74" t="str">
            <v>Napa</v>
          </cell>
          <cell r="I74" t="str">
            <v>Bldg E</v>
          </cell>
          <cell r="J74" t="str">
            <v>94558</v>
          </cell>
          <cell r="N74" t="str">
            <v>B</v>
          </cell>
          <cell r="O74" t="str">
            <v>Reinforced Concrete</v>
          </cell>
          <cell r="P74">
            <v>1998</v>
          </cell>
          <cell r="Q74">
            <v>37088</v>
          </cell>
          <cell r="R74">
            <v>6</v>
          </cell>
          <cell r="T74">
            <v>28.47</v>
          </cell>
          <cell r="U74">
            <v>12612313</v>
          </cell>
          <cell r="W74">
            <v>11600000</v>
          </cell>
          <cell r="X74" t="str">
            <v>Lincoln National Life Ins Co</v>
          </cell>
          <cell r="AE74">
            <v>37610</v>
          </cell>
        </row>
        <row r="75">
          <cell r="A75" t="str">
            <v>4219237945</v>
          </cell>
          <cell r="B75" t="str">
            <v>East Bay/Oakland</v>
          </cell>
          <cell r="C75" t="str">
            <v>Napa County</v>
          </cell>
          <cell r="D75" t="str">
            <v>Flex</v>
          </cell>
          <cell r="E75" t="str">
            <v>R&amp;D</v>
          </cell>
          <cell r="F75" t="str">
            <v>560-562 Technology Way</v>
          </cell>
          <cell r="G75" t="str">
            <v>Napa</v>
          </cell>
          <cell r="H75" t="str">
            <v>Napa</v>
          </cell>
          <cell r="I75" t="str">
            <v>Bldg 19 (Phase II)</v>
          </cell>
          <cell r="J75" t="str">
            <v>94558</v>
          </cell>
          <cell r="N75" t="str">
            <v>B</v>
          </cell>
          <cell r="O75" t="str">
            <v>Masonry</v>
          </cell>
          <cell r="P75">
            <v>1998</v>
          </cell>
          <cell r="Q75">
            <v>42192</v>
          </cell>
          <cell r="R75">
            <v>1</v>
          </cell>
          <cell r="S75" t="str">
            <v>Single</v>
          </cell>
          <cell r="U75">
            <v>2969584</v>
          </cell>
          <cell r="W75">
            <v>2825600</v>
          </cell>
          <cell r="X75" t="str">
            <v>Vintage Bank</v>
          </cell>
          <cell r="AE75">
            <v>37945</v>
          </cell>
        </row>
        <row r="76">
          <cell r="A76" t="str">
            <v>3029938714</v>
          </cell>
          <cell r="B76" t="str">
            <v>East Bay/Oakland</v>
          </cell>
          <cell r="C76" t="str">
            <v>Napa County</v>
          </cell>
          <cell r="D76" t="str">
            <v>Flex</v>
          </cell>
          <cell r="E76" t="str">
            <v>Light Manufacturing</v>
          </cell>
          <cell r="F76" t="str">
            <v>840 Latour Ct</v>
          </cell>
          <cell r="G76" t="str">
            <v>Napa</v>
          </cell>
          <cell r="H76" t="str">
            <v>Napa</v>
          </cell>
          <cell r="I76" t="str">
            <v>Napa Valley Commons</v>
          </cell>
          <cell r="J76" t="str">
            <v>94558</v>
          </cell>
          <cell r="N76" t="str">
            <v>C</v>
          </cell>
          <cell r="O76" t="str">
            <v>Reinforced Concrete</v>
          </cell>
          <cell r="P76">
            <v>1988</v>
          </cell>
          <cell r="Q76">
            <v>30299</v>
          </cell>
          <cell r="S76" t="str">
            <v>Multi</v>
          </cell>
          <cell r="T76">
            <v>100</v>
          </cell>
          <cell r="X76" t="str">
            <v>Lender Not available</v>
          </cell>
          <cell r="AE76">
            <v>38714</v>
          </cell>
        </row>
        <row r="77">
          <cell r="A77" t="str">
            <v>2494838650</v>
          </cell>
          <cell r="B77" t="str">
            <v>East Bay/Oakland</v>
          </cell>
          <cell r="C77" t="str">
            <v>Napa County</v>
          </cell>
          <cell r="D77" t="str">
            <v>Flex</v>
          </cell>
          <cell r="E77" t="str">
            <v>R&amp;D</v>
          </cell>
          <cell r="F77" t="str">
            <v>841 Latour Ct</v>
          </cell>
          <cell r="G77" t="str">
            <v>Napa</v>
          </cell>
          <cell r="H77" t="str">
            <v>Napa</v>
          </cell>
          <cell r="I77" t="str">
            <v>Napa Valley Corporate Pk</v>
          </cell>
          <cell r="J77" t="str">
            <v>94558</v>
          </cell>
          <cell r="N77" t="str">
            <v>B</v>
          </cell>
          <cell r="O77" t="str">
            <v>Masonry</v>
          </cell>
          <cell r="P77">
            <v>1987</v>
          </cell>
          <cell r="Q77">
            <v>24948</v>
          </cell>
          <cell r="R77">
            <v>2</v>
          </cell>
          <cell r="S77" t="str">
            <v>Single</v>
          </cell>
          <cell r="W77">
            <v>2650000</v>
          </cell>
          <cell r="X77" t="str">
            <v>Bank of Stockton</v>
          </cell>
          <cell r="AE77">
            <v>38650</v>
          </cell>
        </row>
        <row r="78">
          <cell r="A78" t="str">
            <v>3762038650</v>
          </cell>
          <cell r="B78" t="str">
            <v>East Bay/Oakland</v>
          </cell>
          <cell r="C78" t="str">
            <v>Napa County</v>
          </cell>
          <cell r="D78" t="str">
            <v>Flex</v>
          </cell>
          <cell r="E78" t="str">
            <v>R&amp;D</v>
          </cell>
          <cell r="F78" t="str">
            <v>831 Latour Ct</v>
          </cell>
          <cell r="G78" t="str">
            <v>Napa</v>
          </cell>
          <cell r="H78" t="str">
            <v>Napa</v>
          </cell>
          <cell r="I78" t="str">
            <v>Napa Valley Commons</v>
          </cell>
          <cell r="J78" t="str">
            <v>94558</v>
          </cell>
          <cell r="N78" t="str">
            <v>B</v>
          </cell>
          <cell r="O78" t="str">
            <v>Masonry</v>
          </cell>
          <cell r="P78">
            <v>1987</v>
          </cell>
          <cell r="Q78">
            <v>37620</v>
          </cell>
          <cell r="S78" t="str">
            <v>Multi</v>
          </cell>
          <cell r="W78">
            <v>3600000</v>
          </cell>
          <cell r="X78" t="str">
            <v>Wells Fargo Bank N.A.</v>
          </cell>
          <cell r="AE78">
            <v>38650</v>
          </cell>
        </row>
        <row r="79">
          <cell r="A79" t="str">
            <v>487040969</v>
          </cell>
          <cell r="B79" t="str">
            <v>East Bay/Oakland</v>
          </cell>
          <cell r="C79" t="str">
            <v>Napa County</v>
          </cell>
          <cell r="D79" t="str">
            <v>Flex</v>
          </cell>
          <cell r="E79" t="str">
            <v>R&amp;D</v>
          </cell>
          <cell r="F79" t="str">
            <v>1848-1852 W Imola Ave</v>
          </cell>
          <cell r="G79" t="str">
            <v>Napa</v>
          </cell>
          <cell r="H79" t="str">
            <v>Napa</v>
          </cell>
          <cell r="J79" t="str">
            <v>94559</v>
          </cell>
          <cell r="N79" t="str">
            <v>C</v>
          </cell>
          <cell r="O79" t="str">
            <v>Masonry</v>
          </cell>
          <cell r="Q79">
            <v>4870</v>
          </cell>
          <cell r="R79">
            <v>1</v>
          </cell>
          <cell r="U79">
            <v>325989</v>
          </cell>
          <cell r="AE79">
            <v>40969</v>
          </cell>
        </row>
        <row r="80">
          <cell r="A80" t="str">
            <v>1412541563</v>
          </cell>
          <cell r="B80" t="str">
            <v>East Bay/Oakland</v>
          </cell>
          <cell r="C80" t="str">
            <v>Napa County</v>
          </cell>
          <cell r="D80" t="str">
            <v>Flex</v>
          </cell>
          <cell r="E80" t="str">
            <v>R&amp;D</v>
          </cell>
          <cell r="F80" t="str">
            <v>61-71 Sheehy Ct</v>
          </cell>
          <cell r="G80" t="str">
            <v>Napa</v>
          </cell>
          <cell r="H80" t="str">
            <v>Napa</v>
          </cell>
          <cell r="I80" t="str">
            <v>Sheehy Commerce Center</v>
          </cell>
          <cell r="J80" t="str">
            <v>94558</v>
          </cell>
          <cell r="N80" t="str">
            <v>B</v>
          </cell>
          <cell r="O80" t="str">
            <v>Reinforced Concrete</v>
          </cell>
          <cell r="P80">
            <v>2006</v>
          </cell>
          <cell r="Q80">
            <v>14125</v>
          </cell>
          <cell r="R80">
            <v>4</v>
          </cell>
          <cell r="S80" t="str">
            <v>Multi</v>
          </cell>
          <cell r="U80">
            <v>325000</v>
          </cell>
          <cell r="AE80">
            <v>41563</v>
          </cell>
        </row>
        <row r="81">
          <cell r="A81" t="str">
            <v>328441318</v>
          </cell>
          <cell r="B81" t="str">
            <v>East Bay/Oakland</v>
          </cell>
          <cell r="C81" t="str">
            <v>Napa County</v>
          </cell>
          <cell r="D81" t="str">
            <v>Flex</v>
          </cell>
          <cell r="E81" t="str">
            <v>Light Manufacturing</v>
          </cell>
          <cell r="F81" t="str">
            <v>1820 Pueblo Ave</v>
          </cell>
          <cell r="G81" t="str">
            <v>Napa</v>
          </cell>
          <cell r="H81" t="str">
            <v>Napa</v>
          </cell>
          <cell r="J81" t="str">
            <v>94558</v>
          </cell>
          <cell r="N81" t="str">
            <v>C</v>
          </cell>
          <cell r="O81" t="str">
            <v>Masonry</v>
          </cell>
          <cell r="Q81">
            <v>3284</v>
          </cell>
          <cell r="R81">
            <v>2</v>
          </cell>
          <cell r="S81" t="str">
            <v>Single</v>
          </cell>
          <cell r="U81">
            <v>134645</v>
          </cell>
          <cell r="AE81">
            <v>41318</v>
          </cell>
        </row>
        <row r="82">
          <cell r="A82" t="str">
            <v>1581341374</v>
          </cell>
          <cell r="B82" t="str">
            <v>East Bay/Oakland</v>
          </cell>
          <cell r="C82" t="str">
            <v>Napa County</v>
          </cell>
          <cell r="D82" t="str">
            <v>Flex</v>
          </cell>
          <cell r="E82" t="str">
            <v>Light Manufacturing</v>
          </cell>
          <cell r="F82" t="str">
            <v>902 Enterprise Way</v>
          </cell>
          <cell r="G82" t="str">
            <v>Napa</v>
          </cell>
          <cell r="H82" t="str">
            <v>Napa</v>
          </cell>
          <cell r="I82" t="str">
            <v>900 Business Park</v>
          </cell>
          <cell r="J82" t="str">
            <v>94558</v>
          </cell>
          <cell r="N82" t="str">
            <v>B</v>
          </cell>
          <cell r="O82" t="str">
            <v>Reinforced Concrete</v>
          </cell>
          <cell r="P82">
            <v>1990</v>
          </cell>
          <cell r="Q82">
            <v>15813</v>
          </cell>
          <cell r="R82">
            <v>6</v>
          </cell>
          <cell r="S82" t="str">
            <v>Multi</v>
          </cell>
          <cell r="T82">
            <v>30.05</v>
          </cell>
          <cell r="U82">
            <v>4236579</v>
          </cell>
          <cell r="W82">
            <v>2700000</v>
          </cell>
          <cell r="X82" t="str">
            <v>Jp Morgan Chase Bk</v>
          </cell>
          <cell r="AE82">
            <v>41374</v>
          </cell>
        </row>
        <row r="83">
          <cell r="A83" t="str">
            <v>487041382</v>
          </cell>
          <cell r="B83" t="str">
            <v>East Bay/Oakland</v>
          </cell>
          <cell r="C83" t="str">
            <v>Napa County</v>
          </cell>
          <cell r="D83" t="str">
            <v>Flex</v>
          </cell>
          <cell r="E83" t="str">
            <v>R&amp;D</v>
          </cell>
          <cell r="F83" t="str">
            <v>1848-1852 W Imola Ave</v>
          </cell>
          <cell r="G83" t="str">
            <v>Napa</v>
          </cell>
          <cell r="H83" t="str">
            <v>Napa</v>
          </cell>
          <cell r="J83" t="str">
            <v>94559</v>
          </cell>
          <cell r="N83" t="str">
            <v>C</v>
          </cell>
          <cell r="O83" t="str">
            <v>Masonry</v>
          </cell>
          <cell r="Q83">
            <v>4870</v>
          </cell>
          <cell r="R83">
            <v>1</v>
          </cell>
          <cell r="U83">
            <v>332508</v>
          </cell>
          <cell r="AE83">
            <v>41382</v>
          </cell>
        </row>
        <row r="84">
          <cell r="A84" t="str">
            <v>198551840788</v>
          </cell>
          <cell r="B84" t="str">
            <v>Green Bay</v>
          </cell>
          <cell r="C84" t="str">
            <v>Green Bay</v>
          </cell>
          <cell r="D84" t="str">
            <v>Hospitality</v>
          </cell>
          <cell r="E84" t="str">
            <v>Hotel</v>
          </cell>
          <cell r="F84" t="str">
            <v>333-335 Main St (20 Properties)</v>
          </cell>
          <cell r="I84" t="str">
            <v>LodgeWorks/Hyatt Portfolio</v>
          </cell>
          <cell r="K84" t="str">
            <v>Hyatt Hotels Corporation</v>
          </cell>
          <cell r="M84">
            <v>3127501234</v>
          </cell>
          <cell r="O84" t="str">
            <v>Steel</v>
          </cell>
          <cell r="Q84">
            <v>1985518</v>
          </cell>
          <cell r="R84">
            <v>23</v>
          </cell>
          <cell r="S84" t="str">
            <v>Single</v>
          </cell>
          <cell r="U84">
            <v>93975335</v>
          </cell>
          <cell r="AE84">
            <v>40788</v>
          </cell>
          <cell r="AF84">
            <v>632000000</v>
          </cell>
        </row>
        <row r="85">
          <cell r="A85" t="str">
            <v>12251541537</v>
          </cell>
          <cell r="B85" t="str">
            <v>East Bay/Oakland</v>
          </cell>
          <cell r="C85" t="str">
            <v>Napa County</v>
          </cell>
          <cell r="D85" t="str">
            <v>Hospitality</v>
          </cell>
          <cell r="E85" t="str">
            <v>Hotel</v>
          </cell>
          <cell r="F85" t="str">
            <v>1450 1st St (2 Properties)</v>
          </cell>
          <cell r="I85" t="str">
            <v>Andaz Napa</v>
          </cell>
          <cell r="K85" t="str">
            <v>Inland American Lodging Group Inc.</v>
          </cell>
          <cell r="M85">
            <v>6302188000</v>
          </cell>
          <cell r="O85" t="str">
            <v>Reinforced Concrete</v>
          </cell>
          <cell r="Q85">
            <v>122515</v>
          </cell>
          <cell r="R85">
            <v>3</v>
          </cell>
          <cell r="S85" t="str">
            <v>Multi</v>
          </cell>
          <cell r="U85">
            <v>65813300</v>
          </cell>
          <cell r="V85">
            <v>115000000</v>
          </cell>
          <cell r="AE85">
            <v>41537</v>
          </cell>
          <cell r="AF85">
            <v>115000000</v>
          </cell>
        </row>
        <row r="86">
          <cell r="A86" t="str">
            <v>11443440784</v>
          </cell>
          <cell r="B86" t="str">
            <v>East Bay/Oakland</v>
          </cell>
          <cell r="C86" t="str">
            <v>Napa County</v>
          </cell>
          <cell r="D86" t="str">
            <v>Hospitality</v>
          </cell>
          <cell r="E86" t="str">
            <v>Hotel</v>
          </cell>
          <cell r="F86" t="str">
            <v>3425 Solano Ave</v>
          </cell>
          <cell r="G86" t="str">
            <v>Napa</v>
          </cell>
          <cell r="H86" t="str">
            <v>Napa</v>
          </cell>
          <cell r="I86" t="str">
            <v>Napa Valley Marriott Hotel</v>
          </cell>
          <cell r="J86" t="str">
            <v>94558</v>
          </cell>
          <cell r="K86" t="str">
            <v>Inland Real Estate Corporation</v>
          </cell>
          <cell r="M86">
            <v>6302188000</v>
          </cell>
          <cell r="O86" t="str">
            <v>Reinforced Concrete</v>
          </cell>
          <cell r="P86">
            <v>1979</v>
          </cell>
          <cell r="Q86">
            <v>114434</v>
          </cell>
          <cell r="R86">
            <v>6</v>
          </cell>
          <cell r="S86" t="str">
            <v>Single</v>
          </cell>
          <cell r="U86">
            <v>34019183</v>
          </cell>
          <cell r="W86">
            <v>40000000</v>
          </cell>
          <cell r="X86" t="str">
            <v>Connecticut General Life Insurance Company</v>
          </cell>
          <cell r="AE86">
            <v>40784</v>
          </cell>
          <cell r="AF86">
            <v>72000000</v>
          </cell>
        </row>
        <row r="87">
          <cell r="A87" t="str">
            <v>11443439953</v>
          </cell>
          <cell r="B87" t="str">
            <v>East Bay/Oakland</v>
          </cell>
          <cell r="C87" t="str">
            <v>Napa County</v>
          </cell>
          <cell r="D87" t="str">
            <v>Hospitality</v>
          </cell>
          <cell r="E87" t="str">
            <v>Hotel</v>
          </cell>
          <cell r="F87" t="str">
            <v>3425 Solano Ave</v>
          </cell>
          <cell r="G87" t="str">
            <v>Napa</v>
          </cell>
          <cell r="H87" t="str">
            <v>Napa</v>
          </cell>
          <cell r="I87" t="str">
            <v>Napa Valley Marriott Hotel</v>
          </cell>
          <cell r="J87" t="str">
            <v>94558</v>
          </cell>
          <cell r="K87" t="str">
            <v>Lighthouse Lodging Group, Inc.</v>
          </cell>
          <cell r="M87">
            <v>3107758500</v>
          </cell>
          <cell r="O87" t="str">
            <v>Reinforced Concrete</v>
          </cell>
          <cell r="P87">
            <v>1979</v>
          </cell>
          <cell r="Q87">
            <v>114434</v>
          </cell>
          <cell r="R87">
            <v>1</v>
          </cell>
          <cell r="S87" t="str">
            <v>Single</v>
          </cell>
          <cell r="U87">
            <v>60459510</v>
          </cell>
          <cell r="V87">
            <v>36000000</v>
          </cell>
          <cell r="AE87">
            <v>39953</v>
          </cell>
          <cell r="AF87">
            <v>36000000</v>
          </cell>
        </row>
        <row r="88">
          <cell r="A88" t="str">
            <v>26300040395</v>
          </cell>
          <cell r="B88" t="str">
            <v>East Bay/Oakland</v>
          </cell>
          <cell r="C88" t="str">
            <v>Napa County</v>
          </cell>
          <cell r="D88" t="str">
            <v>Hospitality</v>
          </cell>
          <cell r="E88" t="str">
            <v>Hotel</v>
          </cell>
          <cell r="F88" t="str">
            <v>1314 McKinstry St</v>
          </cell>
          <cell r="G88" t="str">
            <v>Napa</v>
          </cell>
          <cell r="H88" t="str">
            <v>Napa</v>
          </cell>
          <cell r="I88" t="str">
            <v>The Westin Verasa Napa</v>
          </cell>
          <cell r="J88" t="str">
            <v>94559</v>
          </cell>
          <cell r="K88" t="str">
            <v>HCV Pacific Partners</v>
          </cell>
          <cell r="M88">
            <v>4152490800</v>
          </cell>
          <cell r="P88">
            <v>2008</v>
          </cell>
          <cell r="Q88">
            <v>263000</v>
          </cell>
          <cell r="U88">
            <v>3655425</v>
          </cell>
          <cell r="V88">
            <v>29000000</v>
          </cell>
          <cell r="AE88">
            <v>40395</v>
          </cell>
          <cell r="AF88">
            <v>29000000</v>
          </cell>
        </row>
        <row r="89">
          <cell r="A89" t="str">
            <v>14804039042</v>
          </cell>
          <cell r="B89" t="str">
            <v>East Bay/Oakland</v>
          </cell>
          <cell r="C89" t="str">
            <v>Napa County</v>
          </cell>
          <cell r="D89" t="str">
            <v>Hospitality</v>
          </cell>
          <cell r="E89" t="str">
            <v>Hotel</v>
          </cell>
          <cell r="F89" t="str">
            <v>875 Bordeaux Way</v>
          </cell>
          <cell r="G89" t="str">
            <v>Napa</v>
          </cell>
          <cell r="H89" t="str">
            <v>Napa</v>
          </cell>
          <cell r="I89" t="str">
            <v>The Meritage Resort and Spa</v>
          </cell>
          <cell r="J89" t="str">
            <v>94558</v>
          </cell>
          <cell r="O89" t="str">
            <v>Reinforced Concrete</v>
          </cell>
          <cell r="P89">
            <v>2005</v>
          </cell>
          <cell r="Q89">
            <v>148040</v>
          </cell>
          <cell r="S89" t="str">
            <v>Multi</v>
          </cell>
          <cell r="AE89">
            <v>39042</v>
          </cell>
          <cell r="AF89">
            <v>24000000</v>
          </cell>
        </row>
        <row r="90">
          <cell r="A90" t="str">
            <v>3553441536</v>
          </cell>
          <cell r="B90" t="str">
            <v>East Bay/Oakland</v>
          </cell>
          <cell r="C90" t="str">
            <v>Napa County</v>
          </cell>
          <cell r="D90" t="str">
            <v>Health Care</v>
          </cell>
          <cell r="E90" t="str">
            <v>Continuing Care Retirement Community</v>
          </cell>
          <cell r="F90" t="str">
            <v>2350 Redwood Rd</v>
          </cell>
          <cell r="G90" t="str">
            <v>Napa</v>
          </cell>
          <cell r="H90" t="str">
            <v>Napa</v>
          </cell>
          <cell r="J90" t="str">
            <v>94558</v>
          </cell>
          <cell r="Q90">
            <v>35534</v>
          </cell>
          <cell r="R90">
            <v>1</v>
          </cell>
          <cell r="S90" t="str">
            <v>Single</v>
          </cell>
          <cell r="U90">
            <v>10933314</v>
          </cell>
          <cell r="AE90">
            <v>41536</v>
          </cell>
          <cell r="AF90">
            <v>11000000</v>
          </cell>
        </row>
        <row r="91">
          <cell r="A91" t="str">
            <v>4321938280</v>
          </cell>
          <cell r="B91" t="str">
            <v>East Bay/Oakland</v>
          </cell>
          <cell r="C91" t="str">
            <v>Napa County</v>
          </cell>
          <cell r="D91" t="str">
            <v>Hospitality</v>
          </cell>
          <cell r="E91" t="str">
            <v>Hotel</v>
          </cell>
          <cell r="F91" t="str">
            <v>3800 Broadway St</v>
          </cell>
          <cell r="G91" t="str">
            <v>American Canyon</v>
          </cell>
          <cell r="H91" t="str">
            <v>Napa</v>
          </cell>
          <cell r="I91" t="str">
            <v>Fairfield Marriot</v>
          </cell>
          <cell r="J91" t="str">
            <v>94503</v>
          </cell>
          <cell r="K91" t="str">
            <v>YHB Napa LLC</v>
          </cell>
          <cell r="O91" t="str">
            <v>Reinforced Concrete</v>
          </cell>
          <cell r="P91">
            <v>2004</v>
          </cell>
          <cell r="Q91">
            <v>43219</v>
          </cell>
          <cell r="R91">
            <v>1</v>
          </cell>
          <cell r="S91" t="str">
            <v>Single</v>
          </cell>
          <cell r="U91">
            <v>7075637</v>
          </cell>
          <cell r="V91">
            <v>3220000</v>
          </cell>
          <cell r="W91">
            <v>5980000</v>
          </cell>
          <cell r="X91" t="str">
            <v>Private Lender</v>
          </cell>
          <cell r="AE91">
            <v>38280</v>
          </cell>
          <cell r="AF91">
            <v>9200000</v>
          </cell>
        </row>
        <row r="92">
          <cell r="A92" t="str">
            <v>3018640842</v>
          </cell>
          <cell r="B92" t="str">
            <v>East Bay/Oakland</v>
          </cell>
          <cell r="C92" t="str">
            <v>Napa County</v>
          </cell>
          <cell r="D92" t="str">
            <v>Hospitality</v>
          </cell>
          <cell r="E92" t="str">
            <v>Hotel</v>
          </cell>
          <cell r="F92" t="str">
            <v>4195 Solano Ave</v>
          </cell>
          <cell r="G92" t="str">
            <v>Napa</v>
          </cell>
          <cell r="H92" t="str">
            <v>Napa</v>
          </cell>
          <cell r="I92" t="str">
            <v>Best Western Premier Ivy Hotel</v>
          </cell>
          <cell r="J92" t="str">
            <v>94558</v>
          </cell>
          <cell r="O92" t="str">
            <v>Masonry</v>
          </cell>
          <cell r="Q92">
            <v>30186</v>
          </cell>
          <cell r="R92">
            <v>3</v>
          </cell>
          <cell r="S92" t="str">
            <v>Multi</v>
          </cell>
          <cell r="U92">
            <v>5091698</v>
          </cell>
          <cell r="AE92">
            <v>40842</v>
          </cell>
          <cell r="AF92">
            <v>7900000</v>
          </cell>
        </row>
        <row r="93">
          <cell r="A93" t="str">
            <v>4560941030</v>
          </cell>
          <cell r="B93" t="str">
            <v>East Bay/Oakland</v>
          </cell>
          <cell r="C93" t="str">
            <v>Napa County</v>
          </cell>
          <cell r="D93" t="str">
            <v>Hospitality</v>
          </cell>
          <cell r="E93" t="str">
            <v>Hotel</v>
          </cell>
          <cell r="F93" t="str">
            <v>1998 Trower Ave</v>
          </cell>
          <cell r="G93" t="str">
            <v>Napa</v>
          </cell>
          <cell r="H93" t="str">
            <v>Napa</v>
          </cell>
          <cell r="I93" t="str">
            <v>Napa Winery Inn</v>
          </cell>
          <cell r="J93" t="str">
            <v>94558</v>
          </cell>
          <cell r="K93" t="str">
            <v>RSBA &amp; Associates</v>
          </cell>
          <cell r="L93" t="str">
            <v>Richard Swig</v>
          </cell>
          <cell r="M93">
            <v>4155417722</v>
          </cell>
          <cell r="O93" t="str">
            <v>Wood Frame</v>
          </cell>
          <cell r="Q93">
            <v>45609</v>
          </cell>
          <cell r="R93">
            <v>1</v>
          </cell>
          <cell r="S93" t="str">
            <v>Single</v>
          </cell>
          <cell r="U93">
            <v>4400733</v>
          </cell>
          <cell r="V93">
            <v>2000000</v>
          </cell>
          <cell r="W93">
            <v>4800000</v>
          </cell>
          <cell r="X93" t="str">
            <v>Seller</v>
          </cell>
          <cell r="AE93">
            <v>41030</v>
          </cell>
          <cell r="AF93">
            <v>6800000</v>
          </cell>
        </row>
        <row r="94">
          <cell r="A94" t="str">
            <v>826139528</v>
          </cell>
          <cell r="B94" t="str">
            <v>East Bay/Oakland</v>
          </cell>
          <cell r="C94" t="str">
            <v>Napa County</v>
          </cell>
          <cell r="D94" t="str">
            <v>Hospitality</v>
          </cell>
          <cell r="E94" t="str">
            <v>Hotel</v>
          </cell>
          <cell r="F94" t="str">
            <v>443 Brown St</v>
          </cell>
          <cell r="G94" t="str">
            <v>Napa</v>
          </cell>
          <cell r="H94" t="str">
            <v>Napa</v>
          </cell>
          <cell r="I94" t="str">
            <v>Blue Violet Mansion (B&amp;B)</v>
          </cell>
          <cell r="J94" t="str">
            <v>94559</v>
          </cell>
          <cell r="K94" t="str">
            <v>Tunt Enterprises LLC</v>
          </cell>
          <cell r="L94" t="str">
            <v>Tom Tunt</v>
          </cell>
          <cell r="O94" t="str">
            <v>Wood Frame</v>
          </cell>
          <cell r="P94">
            <v>1890</v>
          </cell>
          <cell r="Q94">
            <v>8261</v>
          </cell>
          <cell r="S94" t="str">
            <v>Single</v>
          </cell>
          <cell r="U94">
            <v>1642293</v>
          </cell>
          <cell r="V94">
            <v>197000</v>
          </cell>
          <cell r="W94">
            <v>3240000</v>
          </cell>
          <cell r="X94" t="str">
            <v>Tamalpais Bk</v>
          </cell>
          <cell r="AA94">
            <v>1707000</v>
          </cell>
          <cell r="AB94" t="str">
            <v>Tamalpais Bank</v>
          </cell>
          <cell r="AE94">
            <v>39528</v>
          </cell>
          <cell r="AF94">
            <v>4750000</v>
          </cell>
        </row>
        <row r="95">
          <cell r="A95" t="str">
            <v>1289037476</v>
          </cell>
          <cell r="B95" t="str">
            <v>East Bay/Oakland</v>
          </cell>
          <cell r="C95" t="str">
            <v>Napa County</v>
          </cell>
          <cell r="D95" t="str">
            <v>Hospitality</v>
          </cell>
          <cell r="E95" t="str">
            <v>Motel</v>
          </cell>
          <cell r="F95" t="str">
            <v>3360 Solano Ave</v>
          </cell>
          <cell r="G95" t="str">
            <v>Napa</v>
          </cell>
          <cell r="H95" t="str">
            <v>Napa</v>
          </cell>
          <cell r="I95" t="str">
            <v>The Chablis Inn</v>
          </cell>
          <cell r="J95" t="str">
            <v>94558</v>
          </cell>
          <cell r="O95" t="str">
            <v>Reinforced Concrete</v>
          </cell>
          <cell r="P95">
            <v>1984</v>
          </cell>
          <cell r="Q95">
            <v>12890</v>
          </cell>
          <cell r="R95">
            <v>1</v>
          </cell>
          <cell r="S95" t="str">
            <v>Single</v>
          </cell>
          <cell r="U95">
            <v>1546034</v>
          </cell>
          <cell r="W95">
            <v>3513000</v>
          </cell>
          <cell r="X95" t="str">
            <v>Bank of the West</v>
          </cell>
          <cell r="AA95">
            <v>1300000</v>
          </cell>
          <cell r="AB95" t="str">
            <v>US Small Business Administration</v>
          </cell>
          <cell r="AE95">
            <v>37476</v>
          </cell>
          <cell r="AF95">
            <v>4500000</v>
          </cell>
        </row>
        <row r="96">
          <cell r="A96" t="str">
            <v>1050040542</v>
          </cell>
          <cell r="B96" t="str">
            <v>East Bay/Oakland</v>
          </cell>
          <cell r="C96" t="str">
            <v>Napa County</v>
          </cell>
          <cell r="D96" t="str">
            <v>Hospitality</v>
          </cell>
          <cell r="E96" t="str">
            <v>Motel</v>
          </cell>
          <cell r="F96" t="str">
            <v>1420-1428 Main St</v>
          </cell>
          <cell r="G96" t="str">
            <v>Saint Helena</v>
          </cell>
          <cell r="H96" t="str">
            <v>Napa</v>
          </cell>
          <cell r="J96" t="str">
            <v>94574</v>
          </cell>
          <cell r="K96" t="str">
            <v>T &amp; C Hotels LLC</v>
          </cell>
          <cell r="O96" t="str">
            <v>Wood Frame</v>
          </cell>
          <cell r="P96">
            <v>1910</v>
          </cell>
          <cell r="Q96">
            <v>10500</v>
          </cell>
          <cell r="R96">
            <v>5</v>
          </cell>
          <cell r="S96" t="str">
            <v>Multi</v>
          </cell>
          <cell r="U96">
            <v>2272875</v>
          </cell>
          <cell r="V96">
            <v>1900000</v>
          </cell>
          <cell r="W96">
            <v>2600000</v>
          </cell>
          <cell r="X96" t="str">
            <v>Private Individual Norman Alumbaugh Co Inc</v>
          </cell>
          <cell r="AE96">
            <v>40542</v>
          </cell>
          <cell r="AF96">
            <v>4500000</v>
          </cell>
        </row>
        <row r="97">
          <cell r="A97" t="str">
            <v>1073239344</v>
          </cell>
          <cell r="B97" t="str">
            <v>East Bay/Oakland</v>
          </cell>
          <cell r="C97" t="str">
            <v>Napa County</v>
          </cell>
          <cell r="D97" t="str">
            <v>Hospitality</v>
          </cell>
          <cell r="E97" t="str">
            <v>Hotel</v>
          </cell>
          <cell r="F97" t="str">
            <v>800 California Blvd</v>
          </cell>
          <cell r="G97" t="str">
            <v>Napa</v>
          </cell>
          <cell r="H97" t="str">
            <v>Napa</v>
          </cell>
          <cell r="I97" t="str">
            <v>Best Western Elm House Inn</v>
          </cell>
          <cell r="J97" t="str">
            <v>94559</v>
          </cell>
          <cell r="K97" t="str">
            <v>Elm House Properties LLC</v>
          </cell>
          <cell r="L97" t="str">
            <v>Thomas Kearns</v>
          </cell>
          <cell r="M97">
            <v>8777223422</v>
          </cell>
          <cell r="O97" t="str">
            <v>Wood Frame</v>
          </cell>
          <cell r="P97">
            <v>1988</v>
          </cell>
          <cell r="Q97">
            <v>10732</v>
          </cell>
          <cell r="R97">
            <v>1</v>
          </cell>
          <cell r="S97" t="str">
            <v>Single</v>
          </cell>
          <cell r="U97">
            <v>1959207</v>
          </cell>
          <cell r="V97">
            <v>2121400</v>
          </cell>
          <cell r="W97">
            <v>2178600</v>
          </cell>
          <cell r="X97" t="str">
            <v>Private Lender</v>
          </cell>
          <cell r="AE97">
            <v>39344</v>
          </cell>
          <cell r="AF97">
            <v>4300000</v>
          </cell>
        </row>
        <row r="98">
          <cell r="A98" t="str">
            <v>1289041088</v>
          </cell>
          <cell r="B98" t="str">
            <v>East Bay/Oakland</v>
          </cell>
          <cell r="C98" t="str">
            <v>Napa County</v>
          </cell>
          <cell r="D98" t="str">
            <v>Hospitality</v>
          </cell>
          <cell r="E98" t="str">
            <v>Motel</v>
          </cell>
          <cell r="F98" t="str">
            <v>3360 Solano Ave</v>
          </cell>
          <cell r="G98" t="str">
            <v>Napa</v>
          </cell>
          <cell r="H98" t="str">
            <v>Napa</v>
          </cell>
          <cell r="I98" t="str">
            <v>The Chablis Inn</v>
          </cell>
          <cell r="J98" t="str">
            <v>94558</v>
          </cell>
          <cell r="O98" t="str">
            <v>Reinforced Concrete</v>
          </cell>
          <cell r="P98">
            <v>1984</v>
          </cell>
          <cell r="Q98">
            <v>12890</v>
          </cell>
          <cell r="R98">
            <v>1</v>
          </cell>
          <cell r="S98" t="str">
            <v>Single</v>
          </cell>
          <cell r="U98">
            <v>2872940</v>
          </cell>
          <cell r="W98">
            <v>3335000</v>
          </cell>
          <cell r="X98" t="str">
            <v>Circle Bk</v>
          </cell>
          <cell r="AE98">
            <v>41088</v>
          </cell>
          <cell r="AF98">
            <v>4050000</v>
          </cell>
        </row>
        <row r="99">
          <cell r="A99" t="str">
            <v>1848138742</v>
          </cell>
          <cell r="B99" t="str">
            <v>East Bay/Oakland</v>
          </cell>
          <cell r="C99" t="str">
            <v>Napa County</v>
          </cell>
          <cell r="D99" t="str">
            <v>Hospitality</v>
          </cell>
          <cell r="E99" t="str">
            <v>Motel</v>
          </cell>
          <cell r="F99" t="str">
            <v>200 S Coombs St</v>
          </cell>
          <cell r="G99" t="str">
            <v>Napa</v>
          </cell>
          <cell r="H99" t="str">
            <v>Napa</v>
          </cell>
          <cell r="J99" t="str">
            <v>94559</v>
          </cell>
          <cell r="O99" t="str">
            <v>Wood Frame</v>
          </cell>
          <cell r="P99">
            <v>1953</v>
          </cell>
          <cell r="Q99">
            <v>18481</v>
          </cell>
          <cell r="S99" t="str">
            <v>Single</v>
          </cell>
          <cell r="U99">
            <v>1887396</v>
          </cell>
          <cell r="V99">
            <v>672000</v>
          </cell>
          <cell r="W99">
            <v>1900000</v>
          </cell>
          <cell r="X99" t="str">
            <v>Cathay Bank</v>
          </cell>
          <cell r="AA99">
            <v>1228000</v>
          </cell>
          <cell r="AB99" t="str">
            <v>Cathay Bank</v>
          </cell>
          <cell r="AE99">
            <v>38742</v>
          </cell>
          <cell r="AF99">
            <v>3800000</v>
          </cell>
        </row>
        <row r="100">
          <cell r="A100" t="str">
            <v>826141043</v>
          </cell>
          <cell r="B100" t="str">
            <v>East Bay/Oakland</v>
          </cell>
          <cell r="C100" t="str">
            <v>Napa County</v>
          </cell>
          <cell r="D100" t="str">
            <v>Hospitality</v>
          </cell>
          <cell r="E100" t="str">
            <v>Hotel</v>
          </cell>
          <cell r="F100" t="str">
            <v>443 Brown St</v>
          </cell>
          <cell r="G100" t="str">
            <v>Napa</v>
          </cell>
          <cell r="H100" t="str">
            <v>Napa</v>
          </cell>
          <cell r="I100" t="str">
            <v>Blue Violet Mansion (B&amp;B)</v>
          </cell>
          <cell r="J100" t="str">
            <v>94559</v>
          </cell>
          <cell r="O100" t="str">
            <v>Wood Frame</v>
          </cell>
          <cell r="P100">
            <v>1890</v>
          </cell>
          <cell r="Q100">
            <v>8261</v>
          </cell>
          <cell r="S100" t="str">
            <v>Single</v>
          </cell>
          <cell r="U100">
            <v>3178000</v>
          </cell>
          <cell r="AE100">
            <v>41043</v>
          </cell>
          <cell r="AF100">
            <v>3643011</v>
          </cell>
        </row>
        <row r="101">
          <cell r="A101" t="str">
            <v>402739127</v>
          </cell>
          <cell r="B101" t="str">
            <v>East Bay/Oakland</v>
          </cell>
          <cell r="C101" t="str">
            <v>Napa County</v>
          </cell>
          <cell r="D101" t="str">
            <v>Hospitality</v>
          </cell>
          <cell r="F101" t="str">
            <v>7400 Saint Helena Hwy</v>
          </cell>
          <cell r="G101" t="str">
            <v>Napa</v>
          </cell>
          <cell r="H101" t="str">
            <v>Napa</v>
          </cell>
          <cell r="J101" t="str">
            <v>94558</v>
          </cell>
          <cell r="O101" t="str">
            <v>Wood Frame</v>
          </cell>
          <cell r="Q101">
            <v>4027</v>
          </cell>
          <cell r="U101">
            <v>1431154</v>
          </cell>
          <cell r="W101">
            <v>2345000</v>
          </cell>
          <cell r="X101" t="str">
            <v>Indymac Bk Fsb</v>
          </cell>
          <cell r="AE101">
            <v>39127</v>
          </cell>
          <cell r="AF101">
            <v>3300000</v>
          </cell>
        </row>
        <row r="102">
          <cell r="A102" t="str">
            <v>1013739696</v>
          </cell>
          <cell r="B102" t="str">
            <v>East Bay/Oakland</v>
          </cell>
          <cell r="C102" t="str">
            <v>Napa County</v>
          </cell>
          <cell r="D102" t="str">
            <v>Sports &amp; Entertainment</v>
          </cell>
          <cell r="E102" t="str">
            <v>Casino</v>
          </cell>
          <cell r="F102" t="str">
            <v>3466 Broadway St</v>
          </cell>
          <cell r="G102" t="str">
            <v>American Canyon</v>
          </cell>
          <cell r="H102" t="str">
            <v>Napa</v>
          </cell>
          <cell r="J102" t="str">
            <v>94503</v>
          </cell>
          <cell r="K102" t="str">
            <v>Napa Valley Casino</v>
          </cell>
          <cell r="L102" t="str">
            <v>Brian Altizer</v>
          </cell>
          <cell r="M102">
            <v>7076448851</v>
          </cell>
          <cell r="P102">
            <v>1945</v>
          </cell>
          <cell r="Q102">
            <v>10137</v>
          </cell>
          <cell r="S102" t="str">
            <v>Multi</v>
          </cell>
          <cell r="U102">
            <v>959502</v>
          </cell>
          <cell r="V102">
            <v>787500</v>
          </cell>
          <cell r="W102">
            <v>2362500</v>
          </cell>
          <cell r="X102" t="str">
            <v>Charter Oak Bank</v>
          </cell>
          <cell r="AE102">
            <v>39696</v>
          </cell>
          <cell r="AF102">
            <v>3150000</v>
          </cell>
        </row>
        <row r="103">
          <cell r="A103" t="str">
            <v>950041047</v>
          </cell>
          <cell r="B103" t="str">
            <v>East Bay/Oakland</v>
          </cell>
          <cell r="C103" t="str">
            <v>Napa County</v>
          </cell>
          <cell r="D103" t="str">
            <v>Hospitality</v>
          </cell>
          <cell r="E103" t="str">
            <v>Motel</v>
          </cell>
          <cell r="F103" t="str">
            <v>1010 Foothill Blvd</v>
          </cell>
          <cell r="G103" t="str">
            <v>Calistoga</v>
          </cell>
          <cell r="H103" t="str">
            <v>Napa</v>
          </cell>
          <cell r="I103" t="str">
            <v>Christopher's Inn</v>
          </cell>
          <cell r="J103" t="str">
            <v>94515</v>
          </cell>
          <cell r="K103" t="str">
            <v>Stevenson Manor Inn</v>
          </cell>
          <cell r="M103">
            <v>9252802801</v>
          </cell>
          <cell r="O103" t="str">
            <v>Wood Frame</v>
          </cell>
          <cell r="Q103">
            <v>9500</v>
          </cell>
          <cell r="R103">
            <v>1</v>
          </cell>
          <cell r="S103" t="str">
            <v>Single</v>
          </cell>
          <cell r="U103">
            <v>2044706</v>
          </cell>
          <cell r="V103">
            <v>520000</v>
          </cell>
          <cell r="W103">
            <v>2350000</v>
          </cell>
          <cell r="X103" t="str">
            <v>First Community Bank</v>
          </cell>
          <cell r="AA103">
            <v>200000</v>
          </cell>
          <cell r="AB103" t="str">
            <v>Seller</v>
          </cell>
          <cell r="AE103">
            <v>41047</v>
          </cell>
          <cell r="AF103">
            <v>3070000</v>
          </cell>
        </row>
        <row r="104">
          <cell r="A104" t="str">
            <v>403139220</v>
          </cell>
          <cell r="B104" t="str">
            <v>East Bay/Oakland</v>
          </cell>
          <cell r="C104" t="str">
            <v>Napa County</v>
          </cell>
          <cell r="D104" t="str">
            <v>Hospitality</v>
          </cell>
          <cell r="F104" t="str">
            <v>1938 1st St</v>
          </cell>
          <cell r="G104" t="str">
            <v>Napa</v>
          </cell>
          <cell r="H104" t="str">
            <v>Napa</v>
          </cell>
          <cell r="I104" t="str">
            <v>Daughters Inn</v>
          </cell>
          <cell r="J104" t="str">
            <v>94559</v>
          </cell>
          <cell r="K104" t="str">
            <v>James A Gunther</v>
          </cell>
          <cell r="Q104">
            <v>4031</v>
          </cell>
          <cell r="U104">
            <v>1600965</v>
          </cell>
          <cell r="V104">
            <v>585000</v>
          </cell>
          <cell r="W104">
            <v>1525000</v>
          </cell>
          <cell r="X104" t="str">
            <v>Tamalpais Bk</v>
          </cell>
          <cell r="AA104">
            <v>915000</v>
          </cell>
          <cell r="AB104" t="str">
            <v>Tamalpais Bank</v>
          </cell>
          <cell r="AE104">
            <v>39220</v>
          </cell>
          <cell r="AF104">
            <v>3025000</v>
          </cell>
        </row>
        <row r="105">
          <cell r="A105" t="str">
            <v>353339169</v>
          </cell>
          <cell r="B105" t="str">
            <v>East Bay/Oakland</v>
          </cell>
          <cell r="C105" t="str">
            <v>Napa County</v>
          </cell>
          <cell r="D105" t="str">
            <v>Hospitality</v>
          </cell>
          <cell r="E105" t="str">
            <v>Hotel</v>
          </cell>
          <cell r="F105" t="str">
            <v>3100 Silverado Trl N</v>
          </cell>
          <cell r="G105" t="str">
            <v>Saint Helena</v>
          </cell>
          <cell r="H105" t="str">
            <v>Napa</v>
          </cell>
          <cell r="J105" t="str">
            <v>94574</v>
          </cell>
          <cell r="K105" t="str">
            <v>Paul M &amp; Juliet C Cunningham</v>
          </cell>
          <cell r="O105" t="str">
            <v>Wood Frame</v>
          </cell>
          <cell r="P105">
            <v>1977</v>
          </cell>
          <cell r="Q105">
            <v>3533</v>
          </cell>
          <cell r="S105" t="str">
            <v>Single</v>
          </cell>
          <cell r="U105">
            <v>1599982</v>
          </cell>
          <cell r="V105">
            <v>600000</v>
          </cell>
          <cell r="W105">
            <v>2400000</v>
          </cell>
          <cell r="X105" t="str">
            <v>Countrywide Home Loans Inc</v>
          </cell>
          <cell r="AE105">
            <v>39169</v>
          </cell>
          <cell r="AF105">
            <v>3000000</v>
          </cell>
        </row>
        <row r="106">
          <cell r="A106" t="str">
            <v>633237827</v>
          </cell>
          <cell r="B106" t="str">
            <v>East Bay/Oakland</v>
          </cell>
          <cell r="C106" t="str">
            <v>Napa County</v>
          </cell>
          <cell r="D106" t="str">
            <v>Hospitality</v>
          </cell>
          <cell r="E106" t="str">
            <v>Motel</v>
          </cell>
          <cell r="F106" t="str">
            <v>6380 Silverado Trl</v>
          </cell>
          <cell r="G106" t="str">
            <v>Napa</v>
          </cell>
          <cell r="H106" t="str">
            <v>Napa</v>
          </cell>
          <cell r="I106" t="str">
            <v>Crossroads Inn</v>
          </cell>
          <cell r="J106" t="str">
            <v>94558</v>
          </cell>
          <cell r="P106">
            <v>1985</v>
          </cell>
          <cell r="Q106">
            <v>6332</v>
          </cell>
          <cell r="R106">
            <v>1</v>
          </cell>
          <cell r="U106">
            <v>1365619</v>
          </cell>
          <cell r="V106">
            <v>3000000</v>
          </cell>
          <cell r="AE106">
            <v>37827</v>
          </cell>
          <cell r="AF106">
            <v>3000000</v>
          </cell>
        </row>
        <row r="107">
          <cell r="A107" t="str">
            <v>1050038379</v>
          </cell>
          <cell r="B107" t="str">
            <v>East Bay/Oakland</v>
          </cell>
          <cell r="C107" t="str">
            <v>Napa County</v>
          </cell>
          <cell r="D107" t="str">
            <v>Hospitality</v>
          </cell>
          <cell r="F107" t="str">
            <v>1712 Lincoln Ave</v>
          </cell>
          <cell r="G107" t="str">
            <v>Calistoga</v>
          </cell>
          <cell r="H107" t="str">
            <v>Napa</v>
          </cell>
          <cell r="I107" t="str">
            <v>Indian Springs Resort</v>
          </cell>
          <cell r="J107" t="str">
            <v>94515</v>
          </cell>
          <cell r="O107" t="str">
            <v>Reinforced Concrete</v>
          </cell>
          <cell r="Q107">
            <v>10500</v>
          </cell>
          <cell r="R107">
            <v>1</v>
          </cell>
          <cell r="S107" t="str">
            <v>Single</v>
          </cell>
          <cell r="U107">
            <v>273617</v>
          </cell>
          <cell r="W107">
            <v>12575000</v>
          </cell>
          <cell r="X107" t="str">
            <v>United Commercial Bank</v>
          </cell>
          <cell r="AB107" t="str">
            <v>Lender Not available</v>
          </cell>
          <cell r="AE107">
            <v>38379</v>
          </cell>
          <cell r="AF107">
            <v>2800000</v>
          </cell>
        </row>
        <row r="108">
          <cell r="A108" t="str">
            <v>365341060</v>
          </cell>
          <cell r="B108" t="str">
            <v>East Bay/Oakland</v>
          </cell>
          <cell r="C108" t="str">
            <v>Napa County</v>
          </cell>
          <cell r="D108" t="str">
            <v>Hospitality</v>
          </cell>
          <cell r="E108" t="str">
            <v>Motel</v>
          </cell>
          <cell r="F108" t="str">
            <v>1805 Foothill Blvd</v>
          </cell>
          <cell r="G108" t="str">
            <v>Calistoga</v>
          </cell>
          <cell r="H108" t="str">
            <v>Napa</v>
          </cell>
          <cell r="I108" t="str">
            <v>The Chanric Inn</v>
          </cell>
          <cell r="J108" t="str">
            <v>94515</v>
          </cell>
          <cell r="O108" t="str">
            <v>Wood Frame</v>
          </cell>
          <cell r="P108">
            <v>1875</v>
          </cell>
          <cell r="Q108">
            <v>3653</v>
          </cell>
          <cell r="R108">
            <v>2</v>
          </cell>
          <cell r="S108" t="str">
            <v>Single</v>
          </cell>
          <cell r="AE108">
            <v>41060</v>
          </cell>
          <cell r="AF108">
            <v>2750000</v>
          </cell>
        </row>
        <row r="109">
          <cell r="A109" t="str">
            <v>525039156</v>
          </cell>
          <cell r="B109" t="str">
            <v>East Bay/Oakland</v>
          </cell>
          <cell r="C109" t="str">
            <v>Napa County</v>
          </cell>
          <cell r="D109" t="str">
            <v>Hospitality</v>
          </cell>
          <cell r="E109" t="str">
            <v>Motel</v>
          </cell>
          <cell r="F109" t="str">
            <v>1386 Calistoga Ave</v>
          </cell>
          <cell r="G109" t="str">
            <v>Napa</v>
          </cell>
          <cell r="H109" t="str">
            <v>Napa</v>
          </cell>
          <cell r="I109" t="str">
            <v>La Belle Epoque</v>
          </cell>
          <cell r="J109" t="str">
            <v>94559</v>
          </cell>
          <cell r="P109">
            <v>1893</v>
          </cell>
          <cell r="Q109">
            <v>5250</v>
          </cell>
          <cell r="U109">
            <v>48642</v>
          </cell>
          <cell r="V109">
            <v>1187500</v>
          </cell>
          <cell r="W109">
            <v>1525000</v>
          </cell>
          <cell r="X109" t="str">
            <v>Tamalpais Bk</v>
          </cell>
          <cell r="AE109">
            <v>39156</v>
          </cell>
          <cell r="AF109">
            <v>2712500</v>
          </cell>
        </row>
        <row r="110">
          <cell r="A110" t="str">
            <v>1070739778</v>
          </cell>
          <cell r="B110" t="str">
            <v>East Bay/Oakland</v>
          </cell>
          <cell r="C110" t="str">
            <v>Napa County</v>
          </cell>
          <cell r="D110" t="str">
            <v>Health Care</v>
          </cell>
          <cell r="E110" t="str">
            <v>Assisted Living</v>
          </cell>
          <cell r="F110" t="str">
            <v>903 Saratoga Dr</v>
          </cell>
          <cell r="G110" t="str">
            <v>Napa</v>
          </cell>
          <cell r="H110" t="str">
            <v>Napa</v>
          </cell>
          <cell r="J110" t="str">
            <v>94559</v>
          </cell>
          <cell r="K110" t="str">
            <v>Nazareth Enterprises</v>
          </cell>
          <cell r="L110" t="str">
            <v>Mounir Kardosh</v>
          </cell>
          <cell r="M110">
            <v>6503479500</v>
          </cell>
          <cell r="Q110">
            <v>10707</v>
          </cell>
          <cell r="S110" t="str">
            <v>Multi</v>
          </cell>
          <cell r="U110">
            <v>1227757</v>
          </cell>
          <cell r="V110">
            <v>1850000</v>
          </cell>
          <cell r="W110">
            <v>750000</v>
          </cell>
          <cell r="X110" t="str">
            <v>Private Lender</v>
          </cell>
          <cell r="AE110">
            <v>39778</v>
          </cell>
          <cell r="AF110">
            <v>2600000</v>
          </cell>
        </row>
        <row r="111">
          <cell r="A111" t="str">
            <v>1100039141</v>
          </cell>
          <cell r="B111" t="str">
            <v>East Bay/Oakland</v>
          </cell>
          <cell r="C111" t="str">
            <v>Napa County</v>
          </cell>
          <cell r="D111" t="str">
            <v>Hospitality</v>
          </cell>
          <cell r="E111" t="str">
            <v>Motel</v>
          </cell>
          <cell r="F111" t="str">
            <v>1139 Lincoln Ave</v>
          </cell>
          <cell r="G111" t="str">
            <v>Calistoga</v>
          </cell>
          <cell r="H111" t="str">
            <v>Napa</v>
          </cell>
          <cell r="I111" t="str">
            <v>Garnett Creek Inn</v>
          </cell>
          <cell r="J111" t="str">
            <v>94515</v>
          </cell>
          <cell r="K111" t="str">
            <v>Walter G Marchant</v>
          </cell>
          <cell r="O111" t="str">
            <v>Wood Frame</v>
          </cell>
          <cell r="P111">
            <v>1870</v>
          </cell>
          <cell r="Q111">
            <v>11000</v>
          </cell>
          <cell r="S111" t="str">
            <v>Single</v>
          </cell>
          <cell r="U111">
            <v>1799892</v>
          </cell>
          <cell r="V111">
            <v>507000</v>
          </cell>
          <cell r="AA111">
            <v>1125000</v>
          </cell>
          <cell r="AB111" t="str">
            <v>Tamalpais Bank</v>
          </cell>
          <cell r="AE111">
            <v>39141</v>
          </cell>
          <cell r="AF111">
            <v>2307000</v>
          </cell>
        </row>
        <row r="112">
          <cell r="A112" t="str">
            <v>596337831</v>
          </cell>
          <cell r="B112" t="str">
            <v>East Bay/Oakland</v>
          </cell>
          <cell r="C112" t="str">
            <v>Napa County</v>
          </cell>
          <cell r="D112" t="str">
            <v>Hospitality</v>
          </cell>
          <cell r="E112" t="str">
            <v>Motel</v>
          </cell>
          <cell r="F112" t="str">
            <v>1045 Easum Dr</v>
          </cell>
          <cell r="G112" t="str">
            <v>Napa</v>
          </cell>
          <cell r="H112" t="str">
            <v>Napa</v>
          </cell>
          <cell r="I112" t="str">
            <v>Candlelight Inn</v>
          </cell>
          <cell r="J112" t="str">
            <v>94558</v>
          </cell>
          <cell r="O112" t="str">
            <v>Masonry</v>
          </cell>
          <cell r="P112">
            <v>1930</v>
          </cell>
          <cell r="Q112">
            <v>5963</v>
          </cell>
          <cell r="R112">
            <v>1</v>
          </cell>
          <cell r="S112" t="str">
            <v>Multi</v>
          </cell>
          <cell r="U112">
            <v>1303492</v>
          </cell>
          <cell r="V112">
            <v>114750</v>
          </cell>
          <cell r="W112">
            <v>1166500</v>
          </cell>
          <cell r="X112" t="str">
            <v>California Bank &amp; Trust</v>
          </cell>
          <cell r="AA112">
            <v>816550</v>
          </cell>
          <cell r="AB112" t="str">
            <v>California Bank &amp; Trust</v>
          </cell>
          <cell r="AE112">
            <v>37831</v>
          </cell>
          <cell r="AF112">
            <v>2176000</v>
          </cell>
        </row>
        <row r="113">
          <cell r="A113" t="str">
            <v>244239233</v>
          </cell>
          <cell r="B113" t="str">
            <v>East Bay/Oakland</v>
          </cell>
          <cell r="C113" t="str">
            <v>Napa County</v>
          </cell>
          <cell r="D113" t="str">
            <v>Hospitality</v>
          </cell>
          <cell r="E113" t="str">
            <v>Hotel</v>
          </cell>
          <cell r="F113" t="str">
            <v>6711 Washington St</v>
          </cell>
          <cell r="G113" t="str">
            <v>Yountville</v>
          </cell>
          <cell r="H113" t="str">
            <v>Napa</v>
          </cell>
          <cell r="I113" t="str">
            <v>Burgundy House Bed &amp; Breakfast</v>
          </cell>
          <cell r="J113" t="str">
            <v>94599</v>
          </cell>
          <cell r="O113" t="str">
            <v>Masonry</v>
          </cell>
          <cell r="P113">
            <v>1870</v>
          </cell>
          <cell r="Q113">
            <v>2442</v>
          </cell>
          <cell r="S113" t="str">
            <v>Single</v>
          </cell>
          <cell r="U113">
            <v>1326000</v>
          </cell>
          <cell r="AE113">
            <v>39233</v>
          </cell>
          <cell r="AF113">
            <v>2100000</v>
          </cell>
        </row>
        <row r="114">
          <cell r="A114" t="str">
            <v>600038204</v>
          </cell>
          <cell r="B114" t="str">
            <v>East Bay/Oakland</v>
          </cell>
          <cell r="C114" t="str">
            <v>Napa County</v>
          </cell>
          <cell r="D114" t="str">
            <v>Hospitality</v>
          </cell>
          <cell r="E114" t="str">
            <v>Motel</v>
          </cell>
          <cell r="F114" t="str">
            <v>1727 Main St</v>
          </cell>
          <cell r="G114" t="str">
            <v>Napa</v>
          </cell>
          <cell r="H114" t="str">
            <v>Napa</v>
          </cell>
          <cell r="I114" t="str">
            <v>Hennessey House Bed &amp; Breakfast</v>
          </cell>
          <cell r="J114" t="str">
            <v>94559</v>
          </cell>
          <cell r="K114" t="str">
            <v>Kevin P. &amp; Lorri K. M. Walsh</v>
          </cell>
          <cell r="M114">
            <v>7072263774</v>
          </cell>
          <cell r="O114" t="str">
            <v>Wood Frame</v>
          </cell>
          <cell r="P114">
            <v>1889</v>
          </cell>
          <cell r="Q114">
            <v>6000</v>
          </cell>
          <cell r="S114" t="str">
            <v>Single</v>
          </cell>
          <cell r="U114">
            <v>868658</v>
          </cell>
          <cell r="V114">
            <v>166250</v>
          </cell>
          <cell r="W114">
            <v>1137500</v>
          </cell>
          <cell r="X114" t="str">
            <v>Sonoma National Bank</v>
          </cell>
          <cell r="AA114">
            <v>771250</v>
          </cell>
          <cell r="AB114" t="str">
            <v>Sonoma National Bank</v>
          </cell>
          <cell r="AE114">
            <v>38204</v>
          </cell>
          <cell r="AF114">
            <v>2075000</v>
          </cell>
        </row>
        <row r="115">
          <cell r="A115" t="str">
            <v>4657840597</v>
          </cell>
          <cell r="B115" t="str">
            <v>East Bay/Oakland</v>
          </cell>
          <cell r="C115" t="str">
            <v>Napa County</v>
          </cell>
          <cell r="D115" t="str">
            <v>Health Care</v>
          </cell>
          <cell r="E115" t="str">
            <v>Assisted Living</v>
          </cell>
          <cell r="F115" t="str">
            <v>3700 Valle Verde Dr</v>
          </cell>
          <cell r="G115" t="str">
            <v>Napa</v>
          </cell>
          <cell r="H115" t="str">
            <v>Napa</v>
          </cell>
          <cell r="I115" t="str">
            <v>Sunrise Assisted Living of Napa Valley</v>
          </cell>
          <cell r="J115" t="str">
            <v>94558</v>
          </cell>
          <cell r="K115" t="str">
            <v>BRIDGE Housing Corporation</v>
          </cell>
          <cell r="L115" t="str">
            <v>Cynthia Parker</v>
          </cell>
          <cell r="M115">
            <v>4159891111</v>
          </cell>
          <cell r="O115" t="str">
            <v>Wood Frame</v>
          </cell>
          <cell r="P115">
            <v>1989</v>
          </cell>
          <cell r="Q115">
            <v>46578</v>
          </cell>
          <cell r="R115">
            <v>1</v>
          </cell>
          <cell r="S115" t="str">
            <v>Single</v>
          </cell>
          <cell r="U115">
            <v>3500000</v>
          </cell>
          <cell r="AE115">
            <v>40597</v>
          </cell>
          <cell r="AF115">
            <v>2025000</v>
          </cell>
        </row>
        <row r="116">
          <cell r="A116" t="str">
            <v>1000038203</v>
          </cell>
          <cell r="B116" t="str">
            <v>East Bay/Oakland</v>
          </cell>
          <cell r="C116" t="str">
            <v>Napa County</v>
          </cell>
          <cell r="D116" t="str">
            <v>Hospitality</v>
          </cell>
          <cell r="E116" t="str">
            <v>Hotel</v>
          </cell>
          <cell r="F116" t="str">
            <v>486 Coombs St</v>
          </cell>
          <cell r="G116" t="str">
            <v>Napa</v>
          </cell>
          <cell r="H116" t="str">
            <v>Napa</v>
          </cell>
          <cell r="I116" t="str">
            <v>Cedar Gables Inn</v>
          </cell>
          <cell r="J116" t="str">
            <v>94559</v>
          </cell>
          <cell r="K116" t="str">
            <v>Kendall Pope</v>
          </cell>
          <cell r="M116">
            <v>7072247969</v>
          </cell>
          <cell r="O116" t="str">
            <v>Wood Frame</v>
          </cell>
          <cell r="P116">
            <v>1892</v>
          </cell>
          <cell r="Q116">
            <v>10000</v>
          </cell>
          <cell r="S116" t="str">
            <v>Single</v>
          </cell>
          <cell r="U116">
            <v>681009</v>
          </cell>
          <cell r="V116">
            <v>325000</v>
          </cell>
          <cell r="W116">
            <v>1000000</v>
          </cell>
          <cell r="X116" t="str">
            <v>Washington Mutual Bank</v>
          </cell>
          <cell r="AE116">
            <v>38203</v>
          </cell>
          <cell r="AF116">
            <v>1900000</v>
          </cell>
        </row>
        <row r="117">
          <cell r="A117" t="str">
            <v>350040464</v>
          </cell>
          <cell r="B117" t="str">
            <v>East Bay/Oakland</v>
          </cell>
          <cell r="C117" t="str">
            <v>Napa County</v>
          </cell>
          <cell r="D117" t="str">
            <v>Hospitality</v>
          </cell>
          <cell r="E117" t="str">
            <v>Motel</v>
          </cell>
          <cell r="F117" t="str">
            <v>1277 St Helena Hwy</v>
          </cell>
          <cell r="G117" t="str">
            <v>Saint Helena</v>
          </cell>
          <cell r="H117" t="str">
            <v>Napa</v>
          </cell>
          <cell r="J117" t="str">
            <v>94574</v>
          </cell>
          <cell r="O117" t="str">
            <v>Wood Frame</v>
          </cell>
          <cell r="Q117">
            <v>3500</v>
          </cell>
          <cell r="S117" t="str">
            <v>Single</v>
          </cell>
          <cell r="U117">
            <v>838194</v>
          </cell>
          <cell r="AE117">
            <v>40464</v>
          </cell>
          <cell r="AF117">
            <v>1895247</v>
          </cell>
        </row>
        <row r="118">
          <cell r="A118" t="str">
            <v>1000037727</v>
          </cell>
          <cell r="B118" t="str">
            <v>East Bay/Oakland</v>
          </cell>
          <cell r="C118" t="str">
            <v>Napa County</v>
          </cell>
          <cell r="D118" t="str">
            <v>Hospitality</v>
          </cell>
          <cell r="E118" t="str">
            <v>Hotel</v>
          </cell>
          <cell r="F118" t="str">
            <v>486 Coombs St</v>
          </cell>
          <cell r="G118" t="str">
            <v>Napa</v>
          </cell>
          <cell r="H118" t="str">
            <v>Napa</v>
          </cell>
          <cell r="I118" t="str">
            <v>Cedar Gables Inn</v>
          </cell>
          <cell r="J118" t="str">
            <v>94559</v>
          </cell>
          <cell r="O118" t="str">
            <v>Wood Frame</v>
          </cell>
          <cell r="P118">
            <v>1892</v>
          </cell>
          <cell r="Q118">
            <v>10000</v>
          </cell>
          <cell r="R118">
            <v>1</v>
          </cell>
          <cell r="S118" t="str">
            <v>Single</v>
          </cell>
          <cell r="U118">
            <v>666676</v>
          </cell>
          <cell r="V118">
            <v>148600</v>
          </cell>
          <cell r="W118">
            <v>855000</v>
          </cell>
          <cell r="X118" t="str">
            <v>Sonoma National Bank</v>
          </cell>
          <cell r="AA118">
            <v>696900</v>
          </cell>
          <cell r="AB118" t="str">
            <v>Seller</v>
          </cell>
          <cell r="AE118">
            <v>37727</v>
          </cell>
          <cell r="AF118">
            <v>1700500</v>
          </cell>
        </row>
        <row r="119">
          <cell r="A119" t="str">
            <v>400741415</v>
          </cell>
          <cell r="B119" t="str">
            <v>East Bay/Oakland</v>
          </cell>
          <cell r="C119" t="str">
            <v>Napa County</v>
          </cell>
          <cell r="D119" t="str">
            <v>Hospitality</v>
          </cell>
          <cell r="E119" t="str">
            <v>Hotel</v>
          </cell>
          <cell r="F119" t="str">
            <v>1575 Saint Helena Hwy</v>
          </cell>
          <cell r="G119" t="str">
            <v>Saint Helena</v>
          </cell>
          <cell r="H119" t="str">
            <v>Napa</v>
          </cell>
          <cell r="I119" t="str">
            <v>The Ink House B &amp; B</v>
          </cell>
          <cell r="J119" t="str">
            <v>94574</v>
          </cell>
          <cell r="K119" t="str">
            <v>Antonio &amp; Rita Castellucci Trust</v>
          </cell>
          <cell r="L119" t="str">
            <v>Antonio Castellucci</v>
          </cell>
          <cell r="M119">
            <v>4154593370</v>
          </cell>
          <cell r="O119" t="str">
            <v>Wood Frame</v>
          </cell>
          <cell r="P119">
            <v>1899</v>
          </cell>
          <cell r="Q119">
            <v>4007</v>
          </cell>
          <cell r="R119">
            <v>1</v>
          </cell>
          <cell r="S119" t="str">
            <v>Single</v>
          </cell>
          <cell r="U119">
            <v>2195986</v>
          </cell>
          <cell r="AE119">
            <v>41415</v>
          </cell>
          <cell r="AF119">
            <v>1700000</v>
          </cell>
        </row>
        <row r="120">
          <cell r="A120" t="str">
            <v>320038462</v>
          </cell>
          <cell r="B120" t="str">
            <v>East Bay/Oakland</v>
          </cell>
          <cell r="C120" t="str">
            <v>Napa County</v>
          </cell>
          <cell r="D120" t="str">
            <v>Hospitality</v>
          </cell>
          <cell r="E120" t="str">
            <v>Hotel</v>
          </cell>
          <cell r="F120" t="str">
            <v>2970 Silverado Trl N</v>
          </cell>
          <cell r="G120" t="str">
            <v>Saint Helena</v>
          </cell>
          <cell r="H120" t="str">
            <v>Napa</v>
          </cell>
          <cell r="I120" t="str">
            <v>Oliver House</v>
          </cell>
          <cell r="J120" t="str">
            <v>94574</v>
          </cell>
          <cell r="P120">
            <v>1930</v>
          </cell>
          <cell r="Q120">
            <v>3200</v>
          </cell>
          <cell r="R120">
            <v>1</v>
          </cell>
          <cell r="U120">
            <v>1629871</v>
          </cell>
          <cell r="V120">
            <v>343750</v>
          </cell>
          <cell r="W120">
            <v>1331250</v>
          </cell>
          <cell r="X120" t="str">
            <v>First Republic Bank</v>
          </cell>
          <cell r="AB120" t="str">
            <v>Lender Not available</v>
          </cell>
          <cell r="AE120">
            <v>38462</v>
          </cell>
          <cell r="AF120">
            <v>1675000</v>
          </cell>
        </row>
        <row r="121">
          <cell r="A121" t="str">
            <v>525041142</v>
          </cell>
          <cell r="B121" t="str">
            <v>East Bay/Oakland</v>
          </cell>
          <cell r="C121" t="str">
            <v>Napa County</v>
          </cell>
          <cell r="D121" t="str">
            <v>Hospitality</v>
          </cell>
          <cell r="E121" t="str">
            <v>Motel</v>
          </cell>
          <cell r="F121" t="str">
            <v>1386 Calistoga Ave</v>
          </cell>
          <cell r="G121" t="str">
            <v>Napa</v>
          </cell>
          <cell r="H121" t="str">
            <v>Napa</v>
          </cell>
          <cell r="I121" t="str">
            <v>La Belle Epoque</v>
          </cell>
          <cell r="J121" t="str">
            <v>94559</v>
          </cell>
          <cell r="K121" t="str">
            <v>La Belle Epoque</v>
          </cell>
          <cell r="L121" t="str">
            <v>Bankim Patel</v>
          </cell>
          <cell r="M121">
            <v>7072572161</v>
          </cell>
          <cell r="P121">
            <v>1893</v>
          </cell>
          <cell r="Q121">
            <v>5250</v>
          </cell>
          <cell r="R121">
            <v>2</v>
          </cell>
          <cell r="U121">
            <v>65358</v>
          </cell>
          <cell r="V121">
            <v>77500</v>
          </cell>
          <cell r="W121">
            <v>1522500</v>
          </cell>
          <cell r="X121" t="str">
            <v>Bank of Napa NA</v>
          </cell>
          <cell r="AE121">
            <v>41142</v>
          </cell>
          <cell r="AF121">
            <v>1600000</v>
          </cell>
        </row>
        <row r="122">
          <cell r="A122" t="str">
            <v>1363440756</v>
          </cell>
          <cell r="B122" t="str">
            <v>East Bay/Oakland</v>
          </cell>
          <cell r="C122" t="str">
            <v>Napa County</v>
          </cell>
          <cell r="D122" t="str">
            <v>Hospitality</v>
          </cell>
          <cell r="E122" t="str">
            <v>Motel</v>
          </cell>
          <cell r="F122" t="str">
            <v>411 Randolph St</v>
          </cell>
          <cell r="G122" t="str">
            <v>Napa</v>
          </cell>
          <cell r="H122" t="str">
            <v>Napa</v>
          </cell>
          <cell r="I122" t="str">
            <v>Inn On Randolph</v>
          </cell>
          <cell r="J122" t="str">
            <v>94559</v>
          </cell>
          <cell r="K122" t="str">
            <v>Mccarthy 2000 Trust</v>
          </cell>
          <cell r="L122" t="str">
            <v>Michael McCarthy</v>
          </cell>
          <cell r="M122">
            <v>4156643006</v>
          </cell>
          <cell r="O122" t="str">
            <v>Wood Frame</v>
          </cell>
          <cell r="P122">
            <v>1860</v>
          </cell>
          <cell r="Q122">
            <v>13634</v>
          </cell>
          <cell r="R122">
            <v>1</v>
          </cell>
          <cell r="S122" t="str">
            <v>Single</v>
          </cell>
          <cell r="U122">
            <v>1051955</v>
          </cell>
          <cell r="W122">
            <v>195000</v>
          </cell>
          <cell r="X122" t="str">
            <v>Coffee Deborah F</v>
          </cell>
          <cell r="AE122">
            <v>40756</v>
          </cell>
          <cell r="AF122">
            <v>1545000</v>
          </cell>
        </row>
        <row r="123">
          <cell r="A123" t="str">
            <v>395939322</v>
          </cell>
          <cell r="B123" t="str">
            <v>East Bay/Oakland</v>
          </cell>
          <cell r="C123" t="str">
            <v>Napa County</v>
          </cell>
          <cell r="D123" t="str">
            <v>Hospitality</v>
          </cell>
          <cell r="E123" t="str">
            <v>Motel</v>
          </cell>
          <cell r="F123" t="str">
            <v>1300 Cedar St</v>
          </cell>
          <cell r="G123" t="str">
            <v>Calistoga</v>
          </cell>
          <cell r="H123" t="str">
            <v>Napa</v>
          </cell>
          <cell r="I123" t="str">
            <v>The Elms Bed &amp; Breakfast</v>
          </cell>
          <cell r="J123" t="str">
            <v>94515</v>
          </cell>
          <cell r="K123" t="str">
            <v>Anthony J Damato</v>
          </cell>
          <cell r="L123" t="str">
            <v>Anthony D'Amato</v>
          </cell>
          <cell r="M123">
            <v>7079429476</v>
          </cell>
          <cell r="O123" t="str">
            <v>Wood Frame</v>
          </cell>
          <cell r="P123">
            <v>1871</v>
          </cell>
          <cell r="Q123">
            <v>3959</v>
          </cell>
          <cell r="S123" t="str">
            <v>Single</v>
          </cell>
          <cell r="U123">
            <v>1188243</v>
          </cell>
          <cell r="V123">
            <v>525000</v>
          </cell>
          <cell r="W123">
            <v>975000</v>
          </cell>
          <cell r="X123" t="str">
            <v>World Svgs Bk Fsb</v>
          </cell>
          <cell r="AE123">
            <v>39322</v>
          </cell>
          <cell r="AF123">
            <v>1500000</v>
          </cell>
        </row>
        <row r="124">
          <cell r="A124" t="str">
            <v>525037368</v>
          </cell>
          <cell r="B124" t="str">
            <v>East Bay/Oakland</v>
          </cell>
          <cell r="C124" t="str">
            <v>Napa County</v>
          </cell>
          <cell r="D124" t="str">
            <v>Hospitality</v>
          </cell>
          <cell r="E124" t="str">
            <v>Motel</v>
          </cell>
          <cell r="F124" t="str">
            <v>1386 Calistoga Ave</v>
          </cell>
          <cell r="G124" t="str">
            <v>Napa</v>
          </cell>
          <cell r="H124" t="str">
            <v>Napa</v>
          </cell>
          <cell r="I124" t="str">
            <v>La Belle Epoque</v>
          </cell>
          <cell r="J124" t="str">
            <v>94559</v>
          </cell>
          <cell r="P124">
            <v>1893</v>
          </cell>
          <cell r="Q124">
            <v>5250</v>
          </cell>
          <cell r="R124">
            <v>1</v>
          </cell>
          <cell r="U124">
            <v>603107</v>
          </cell>
          <cell r="V124">
            <v>662500</v>
          </cell>
          <cell r="W124">
            <v>700000</v>
          </cell>
          <cell r="X124" t="str">
            <v>National Bank of the Redwoods</v>
          </cell>
          <cell r="AE124">
            <v>37368</v>
          </cell>
          <cell r="AF124">
            <v>1362500</v>
          </cell>
        </row>
        <row r="125">
          <cell r="A125" t="str">
            <v>366937288</v>
          </cell>
          <cell r="B125" t="str">
            <v>East Bay/Oakland</v>
          </cell>
          <cell r="C125" t="str">
            <v>Napa County</v>
          </cell>
          <cell r="D125" t="str">
            <v>Hospitality</v>
          </cell>
          <cell r="E125" t="str">
            <v>Hotel</v>
          </cell>
          <cell r="F125" t="str">
            <v>2883 Foothill Blvd</v>
          </cell>
          <cell r="G125" t="str">
            <v>Calistoga</v>
          </cell>
          <cell r="H125" t="str">
            <v>Napa</v>
          </cell>
          <cell r="I125" t="str">
            <v>Calistoga County Lodge</v>
          </cell>
          <cell r="J125" t="str">
            <v>94515</v>
          </cell>
          <cell r="P125">
            <v>1940</v>
          </cell>
          <cell r="Q125">
            <v>3669</v>
          </cell>
          <cell r="R125">
            <v>1</v>
          </cell>
          <cell r="U125">
            <v>607003</v>
          </cell>
          <cell r="V125">
            <v>1360000</v>
          </cell>
          <cell r="AE125">
            <v>37288</v>
          </cell>
          <cell r="AF125">
            <v>1360000</v>
          </cell>
        </row>
        <row r="126">
          <cell r="A126" t="str">
            <v>310037621</v>
          </cell>
          <cell r="B126" t="str">
            <v>East Bay/Oakland</v>
          </cell>
          <cell r="C126" t="str">
            <v>Napa County</v>
          </cell>
          <cell r="D126" t="str">
            <v>Hospitality</v>
          </cell>
          <cell r="E126" t="str">
            <v>Motel</v>
          </cell>
          <cell r="F126" t="str">
            <v>1417 Kearney St</v>
          </cell>
          <cell r="G126" t="str">
            <v>Saint Helena</v>
          </cell>
          <cell r="H126" t="str">
            <v>Napa</v>
          </cell>
          <cell r="I126" t="str">
            <v>Adagio Inn</v>
          </cell>
          <cell r="J126" t="str">
            <v>94574</v>
          </cell>
          <cell r="O126" t="str">
            <v>Wood Frame</v>
          </cell>
          <cell r="P126">
            <v>1904</v>
          </cell>
          <cell r="Q126">
            <v>3100</v>
          </cell>
          <cell r="R126">
            <v>1</v>
          </cell>
          <cell r="S126" t="str">
            <v>Single</v>
          </cell>
          <cell r="U126">
            <v>970000</v>
          </cell>
          <cell r="V126">
            <v>625000</v>
          </cell>
          <cell r="W126">
            <v>700000</v>
          </cell>
          <cell r="X126" t="str">
            <v>Sonoma National Bank</v>
          </cell>
          <cell r="AE126">
            <v>37621</v>
          </cell>
          <cell r="AF126">
            <v>1325000</v>
          </cell>
        </row>
        <row r="127">
          <cell r="A127" t="str">
            <v>366938044</v>
          </cell>
          <cell r="B127" t="str">
            <v>East Bay/Oakland</v>
          </cell>
          <cell r="C127" t="str">
            <v>Napa County</v>
          </cell>
          <cell r="D127" t="str">
            <v>Hospitality</v>
          </cell>
          <cell r="E127" t="str">
            <v>Hotel</v>
          </cell>
          <cell r="F127" t="str">
            <v>2883 Foothill Blvd</v>
          </cell>
          <cell r="G127" t="str">
            <v>Calistoga</v>
          </cell>
          <cell r="H127" t="str">
            <v>Napa</v>
          </cell>
          <cell r="I127" t="str">
            <v>Calistoga County Lodge</v>
          </cell>
          <cell r="J127" t="str">
            <v>94515</v>
          </cell>
          <cell r="K127" t="str">
            <v>Bruce &amp; Lynda Sakai</v>
          </cell>
          <cell r="M127">
            <v>7079425555</v>
          </cell>
          <cell r="P127">
            <v>1940</v>
          </cell>
          <cell r="Q127">
            <v>3669</v>
          </cell>
          <cell r="U127">
            <v>1387200</v>
          </cell>
          <cell r="V127">
            <v>325000</v>
          </cell>
          <cell r="W127">
            <v>975000</v>
          </cell>
          <cell r="X127" t="str">
            <v>Washington Mutual Bank</v>
          </cell>
          <cell r="AE127">
            <v>38044</v>
          </cell>
          <cell r="AF127">
            <v>1300000</v>
          </cell>
        </row>
        <row r="128">
          <cell r="A128" t="str">
            <v>244238205</v>
          </cell>
          <cell r="B128" t="str">
            <v>East Bay/Oakland</v>
          </cell>
          <cell r="C128" t="str">
            <v>Napa County</v>
          </cell>
          <cell r="D128" t="str">
            <v>Hospitality</v>
          </cell>
          <cell r="E128" t="str">
            <v>Hotel</v>
          </cell>
          <cell r="F128" t="str">
            <v>6711 Washington St</v>
          </cell>
          <cell r="G128" t="str">
            <v>Yountville</v>
          </cell>
          <cell r="H128" t="str">
            <v>Napa</v>
          </cell>
          <cell r="I128" t="str">
            <v>Burgundy House Bed &amp; Breakfast</v>
          </cell>
          <cell r="J128" t="str">
            <v>94599</v>
          </cell>
          <cell r="O128" t="str">
            <v>Masonry</v>
          </cell>
          <cell r="P128">
            <v>1870</v>
          </cell>
          <cell r="Q128">
            <v>2442</v>
          </cell>
          <cell r="S128" t="str">
            <v>Single</v>
          </cell>
          <cell r="U128">
            <v>469995</v>
          </cell>
          <cell r="V128">
            <v>1890</v>
          </cell>
          <cell r="W128">
            <v>900000</v>
          </cell>
          <cell r="X128" t="str">
            <v>Mechanics Bank</v>
          </cell>
          <cell r="AE128">
            <v>38205</v>
          </cell>
          <cell r="AF128">
            <v>1300000</v>
          </cell>
        </row>
        <row r="129">
          <cell r="A129" t="str">
            <v>1015237931</v>
          </cell>
          <cell r="B129" t="str">
            <v>East Bay/Oakland</v>
          </cell>
          <cell r="C129" t="str">
            <v>Napa County</v>
          </cell>
          <cell r="D129" t="str">
            <v>Hospitality</v>
          </cell>
          <cell r="E129" t="str">
            <v>Motel</v>
          </cell>
          <cell r="F129" t="str">
            <v>1301 Jefferson St</v>
          </cell>
          <cell r="G129" t="str">
            <v>Napa</v>
          </cell>
          <cell r="H129" t="str">
            <v>Napa</v>
          </cell>
          <cell r="I129" t="str">
            <v>Old World Inn Bed &amp; Breakfast</v>
          </cell>
          <cell r="J129" t="str">
            <v>94559</v>
          </cell>
          <cell r="O129" t="str">
            <v>Wood Frame</v>
          </cell>
          <cell r="P129">
            <v>1940</v>
          </cell>
          <cell r="Q129">
            <v>10152</v>
          </cell>
          <cell r="R129">
            <v>1</v>
          </cell>
          <cell r="S129" t="str">
            <v>Multi</v>
          </cell>
          <cell r="U129">
            <v>953625</v>
          </cell>
          <cell r="V129">
            <v>170000</v>
          </cell>
          <cell r="W129">
            <v>650000</v>
          </cell>
          <cell r="X129" t="str">
            <v>Sonoma National Bank</v>
          </cell>
          <cell r="AA129">
            <v>455000</v>
          </cell>
          <cell r="AB129" t="str">
            <v>Sonoma National Bank</v>
          </cell>
          <cell r="AE129">
            <v>37931</v>
          </cell>
          <cell r="AF129">
            <v>1275000</v>
          </cell>
        </row>
        <row r="130">
          <cell r="A130" t="str">
            <v>489437488</v>
          </cell>
          <cell r="B130" t="str">
            <v>East Bay/Oakland</v>
          </cell>
          <cell r="C130" t="str">
            <v>Napa County</v>
          </cell>
          <cell r="D130" t="str">
            <v>Hospitality</v>
          </cell>
          <cell r="E130" t="str">
            <v>Motel</v>
          </cell>
          <cell r="F130" t="str">
            <v>1443 2nd St</v>
          </cell>
          <cell r="G130" t="str">
            <v>Calistoga</v>
          </cell>
          <cell r="H130" t="str">
            <v>Napa</v>
          </cell>
          <cell r="I130" t="str">
            <v>Chelsea Garden Inn</v>
          </cell>
          <cell r="J130" t="str">
            <v>94515</v>
          </cell>
          <cell r="O130" t="str">
            <v>Wood Frame</v>
          </cell>
          <cell r="P130">
            <v>1890</v>
          </cell>
          <cell r="Q130">
            <v>4894</v>
          </cell>
          <cell r="R130">
            <v>1</v>
          </cell>
          <cell r="S130" t="str">
            <v>Single</v>
          </cell>
          <cell r="U130">
            <v>838562</v>
          </cell>
          <cell r="V130">
            <v>352500</v>
          </cell>
          <cell r="W130">
            <v>822500</v>
          </cell>
          <cell r="X130" t="str">
            <v>Luther Burbank Savings</v>
          </cell>
          <cell r="Z130" t="str">
            <v>TD encumbers add'l property</v>
          </cell>
          <cell r="AE130">
            <v>37488</v>
          </cell>
          <cell r="AF130">
            <v>1175000</v>
          </cell>
        </row>
        <row r="131">
          <cell r="A131" t="str">
            <v>353340967</v>
          </cell>
          <cell r="B131" t="str">
            <v>East Bay/Oakland</v>
          </cell>
          <cell r="C131" t="str">
            <v>Napa County</v>
          </cell>
          <cell r="D131" t="str">
            <v>Hospitality</v>
          </cell>
          <cell r="E131" t="str">
            <v>Hotel</v>
          </cell>
          <cell r="F131" t="str">
            <v>3100 Silverado Trl N</v>
          </cell>
          <cell r="G131" t="str">
            <v>Saint Helena</v>
          </cell>
          <cell r="H131" t="str">
            <v>Napa</v>
          </cell>
          <cell r="J131" t="str">
            <v>94574</v>
          </cell>
          <cell r="O131" t="str">
            <v>Wood Frame</v>
          </cell>
          <cell r="P131">
            <v>1977</v>
          </cell>
          <cell r="Q131">
            <v>3533</v>
          </cell>
          <cell r="S131" t="str">
            <v>Single</v>
          </cell>
          <cell r="U131">
            <v>4157174</v>
          </cell>
          <cell r="W131">
            <v>1200000</v>
          </cell>
          <cell r="X131" t="str">
            <v>Exchange Bank</v>
          </cell>
          <cell r="AE131">
            <v>40967</v>
          </cell>
          <cell r="AF131">
            <v>1150000</v>
          </cell>
        </row>
        <row r="132">
          <cell r="A132" t="str">
            <v>1387639148</v>
          </cell>
          <cell r="B132" t="str">
            <v>East Bay/Oakland</v>
          </cell>
          <cell r="C132" t="str">
            <v>Napa County</v>
          </cell>
          <cell r="D132" t="str">
            <v>Hospitality</v>
          </cell>
          <cell r="E132" t="str">
            <v>Hotel</v>
          </cell>
          <cell r="F132" t="str">
            <v>2020 Webber Ave</v>
          </cell>
          <cell r="G132" t="str">
            <v>Yountville</v>
          </cell>
          <cell r="H132" t="str">
            <v>Napa</v>
          </cell>
          <cell r="I132" t="str">
            <v>Lavender-french Country Inn</v>
          </cell>
          <cell r="J132" t="str">
            <v>94599</v>
          </cell>
          <cell r="K132" t="str">
            <v>Lavender Inn Trust</v>
          </cell>
          <cell r="L132" t="str">
            <v>Rose Politzer</v>
          </cell>
          <cell r="M132">
            <v>8316241049</v>
          </cell>
          <cell r="O132" t="str">
            <v>Wood Frame</v>
          </cell>
          <cell r="Q132">
            <v>13876</v>
          </cell>
          <cell r="S132" t="str">
            <v>Multi</v>
          </cell>
          <cell r="U132">
            <v>2061829</v>
          </cell>
          <cell r="W132">
            <v>1083375</v>
          </cell>
          <cell r="X132" t="str">
            <v>Private Lender</v>
          </cell>
          <cell r="AE132">
            <v>39148</v>
          </cell>
          <cell r="AF132">
            <v>1083500</v>
          </cell>
        </row>
        <row r="133">
          <cell r="A133" t="str">
            <v>1100040539</v>
          </cell>
          <cell r="B133" t="str">
            <v>East Bay/Oakland</v>
          </cell>
          <cell r="C133" t="str">
            <v>Napa County</v>
          </cell>
          <cell r="D133" t="str">
            <v>Hospitality</v>
          </cell>
          <cell r="E133" t="str">
            <v>Motel</v>
          </cell>
          <cell r="F133" t="str">
            <v>1139 Lincoln Ave</v>
          </cell>
          <cell r="G133" t="str">
            <v>Calistoga</v>
          </cell>
          <cell r="H133" t="str">
            <v>Napa</v>
          </cell>
          <cell r="I133" t="str">
            <v>Garnett Creek Inn</v>
          </cell>
          <cell r="J133" t="str">
            <v>94515</v>
          </cell>
          <cell r="K133" t="str">
            <v>Chris J Johansen &amp; Brent Riedberger</v>
          </cell>
          <cell r="L133" t="str">
            <v>Chris Johansen</v>
          </cell>
          <cell r="O133" t="str">
            <v>Wood Frame</v>
          </cell>
          <cell r="P133">
            <v>1870</v>
          </cell>
          <cell r="Q133">
            <v>11000</v>
          </cell>
          <cell r="R133">
            <v>2</v>
          </cell>
          <cell r="S133" t="str">
            <v>Single</v>
          </cell>
          <cell r="U133">
            <v>1725046</v>
          </cell>
          <cell r="V133">
            <v>1025000</v>
          </cell>
          <cell r="AE133">
            <v>40539</v>
          </cell>
          <cell r="AF133">
            <v>1025000</v>
          </cell>
        </row>
        <row r="134">
          <cell r="A134" t="str">
            <v>552139148</v>
          </cell>
          <cell r="B134" t="str">
            <v>East Bay/Oakland</v>
          </cell>
          <cell r="C134" t="str">
            <v>Napa County</v>
          </cell>
          <cell r="D134" t="str">
            <v>Hospitality</v>
          </cell>
          <cell r="E134" t="str">
            <v>Motel</v>
          </cell>
          <cell r="F134" t="str">
            <v>6529-6535 Yount St</v>
          </cell>
          <cell r="G134" t="str">
            <v>Yountville</v>
          </cell>
          <cell r="H134" t="str">
            <v>Napa</v>
          </cell>
          <cell r="I134" t="str">
            <v>Maison Fleurie</v>
          </cell>
          <cell r="J134" t="str">
            <v>94599</v>
          </cell>
          <cell r="K134" t="str">
            <v>Maison Fleurie Irrevocable Grantor Trust</v>
          </cell>
          <cell r="L134" t="str">
            <v>Rose Politzer</v>
          </cell>
          <cell r="M134">
            <v>8316241049</v>
          </cell>
          <cell r="Q134">
            <v>5521</v>
          </cell>
          <cell r="S134" t="str">
            <v>Multi</v>
          </cell>
          <cell r="U134">
            <v>2402249</v>
          </cell>
          <cell r="W134">
            <v>1023750</v>
          </cell>
          <cell r="X134" t="str">
            <v>Private Lender</v>
          </cell>
          <cell r="AE134">
            <v>39148</v>
          </cell>
          <cell r="AF134">
            <v>1024000</v>
          </cell>
        </row>
        <row r="135">
          <cell r="A135" t="str">
            <v>2026138539</v>
          </cell>
          <cell r="B135" t="str">
            <v>East Bay/Oakland</v>
          </cell>
          <cell r="C135" t="str">
            <v>Napa County</v>
          </cell>
          <cell r="D135" t="str">
            <v>Health Care</v>
          </cell>
          <cell r="E135" t="str">
            <v>Skilled Nursing Facility</v>
          </cell>
          <cell r="F135" t="str">
            <v>1715 Washington St</v>
          </cell>
          <cell r="G135" t="str">
            <v>Calistoga</v>
          </cell>
          <cell r="H135" t="str">
            <v>Napa</v>
          </cell>
          <cell r="I135" t="str">
            <v>Sunbridge Care &amp; Rehabilitation</v>
          </cell>
          <cell r="J135" t="str">
            <v>94515</v>
          </cell>
          <cell r="K135" t="str">
            <v>G.S.C. Calistoga, LLC</v>
          </cell>
          <cell r="M135">
            <v>8188927199</v>
          </cell>
          <cell r="O135" t="str">
            <v>Wood Frame</v>
          </cell>
          <cell r="P135">
            <v>1966</v>
          </cell>
          <cell r="Q135">
            <v>20261</v>
          </cell>
          <cell r="R135">
            <v>1</v>
          </cell>
          <cell r="S135" t="str">
            <v>Single</v>
          </cell>
          <cell r="U135">
            <v>1010000</v>
          </cell>
          <cell r="V135">
            <v>615000</v>
          </cell>
          <cell r="W135">
            <v>400000</v>
          </cell>
          <cell r="X135" t="str">
            <v>Seller</v>
          </cell>
          <cell r="AE135">
            <v>38539</v>
          </cell>
          <cell r="AF135">
            <v>1015000</v>
          </cell>
        </row>
        <row r="136">
          <cell r="A136" t="str">
            <v>277138243</v>
          </cell>
          <cell r="B136" t="str">
            <v>East Bay/Oakland</v>
          </cell>
          <cell r="C136" t="str">
            <v>Napa County</v>
          </cell>
          <cell r="D136" t="str">
            <v>Hospitality</v>
          </cell>
          <cell r="F136" t="str">
            <v>470 Randolph St</v>
          </cell>
          <cell r="G136" t="str">
            <v>Napa</v>
          </cell>
          <cell r="H136" t="str">
            <v>Napa</v>
          </cell>
          <cell r="I136" t="str">
            <v>Inn Of Imagination</v>
          </cell>
          <cell r="J136" t="str">
            <v>94559</v>
          </cell>
          <cell r="K136" t="str">
            <v>Jeffrey &amp; Julie Ross</v>
          </cell>
          <cell r="M136">
            <v>7072247772</v>
          </cell>
          <cell r="O136" t="str">
            <v>Wood Frame</v>
          </cell>
          <cell r="P136">
            <v>1920</v>
          </cell>
          <cell r="Q136">
            <v>2771</v>
          </cell>
          <cell r="S136" t="str">
            <v>Single</v>
          </cell>
          <cell r="U136">
            <v>695639</v>
          </cell>
          <cell r="V136">
            <v>50100</v>
          </cell>
          <cell r="W136">
            <v>799950</v>
          </cell>
          <cell r="X136" t="str">
            <v>First Franklin Financial</v>
          </cell>
          <cell r="AA136">
            <v>149950</v>
          </cell>
          <cell r="AB136" t="str">
            <v>First Franklin Financial</v>
          </cell>
          <cell r="AE136">
            <v>38243</v>
          </cell>
          <cell r="AF136">
            <v>1000000</v>
          </cell>
        </row>
        <row r="137">
          <cell r="A137" t="str">
            <v>3000</v>
          </cell>
          <cell r="B137" t="str">
            <v>East Bay/Oakland</v>
          </cell>
          <cell r="C137" t="str">
            <v>Napa County</v>
          </cell>
          <cell r="D137" t="str">
            <v>Health Care</v>
          </cell>
          <cell r="E137" t="str">
            <v>Hospital</v>
          </cell>
          <cell r="F137" t="str">
            <v>1403 Myrtle St</v>
          </cell>
          <cell r="G137" t="str">
            <v>Calistoga</v>
          </cell>
          <cell r="H137" t="str">
            <v>Napa</v>
          </cell>
          <cell r="I137" t="str">
            <v>The Francis House Hospital</v>
          </cell>
          <cell r="J137" t="str">
            <v>94515</v>
          </cell>
          <cell r="P137">
            <v>1886</v>
          </cell>
          <cell r="Q137">
            <v>3000</v>
          </cell>
        </row>
        <row r="138">
          <cell r="A138" t="str">
            <v>395937043</v>
          </cell>
          <cell r="B138" t="str">
            <v>East Bay/Oakland</v>
          </cell>
          <cell r="C138" t="str">
            <v>Napa County</v>
          </cell>
          <cell r="D138" t="str">
            <v>Hospitality</v>
          </cell>
          <cell r="E138" t="str">
            <v>Motel</v>
          </cell>
          <cell r="F138" t="str">
            <v>1300 Cedar St</v>
          </cell>
          <cell r="G138" t="str">
            <v>Calistoga</v>
          </cell>
          <cell r="H138" t="str">
            <v>Napa</v>
          </cell>
          <cell r="I138" t="str">
            <v>The Elms Bed &amp; Breakfast</v>
          </cell>
          <cell r="J138" t="str">
            <v>94515</v>
          </cell>
          <cell r="O138" t="str">
            <v>Wood Frame</v>
          </cell>
          <cell r="P138">
            <v>1871</v>
          </cell>
          <cell r="Q138">
            <v>3959</v>
          </cell>
          <cell r="S138" t="str">
            <v>Single</v>
          </cell>
          <cell r="U138">
            <v>1042571</v>
          </cell>
          <cell r="W138">
            <v>1200000</v>
          </cell>
          <cell r="X138" t="str">
            <v>Sonoma National Bank</v>
          </cell>
          <cell r="Z138" t="str">
            <v>Sonoma National Bank</v>
          </cell>
          <cell r="AE138">
            <v>37043</v>
          </cell>
          <cell r="AF138">
            <v>990000</v>
          </cell>
        </row>
        <row r="139">
          <cell r="A139" t="str">
            <v>320041495</v>
          </cell>
          <cell r="B139" t="str">
            <v>East Bay/Oakland</v>
          </cell>
          <cell r="C139" t="str">
            <v>Napa County</v>
          </cell>
          <cell r="D139" t="str">
            <v>Hospitality</v>
          </cell>
          <cell r="E139" t="str">
            <v>Motel</v>
          </cell>
          <cell r="F139" t="str">
            <v>1515 Main St</v>
          </cell>
          <cell r="G139" t="str">
            <v>Saint Helena</v>
          </cell>
          <cell r="H139" t="str">
            <v>Napa</v>
          </cell>
          <cell r="I139" t="str">
            <v>Ambrose Bierce House</v>
          </cell>
          <cell r="J139" t="str">
            <v>94574</v>
          </cell>
          <cell r="K139" t="str">
            <v>Boutikia</v>
          </cell>
          <cell r="L139" t="str">
            <v>Nisha Yan</v>
          </cell>
          <cell r="M139">
            <v>4155135006</v>
          </cell>
          <cell r="O139" t="str">
            <v>Wood Frame</v>
          </cell>
          <cell r="P139">
            <v>1872</v>
          </cell>
          <cell r="Q139">
            <v>3200</v>
          </cell>
          <cell r="R139">
            <v>1</v>
          </cell>
          <cell r="S139" t="str">
            <v>Single</v>
          </cell>
          <cell r="U139">
            <v>626137</v>
          </cell>
          <cell r="W139">
            <v>700000</v>
          </cell>
          <cell r="X139" t="str">
            <v>First Cmnty Bk</v>
          </cell>
          <cell r="AE139">
            <v>41495</v>
          </cell>
          <cell r="AF139">
            <v>975000</v>
          </cell>
        </row>
        <row r="140">
          <cell r="A140" t="str">
            <v>310037229</v>
          </cell>
          <cell r="B140" t="str">
            <v>East Bay/Oakland</v>
          </cell>
          <cell r="C140" t="str">
            <v>Napa County</v>
          </cell>
          <cell r="D140" t="str">
            <v>Hospitality</v>
          </cell>
          <cell r="E140" t="str">
            <v>Motel</v>
          </cell>
          <cell r="F140" t="str">
            <v>1417 Kearney St</v>
          </cell>
          <cell r="G140" t="str">
            <v>Saint Helena</v>
          </cell>
          <cell r="H140" t="str">
            <v>Napa</v>
          </cell>
          <cell r="I140" t="str">
            <v>Adagio Inn</v>
          </cell>
          <cell r="J140" t="str">
            <v>94574</v>
          </cell>
          <cell r="O140" t="str">
            <v>Wood Frame</v>
          </cell>
          <cell r="P140">
            <v>1904</v>
          </cell>
          <cell r="Q140">
            <v>3100</v>
          </cell>
          <cell r="R140">
            <v>1</v>
          </cell>
          <cell r="S140" t="str">
            <v>Single</v>
          </cell>
          <cell r="U140">
            <v>857490</v>
          </cell>
          <cell r="V140">
            <v>970000</v>
          </cell>
          <cell r="AE140">
            <v>37229</v>
          </cell>
          <cell r="AF140">
            <v>970000</v>
          </cell>
        </row>
        <row r="141">
          <cell r="A141" t="str">
            <v>348737043</v>
          </cell>
          <cell r="B141" t="str">
            <v>East Bay/Oakland</v>
          </cell>
          <cell r="C141" t="str">
            <v>Napa County</v>
          </cell>
          <cell r="D141" t="str">
            <v>Hospitality</v>
          </cell>
          <cell r="E141" t="str">
            <v>Motel</v>
          </cell>
          <cell r="F141" t="str">
            <v>1801 1st St</v>
          </cell>
          <cell r="G141" t="str">
            <v>Napa</v>
          </cell>
          <cell r="H141" t="str">
            <v>Napa</v>
          </cell>
          <cell r="I141" t="str">
            <v>The 1801 Inn Bed &amp; Breakfast</v>
          </cell>
          <cell r="J141" t="str">
            <v>94559</v>
          </cell>
          <cell r="O141" t="str">
            <v>Wood Frame</v>
          </cell>
          <cell r="P141">
            <v>1896</v>
          </cell>
          <cell r="Q141">
            <v>3487</v>
          </cell>
          <cell r="S141" t="str">
            <v>Multi</v>
          </cell>
          <cell r="U141">
            <v>662040</v>
          </cell>
          <cell r="W141">
            <v>1310000</v>
          </cell>
          <cell r="X141" t="str">
            <v>Seller</v>
          </cell>
          <cell r="Z141" t="str">
            <v>Private</v>
          </cell>
          <cell r="AE141">
            <v>37043</v>
          </cell>
          <cell r="AF141">
            <v>960000</v>
          </cell>
        </row>
        <row r="142">
          <cell r="A142" t="str">
            <v>287538149</v>
          </cell>
          <cell r="B142" t="str">
            <v>East Bay/Oakland</v>
          </cell>
          <cell r="C142" t="str">
            <v>Napa County</v>
          </cell>
          <cell r="D142" t="str">
            <v>Hospitality</v>
          </cell>
          <cell r="E142" t="str">
            <v>Motel</v>
          </cell>
          <cell r="F142" t="str">
            <v>109 Wapoo Ave</v>
          </cell>
          <cell r="G142" t="str">
            <v>Calistoga</v>
          </cell>
          <cell r="H142" t="str">
            <v>Napa</v>
          </cell>
          <cell r="I142" t="str">
            <v>Brannan Cottage Inn</v>
          </cell>
          <cell r="J142" t="str">
            <v>94515</v>
          </cell>
          <cell r="K142" t="str">
            <v>Four Brothers Inns LLC</v>
          </cell>
          <cell r="M142">
            <v>7079424200</v>
          </cell>
          <cell r="O142" t="str">
            <v>Wood Frame</v>
          </cell>
          <cell r="P142">
            <v>1960</v>
          </cell>
          <cell r="Q142">
            <v>2875</v>
          </cell>
          <cell r="S142" t="str">
            <v>Single</v>
          </cell>
          <cell r="U142">
            <v>779987</v>
          </cell>
          <cell r="V142">
            <v>310000</v>
          </cell>
          <cell r="W142">
            <v>600000</v>
          </cell>
          <cell r="X142" t="str">
            <v>Sonoma National Bank</v>
          </cell>
          <cell r="AE142">
            <v>38149</v>
          </cell>
          <cell r="AF142">
            <v>910000</v>
          </cell>
        </row>
        <row r="143">
          <cell r="A143" t="str">
            <v>311439778</v>
          </cell>
          <cell r="B143" t="str">
            <v>East Bay/Oakland</v>
          </cell>
          <cell r="C143" t="str">
            <v>Napa County</v>
          </cell>
          <cell r="D143" t="str">
            <v>Hospitality</v>
          </cell>
          <cell r="E143" t="str">
            <v>Motel</v>
          </cell>
          <cell r="F143" t="str">
            <v>1436 G St</v>
          </cell>
          <cell r="G143" t="str">
            <v>Napa</v>
          </cell>
          <cell r="H143" t="str">
            <v>Napa</v>
          </cell>
          <cell r="I143" t="str">
            <v>Arbor Guest House</v>
          </cell>
          <cell r="J143" t="str">
            <v>94559</v>
          </cell>
          <cell r="K143" t="str">
            <v>Arbor Guest House</v>
          </cell>
          <cell r="L143" t="str">
            <v>Daniel Cocilova</v>
          </cell>
          <cell r="M143">
            <v>7072528144</v>
          </cell>
          <cell r="O143" t="str">
            <v>Wood Frame</v>
          </cell>
          <cell r="P143">
            <v>1889</v>
          </cell>
          <cell r="Q143">
            <v>3114</v>
          </cell>
          <cell r="S143" t="str">
            <v>Single</v>
          </cell>
          <cell r="U143">
            <v>696203</v>
          </cell>
          <cell r="W143">
            <v>550000</v>
          </cell>
          <cell r="X143" t="str">
            <v>Sterling Svgs Bk</v>
          </cell>
          <cell r="AA143">
            <v>235000</v>
          </cell>
          <cell r="AB143" t="str">
            <v>Sterling Savings Bank</v>
          </cell>
          <cell r="AE143">
            <v>39778</v>
          </cell>
          <cell r="AF143">
            <v>900000</v>
          </cell>
        </row>
        <row r="144">
          <cell r="A144" t="str">
            <v>2560237267</v>
          </cell>
          <cell r="B144" t="str">
            <v>East Bay/Oakland</v>
          </cell>
          <cell r="C144" t="str">
            <v>Napa County</v>
          </cell>
          <cell r="D144" t="str">
            <v>Health Care</v>
          </cell>
          <cell r="E144" t="str">
            <v>Skilled Nursing Facility</v>
          </cell>
          <cell r="F144" t="str">
            <v>2300 Brown St</v>
          </cell>
          <cell r="G144" t="str">
            <v>Napa</v>
          </cell>
          <cell r="H144" t="str">
            <v>Napa</v>
          </cell>
          <cell r="J144" t="str">
            <v>94558</v>
          </cell>
          <cell r="O144" t="str">
            <v>Masonry</v>
          </cell>
          <cell r="Q144">
            <v>25602</v>
          </cell>
          <cell r="S144" t="str">
            <v>Single</v>
          </cell>
          <cell r="U144">
            <v>757350</v>
          </cell>
          <cell r="V144">
            <v>200000</v>
          </cell>
          <cell r="W144">
            <v>700000</v>
          </cell>
          <cell r="X144" t="str">
            <v>Seller</v>
          </cell>
          <cell r="AE144">
            <v>37267</v>
          </cell>
          <cell r="AF144">
            <v>900000</v>
          </cell>
        </row>
        <row r="145">
          <cell r="A145" t="str">
            <v>277837889</v>
          </cell>
          <cell r="B145" t="str">
            <v>East Bay/Oakland</v>
          </cell>
          <cell r="C145" t="str">
            <v>Napa County</v>
          </cell>
          <cell r="D145" t="str">
            <v>Hospitality</v>
          </cell>
          <cell r="E145" t="str">
            <v>Motel</v>
          </cell>
          <cell r="F145" t="str">
            <v>1019 Foothill Blvd</v>
          </cell>
          <cell r="G145" t="str">
            <v>Calistoga</v>
          </cell>
          <cell r="H145" t="str">
            <v>Napa</v>
          </cell>
          <cell r="I145" t="str">
            <v>Wine Way Inn</v>
          </cell>
          <cell r="J145" t="str">
            <v>94515</v>
          </cell>
          <cell r="P145">
            <v>1915</v>
          </cell>
          <cell r="Q145">
            <v>2778</v>
          </cell>
          <cell r="R145">
            <v>1</v>
          </cell>
          <cell r="U145">
            <v>603282</v>
          </cell>
          <cell r="V145">
            <v>177500</v>
          </cell>
          <cell r="W145">
            <v>710000</v>
          </cell>
          <cell r="X145" t="str">
            <v>Washington Mutual Bank</v>
          </cell>
          <cell r="AE145">
            <v>37889</v>
          </cell>
          <cell r="AF145">
            <v>887500</v>
          </cell>
        </row>
        <row r="146">
          <cell r="A146" t="str">
            <v>2056436824</v>
          </cell>
          <cell r="B146" t="str">
            <v>East Bay/Oakland</v>
          </cell>
          <cell r="C146" t="str">
            <v>Napa County</v>
          </cell>
          <cell r="D146" t="str">
            <v>Hospitality</v>
          </cell>
          <cell r="E146" t="str">
            <v>Hotel</v>
          </cell>
          <cell r="F146" t="str">
            <v>1815-1821 Silverado Trl</v>
          </cell>
          <cell r="G146" t="str">
            <v>Napa</v>
          </cell>
          <cell r="H146" t="str">
            <v>Napa</v>
          </cell>
          <cell r="I146" t="str">
            <v>Milliken Creek Inn &amp; Spa</v>
          </cell>
          <cell r="J146" t="str">
            <v>94558</v>
          </cell>
          <cell r="O146" t="str">
            <v>Wood Frame</v>
          </cell>
          <cell r="P146">
            <v>1885</v>
          </cell>
          <cell r="Q146">
            <v>20564</v>
          </cell>
          <cell r="R146">
            <v>1</v>
          </cell>
          <cell r="S146" t="str">
            <v>Single</v>
          </cell>
          <cell r="U146">
            <v>813475</v>
          </cell>
          <cell r="W146">
            <v>875000</v>
          </cell>
          <cell r="X146" t="str">
            <v>Sonoma National Bank</v>
          </cell>
          <cell r="AE146">
            <v>36824</v>
          </cell>
          <cell r="AF146">
            <v>875000</v>
          </cell>
        </row>
        <row r="147">
          <cell r="A147" t="str">
            <v>287541429</v>
          </cell>
          <cell r="B147" t="str">
            <v>East Bay/Oakland</v>
          </cell>
          <cell r="C147" t="str">
            <v>Napa County</v>
          </cell>
          <cell r="D147" t="str">
            <v>Hospitality</v>
          </cell>
          <cell r="E147" t="str">
            <v>Motel</v>
          </cell>
          <cell r="F147" t="str">
            <v>109 Wapoo Ave</v>
          </cell>
          <cell r="G147" t="str">
            <v>Calistoga</v>
          </cell>
          <cell r="H147" t="str">
            <v>Napa</v>
          </cell>
          <cell r="I147" t="str">
            <v>Brannan Cottage Inn</v>
          </cell>
          <cell r="J147" t="str">
            <v>94515</v>
          </cell>
          <cell r="O147" t="str">
            <v>Wood Frame</v>
          </cell>
          <cell r="P147">
            <v>1960</v>
          </cell>
          <cell r="Q147">
            <v>2875</v>
          </cell>
          <cell r="R147">
            <v>1</v>
          </cell>
          <cell r="S147" t="str">
            <v>Single</v>
          </cell>
          <cell r="U147">
            <v>976130</v>
          </cell>
          <cell r="V147">
            <v>217500</v>
          </cell>
          <cell r="W147">
            <v>652500</v>
          </cell>
          <cell r="X147" t="str">
            <v>Santa Cruz County Bank</v>
          </cell>
          <cell r="AE147">
            <v>41429</v>
          </cell>
          <cell r="AF147">
            <v>870000</v>
          </cell>
        </row>
        <row r="148">
          <cell r="A148" t="str">
            <v>271739465</v>
          </cell>
          <cell r="B148" t="str">
            <v>East Bay/Oakland</v>
          </cell>
          <cell r="C148" t="str">
            <v>Napa County</v>
          </cell>
          <cell r="D148" t="str">
            <v>Hospitality</v>
          </cell>
          <cell r="F148" t="str">
            <v>1441 2nd St</v>
          </cell>
          <cell r="G148" t="str">
            <v>Calistoga</v>
          </cell>
          <cell r="H148" t="str">
            <v>Napa</v>
          </cell>
          <cell r="J148" t="str">
            <v>94515</v>
          </cell>
          <cell r="K148" t="str">
            <v>David &amp; Susan Devries</v>
          </cell>
          <cell r="L148" t="str">
            <v>David Devries</v>
          </cell>
          <cell r="M148">
            <v>7079425102</v>
          </cell>
          <cell r="Q148">
            <v>2717</v>
          </cell>
          <cell r="S148" t="str">
            <v>Multi</v>
          </cell>
          <cell r="U148">
            <v>1611888</v>
          </cell>
          <cell r="V148">
            <v>212500</v>
          </cell>
          <cell r="W148">
            <v>637500</v>
          </cell>
          <cell r="X148" t="str">
            <v>Private Lender</v>
          </cell>
          <cell r="AE148">
            <v>39465</v>
          </cell>
          <cell r="AF148">
            <v>850000</v>
          </cell>
        </row>
        <row r="149">
          <cell r="A149" t="str">
            <v>194038377</v>
          </cell>
          <cell r="B149" t="str">
            <v>East Bay/Oakland</v>
          </cell>
          <cell r="C149" t="str">
            <v>Napa County</v>
          </cell>
          <cell r="D149" t="str">
            <v>Hospitality</v>
          </cell>
          <cell r="E149" t="str">
            <v>Motel</v>
          </cell>
          <cell r="F149" t="str">
            <v>1406 Calistoga Ave</v>
          </cell>
          <cell r="G149" t="str">
            <v>Napa</v>
          </cell>
          <cell r="H149" t="str">
            <v>Napa</v>
          </cell>
          <cell r="I149" t="str">
            <v>The Buckley House</v>
          </cell>
          <cell r="J149" t="str">
            <v>94559</v>
          </cell>
          <cell r="O149" t="str">
            <v>Wood Frame</v>
          </cell>
          <cell r="P149">
            <v>1885</v>
          </cell>
          <cell r="Q149">
            <v>1940</v>
          </cell>
          <cell r="S149" t="str">
            <v>Single</v>
          </cell>
          <cell r="U149">
            <v>266029</v>
          </cell>
          <cell r="V149">
            <v>178030</v>
          </cell>
          <cell r="W149">
            <v>589970</v>
          </cell>
          <cell r="X149" t="str">
            <v>Seller</v>
          </cell>
          <cell r="AE149">
            <v>38377</v>
          </cell>
          <cell r="AF149">
            <v>768000</v>
          </cell>
        </row>
        <row r="150">
          <cell r="A150" t="str">
            <v>311437599</v>
          </cell>
          <cell r="B150" t="str">
            <v>East Bay/Oakland</v>
          </cell>
          <cell r="C150" t="str">
            <v>Napa County</v>
          </cell>
          <cell r="D150" t="str">
            <v>Hospitality</v>
          </cell>
          <cell r="E150" t="str">
            <v>Motel</v>
          </cell>
          <cell r="F150" t="str">
            <v>1436 G St</v>
          </cell>
          <cell r="G150" t="str">
            <v>Napa</v>
          </cell>
          <cell r="H150" t="str">
            <v>Napa</v>
          </cell>
          <cell r="I150" t="str">
            <v>Arbor Guest House</v>
          </cell>
          <cell r="J150" t="str">
            <v>94559</v>
          </cell>
          <cell r="O150" t="str">
            <v>Wood Frame</v>
          </cell>
          <cell r="P150">
            <v>1889</v>
          </cell>
          <cell r="Q150">
            <v>3114</v>
          </cell>
          <cell r="R150">
            <v>1</v>
          </cell>
          <cell r="S150" t="str">
            <v>Single</v>
          </cell>
          <cell r="U150">
            <v>466921</v>
          </cell>
          <cell r="V150">
            <v>137000</v>
          </cell>
          <cell r="W150">
            <v>598000</v>
          </cell>
          <cell r="X150" t="str">
            <v>Sonoma National Bank</v>
          </cell>
          <cell r="AE150">
            <v>37599</v>
          </cell>
          <cell r="AF150">
            <v>735000</v>
          </cell>
        </row>
        <row r="151">
          <cell r="A151" t="str">
            <v>3047941255</v>
          </cell>
          <cell r="B151" t="str">
            <v>East Bay/Oakland</v>
          </cell>
          <cell r="C151" t="str">
            <v>Napa County</v>
          </cell>
          <cell r="D151" t="str">
            <v>Hospitality</v>
          </cell>
          <cell r="E151" t="str">
            <v>Hotel</v>
          </cell>
          <cell r="F151" t="str">
            <v>6462 Washington St</v>
          </cell>
          <cell r="G151" t="str">
            <v>Yountville</v>
          </cell>
          <cell r="H151" t="str">
            <v>Napa</v>
          </cell>
          <cell r="I151" t="str">
            <v>Yountville Inn</v>
          </cell>
          <cell r="J151" t="str">
            <v>94599</v>
          </cell>
          <cell r="O151" t="str">
            <v>Masonry</v>
          </cell>
          <cell r="P151">
            <v>1998</v>
          </cell>
          <cell r="Q151">
            <v>30479</v>
          </cell>
          <cell r="R151">
            <v>1</v>
          </cell>
          <cell r="S151" t="str">
            <v>Multi</v>
          </cell>
          <cell r="U151">
            <v>14413876</v>
          </cell>
          <cell r="AE151">
            <v>41255</v>
          </cell>
          <cell r="AF151">
            <v>500000</v>
          </cell>
        </row>
        <row r="152">
          <cell r="A152" t="str">
            <v>1387639094</v>
          </cell>
          <cell r="B152" t="str">
            <v>East Bay/Oakland</v>
          </cell>
          <cell r="C152" t="str">
            <v>Napa County</v>
          </cell>
          <cell r="D152" t="str">
            <v>Hospitality</v>
          </cell>
          <cell r="E152" t="str">
            <v>Hotel</v>
          </cell>
          <cell r="F152" t="str">
            <v>2020 Webber Ave</v>
          </cell>
          <cell r="G152" t="str">
            <v>Yountville</v>
          </cell>
          <cell r="H152" t="str">
            <v>Napa</v>
          </cell>
          <cell r="I152" t="str">
            <v>Lavender-french Country Inn</v>
          </cell>
          <cell r="J152" t="str">
            <v>94599</v>
          </cell>
          <cell r="O152" t="str">
            <v>Wood Frame</v>
          </cell>
          <cell r="Q152">
            <v>13876</v>
          </cell>
          <cell r="S152" t="str">
            <v>Multi</v>
          </cell>
          <cell r="U152">
            <v>2061829</v>
          </cell>
          <cell r="AE152">
            <v>39094</v>
          </cell>
          <cell r="AF152">
            <v>0</v>
          </cell>
        </row>
        <row r="153">
          <cell r="A153" t="str">
            <v>3553439156</v>
          </cell>
          <cell r="B153" t="str">
            <v>East Bay/Oakland</v>
          </cell>
          <cell r="C153" t="str">
            <v>Napa County</v>
          </cell>
          <cell r="D153" t="str">
            <v>Health Care</v>
          </cell>
          <cell r="E153" t="str">
            <v>Continuing Care Retirement Community</v>
          </cell>
          <cell r="F153" t="str">
            <v>2350 Redwood Rd</v>
          </cell>
          <cell r="G153" t="str">
            <v>Napa</v>
          </cell>
          <cell r="H153" t="str">
            <v>Napa</v>
          </cell>
          <cell r="J153" t="str">
            <v>94558</v>
          </cell>
          <cell r="Q153">
            <v>35534</v>
          </cell>
          <cell r="S153" t="str">
            <v>Single</v>
          </cell>
          <cell r="U153">
            <v>6887100</v>
          </cell>
          <cell r="W153">
            <v>1842094352</v>
          </cell>
          <cell r="X153" t="str">
            <v>Goldman Sachs Com'l Mtg Cap Lp</v>
          </cell>
          <cell r="AE153">
            <v>39156</v>
          </cell>
          <cell r="AF153">
            <v>0</v>
          </cell>
        </row>
        <row r="154">
          <cell r="A154" t="str">
            <v>39764</v>
          </cell>
          <cell r="B154" t="str">
            <v>East Bay/Oakland</v>
          </cell>
          <cell r="C154" t="str">
            <v>Napa County</v>
          </cell>
          <cell r="D154" t="str">
            <v>Mixed</v>
          </cell>
          <cell r="E154" t="str">
            <v>Hotel</v>
          </cell>
          <cell r="F154" t="str">
            <v>875 Bordeaux Way (2 Properties)</v>
          </cell>
          <cell r="G154" t="str">
            <v>Napa</v>
          </cell>
          <cell r="H154" t="str">
            <v>Napa</v>
          </cell>
          <cell r="I154" t="str">
            <v>The Meritage Resort and Spa</v>
          </cell>
          <cell r="J154" t="str">
            <v>94558</v>
          </cell>
          <cell r="O154" t="str">
            <v>Reinforced Concrete</v>
          </cell>
          <cell r="S154" t="str">
            <v>Multi</v>
          </cell>
          <cell r="U154">
            <v>54865482</v>
          </cell>
          <cell r="W154">
            <v>36194900</v>
          </cell>
          <cell r="X154" t="str">
            <v>Private Lender</v>
          </cell>
          <cell r="AE154">
            <v>39764</v>
          </cell>
          <cell r="AF154">
            <v>0</v>
          </cell>
        </row>
        <row r="155">
          <cell r="A155" t="str">
            <v>39764</v>
          </cell>
          <cell r="B155" t="str">
            <v>East Bay/Oakland</v>
          </cell>
          <cell r="C155" t="str">
            <v>Napa County</v>
          </cell>
          <cell r="D155" t="str">
            <v>Mixed</v>
          </cell>
          <cell r="E155" t="str">
            <v>Hotel</v>
          </cell>
          <cell r="F155" t="str">
            <v>875 Bordeaux Way (2 Properties)</v>
          </cell>
          <cell r="G155" t="str">
            <v>Napa</v>
          </cell>
          <cell r="H155" t="str">
            <v>Napa</v>
          </cell>
          <cell r="I155" t="str">
            <v>The Meritage Resort and Spa</v>
          </cell>
          <cell r="J155" t="str">
            <v>94558</v>
          </cell>
          <cell r="O155" t="str">
            <v>Reinforced Concrete</v>
          </cell>
          <cell r="S155" t="str">
            <v>Multi</v>
          </cell>
          <cell r="U155">
            <v>54865482</v>
          </cell>
          <cell r="AE155">
            <v>39764</v>
          </cell>
          <cell r="AF155">
            <v>0</v>
          </cell>
        </row>
        <row r="156">
          <cell r="A156" t="str">
            <v>311439778</v>
          </cell>
          <cell r="B156" t="str">
            <v>East Bay/Oakland</v>
          </cell>
          <cell r="C156" t="str">
            <v>Napa County</v>
          </cell>
          <cell r="D156" t="str">
            <v>Hospitality</v>
          </cell>
          <cell r="E156" t="str">
            <v>Motel</v>
          </cell>
          <cell r="F156" t="str">
            <v>1436 G St</v>
          </cell>
          <cell r="G156" t="str">
            <v>Napa</v>
          </cell>
          <cell r="H156" t="str">
            <v>Napa</v>
          </cell>
          <cell r="I156" t="str">
            <v>Arbor Guest House</v>
          </cell>
          <cell r="J156" t="str">
            <v>94559</v>
          </cell>
          <cell r="O156" t="str">
            <v>Wood Frame</v>
          </cell>
          <cell r="P156">
            <v>1889</v>
          </cell>
          <cell r="Q156">
            <v>3114</v>
          </cell>
          <cell r="S156" t="str">
            <v>Single</v>
          </cell>
          <cell r="U156">
            <v>696203</v>
          </cell>
          <cell r="AE156">
            <v>39778</v>
          </cell>
          <cell r="AF156">
            <v>0</v>
          </cell>
        </row>
        <row r="157">
          <cell r="A157" t="str">
            <v>244239878</v>
          </cell>
          <cell r="B157" t="str">
            <v>East Bay/Oakland</v>
          </cell>
          <cell r="C157" t="str">
            <v>Napa County</v>
          </cell>
          <cell r="D157" t="str">
            <v>Hospitality</v>
          </cell>
          <cell r="F157" t="str">
            <v>1206 Spring St</v>
          </cell>
          <cell r="G157" t="str">
            <v>Calistoga</v>
          </cell>
          <cell r="H157" t="str">
            <v>Napa</v>
          </cell>
          <cell r="J157" t="str">
            <v>94515</v>
          </cell>
          <cell r="O157" t="str">
            <v>Wood Frame</v>
          </cell>
          <cell r="P157">
            <v>1915</v>
          </cell>
          <cell r="Q157">
            <v>2442</v>
          </cell>
          <cell r="S157" t="str">
            <v>Single</v>
          </cell>
          <cell r="U157">
            <v>257146</v>
          </cell>
          <cell r="AE157">
            <v>39878</v>
          </cell>
          <cell r="AF157">
            <v>0</v>
          </cell>
        </row>
        <row r="158">
          <cell r="A158" t="str">
            <v>8325139905</v>
          </cell>
          <cell r="B158" t="str">
            <v>East Bay/Oakland</v>
          </cell>
          <cell r="C158" t="str">
            <v>Napa County</v>
          </cell>
          <cell r="D158" t="str">
            <v>Hospitality</v>
          </cell>
          <cell r="E158" t="str">
            <v>Hotel</v>
          </cell>
          <cell r="F158" t="str">
            <v>1075 California Blvd</v>
          </cell>
          <cell r="G158" t="str">
            <v>Napa</v>
          </cell>
          <cell r="H158" t="str">
            <v>Napa</v>
          </cell>
          <cell r="I158" t="str">
            <v>Embassy Suites Napa Valley</v>
          </cell>
          <cell r="J158" t="str">
            <v>94559</v>
          </cell>
          <cell r="K158" t="str">
            <v>FelCor Lodging Trust, Inc.</v>
          </cell>
          <cell r="M158">
            <v>9724444900</v>
          </cell>
          <cell r="O158" t="str">
            <v>Masonry</v>
          </cell>
          <cell r="P158">
            <v>1985</v>
          </cell>
          <cell r="Q158">
            <v>83251</v>
          </cell>
          <cell r="S158" t="str">
            <v>Single</v>
          </cell>
          <cell r="U158">
            <v>20740366</v>
          </cell>
          <cell r="W158">
            <v>120000000</v>
          </cell>
          <cell r="X158" t="str">
            <v>Prudential Ins/america</v>
          </cell>
          <cell r="AE158">
            <v>39905</v>
          </cell>
          <cell r="AF158">
            <v>0</v>
          </cell>
        </row>
        <row r="159">
          <cell r="A159" t="str">
            <v>2527840273</v>
          </cell>
          <cell r="B159" t="str">
            <v>East Bay/Oakland</v>
          </cell>
          <cell r="C159" t="str">
            <v>Napa County</v>
          </cell>
          <cell r="D159" t="str">
            <v>Hospitality</v>
          </cell>
          <cell r="E159" t="str">
            <v>Motel</v>
          </cell>
          <cell r="F159" t="str">
            <v>3380 Solano Ave</v>
          </cell>
          <cell r="G159" t="str">
            <v>Napa</v>
          </cell>
          <cell r="H159" t="str">
            <v>Napa</v>
          </cell>
          <cell r="I159" t="str">
            <v>Motel 6</v>
          </cell>
          <cell r="J159" t="str">
            <v>94558</v>
          </cell>
          <cell r="O159" t="str">
            <v>Masonry</v>
          </cell>
          <cell r="P159">
            <v>1973</v>
          </cell>
          <cell r="Q159">
            <v>25278</v>
          </cell>
          <cell r="R159">
            <v>1</v>
          </cell>
          <cell r="S159" t="str">
            <v>Single</v>
          </cell>
          <cell r="U159">
            <v>913782</v>
          </cell>
          <cell r="AE159">
            <v>40273</v>
          </cell>
          <cell r="AF159">
            <v>0</v>
          </cell>
        </row>
        <row r="160">
          <cell r="A160" t="str">
            <v>1387639094</v>
          </cell>
          <cell r="B160" t="str">
            <v>East Bay/Oakland</v>
          </cell>
          <cell r="C160" t="str">
            <v>Napa County</v>
          </cell>
          <cell r="D160" t="str">
            <v>Hospitality</v>
          </cell>
          <cell r="E160" t="str">
            <v>Hotel</v>
          </cell>
          <cell r="F160" t="str">
            <v>2020 Webber Ave</v>
          </cell>
          <cell r="G160" t="str">
            <v>Yountville</v>
          </cell>
          <cell r="H160" t="str">
            <v>Napa</v>
          </cell>
          <cell r="I160" t="str">
            <v>Lavender-french Country Inn</v>
          </cell>
          <cell r="J160" t="str">
            <v>94599</v>
          </cell>
          <cell r="O160" t="str">
            <v>Wood Frame</v>
          </cell>
          <cell r="Q160">
            <v>13876</v>
          </cell>
          <cell r="S160" t="str">
            <v>Multi</v>
          </cell>
          <cell r="U160">
            <v>2061829</v>
          </cell>
          <cell r="AE160">
            <v>39094</v>
          </cell>
          <cell r="AF160">
            <v>0</v>
          </cell>
        </row>
        <row r="161">
          <cell r="A161" t="str">
            <v>1387639094</v>
          </cell>
          <cell r="B161" t="str">
            <v>East Bay/Oakland</v>
          </cell>
          <cell r="C161" t="str">
            <v>Napa County</v>
          </cell>
          <cell r="D161" t="str">
            <v>Hospitality</v>
          </cell>
          <cell r="E161" t="str">
            <v>Hotel</v>
          </cell>
          <cell r="F161" t="str">
            <v>2020 Webber Ave</v>
          </cell>
          <cell r="G161" t="str">
            <v>Yountville</v>
          </cell>
          <cell r="H161" t="str">
            <v>Napa</v>
          </cell>
          <cell r="I161" t="str">
            <v>Lavender-french Country Inn</v>
          </cell>
          <cell r="J161" t="str">
            <v>94599</v>
          </cell>
          <cell r="O161" t="str">
            <v>Wood Frame</v>
          </cell>
          <cell r="Q161">
            <v>13876</v>
          </cell>
          <cell r="S161" t="str">
            <v>Multi</v>
          </cell>
          <cell r="U161">
            <v>2061829</v>
          </cell>
          <cell r="AE161">
            <v>39094</v>
          </cell>
          <cell r="AF161">
            <v>0</v>
          </cell>
        </row>
        <row r="162">
          <cell r="A162" t="str">
            <v>1013739696</v>
          </cell>
          <cell r="B162" t="str">
            <v>East Bay/Oakland</v>
          </cell>
          <cell r="C162" t="str">
            <v>Napa County</v>
          </cell>
          <cell r="D162" t="str">
            <v>Sports &amp; Entertainment</v>
          </cell>
          <cell r="E162" t="str">
            <v>Casino</v>
          </cell>
          <cell r="F162" t="str">
            <v>3466 Broadway St</v>
          </cell>
          <cell r="G162" t="str">
            <v>American Canyon</v>
          </cell>
          <cell r="H162" t="str">
            <v>Napa</v>
          </cell>
          <cell r="J162" t="str">
            <v>94503</v>
          </cell>
          <cell r="P162">
            <v>1945</v>
          </cell>
          <cell r="Q162">
            <v>10137</v>
          </cell>
          <cell r="S162" t="str">
            <v>Multi</v>
          </cell>
          <cell r="U162">
            <v>959502</v>
          </cell>
          <cell r="AE162">
            <v>39696</v>
          </cell>
          <cell r="AF162">
            <v>0</v>
          </cell>
        </row>
        <row r="163">
          <cell r="A163" t="str">
            <v>1387639148</v>
          </cell>
          <cell r="B163" t="str">
            <v>East Bay/Oakland</v>
          </cell>
          <cell r="C163" t="str">
            <v>Napa County</v>
          </cell>
          <cell r="D163" t="str">
            <v>Hospitality</v>
          </cell>
          <cell r="E163" t="str">
            <v>Hotel</v>
          </cell>
          <cell r="F163" t="str">
            <v>2020 Webber Ave</v>
          </cell>
          <cell r="G163" t="str">
            <v>Yountville</v>
          </cell>
          <cell r="H163" t="str">
            <v>Napa</v>
          </cell>
          <cell r="I163" t="str">
            <v>Lavender-french Country Inn</v>
          </cell>
          <cell r="J163" t="str">
            <v>94599</v>
          </cell>
          <cell r="O163" t="str">
            <v>Wood Frame</v>
          </cell>
          <cell r="Q163">
            <v>13876</v>
          </cell>
          <cell r="S163" t="str">
            <v>Multi</v>
          </cell>
          <cell r="U163">
            <v>2061829</v>
          </cell>
          <cell r="AE163">
            <v>39148</v>
          </cell>
          <cell r="AF163">
            <v>0</v>
          </cell>
        </row>
        <row r="164">
          <cell r="A164" t="str">
            <v>5439639171</v>
          </cell>
          <cell r="B164" t="str">
            <v>East Bay/Oakland</v>
          </cell>
          <cell r="C164" t="str">
            <v>Napa County</v>
          </cell>
          <cell r="D164" t="str">
            <v>Hospitality</v>
          </cell>
          <cell r="E164" t="str">
            <v>Hotel</v>
          </cell>
          <cell r="F164" t="str">
            <v>3585 Solano Ave</v>
          </cell>
          <cell r="G164" t="str">
            <v>Napa</v>
          </cell>
          <cell r="H164" t="str">
            <v>Napa</v>
          </cell>
          <cell r="I164" t="str">
            <v>Hilton Garden Inn</v>
          </cell>
          <cell r="J164" t="str">
            <v>94558</v>
          </cell>
          <cell r="O164" t="str">
            <v>Wood Frame</v>
          </cell>
          <cell r="P164">
            <v>2002</v>
          </cell>
          <cell r="Q164">
            <v>54396</v>
          </cell>
          <cell r="R164">
            <v>1</v>
          </cell>
          <cell r="S164" t="str">
            <v>Multi</v>
          </cell>
          <cell r="U164">
            <v>11507592</v>
          </cell>
          <cell r="AE164">
            <v>39171</v>
          </cell>
        </row>
        <row r="165">
          <cell r="A165" t="str">
            <v>400739237</v>
          </cell>
          <cell r="B165" t="str">
            <v>East Bay/Oakland</v>
          </cell>
          <cell r="C165" t="str">
            <v>Napa County</v>
          </cell>
          <cell r="D165" t="str">
            <v>Hospitality</v>
          </cell>
          <cell r="E165" t="str">
            <v>Hotel</v>
          </cell>
          <cell r="F165" t="str">
            <v>1575 Saint Helena Hwy</v>
          </cell>
          <cell r="G165" t="str">
            <v>Saint Helena</v>
          </cell>
          <cell r="H165" t="str">
            <v>Napa</v>
          </cell>
          <cell r="I165" t="str">
            <v>The Ink House B &amp; B</v>
          </cell>
          <cell r="J165" t="str">
            <v>94574</v>
          </cell>
          <cell r="O165" t="str">
            <v>Wood Frame</v>
          </cell>
          <cell r="P165">
            <v>1899</v>
          </cell>
          <cell r="Q165">
            <v>4007</v>
          </cell>
          <cell r="S165" t="str">
            <v>Single</v>
          </cell>
          <cell r="U165">
            <v>2090976</v>
          </cell>
          <cell r="AE165">
            <v>39237</v>
          </cell>
        </row>
        <row r="166">
          <cell r="A166" t="str">
            <v>4449740417</v>
          </cell>
          <cell r="B166" t="str">
            <v>East Bay/Oakland</v>
          </cell>
          <cell r="C166" t="str">
            <v>Napa County</v>
          </cell>
          <cell r="D166" t="str">
            <v>Mixed</v>
          </cell>
          <cell r="E166" t="str">
            <v>Hotel</v>
          </cell>
          <cell r="F166" t="str">
            <v>351 Rosedale Rd (2 Properties)</v>
          </cell>
          <cell r="G166" t="str">
            <v>Calistoga</v>
          </cell>
          <cell r="H166" t="str">
            <v>Napa</v>
          </cell>
          <cell r="I166" t="str">
            <v>Silver Rose Inn Spa &amp; Winery Resort</v>
          </cell>
          <cell r="J166" t="str">
            <v>94515</v>
          </cell>
          <cell r="K166" t="str">
            <v>Alcion Ventures</v>
          </cell>
          <cell r="M166">
            <v>6176031000</v>
          </cell>
          <cell r="Q166">
            <v>44497</v>
          </cell>
          <cell r="U166">
            <v>5585930</v>
          </cell>
          <cell r="AE166">
            <v>40417</v>
          </cell>
        </row>
        <row r="167">
          <cell r="A167" t="str">
            <v>552139561</v>
          </cell>
          <cell r="B167" t="str">
            <v>East Bay/Oakland</v>
          </cell>
          <cell r="C167" t="str">
            <v>Napa County</v>
          </cell>
          <cell r="D167" t="str">
            <v>Hospitality</v>
          </cell>
          <cell r="E167" t="str">
            <v>Motel</v>
          </cell>
          <cell r="F167" t="str">
            <v>6529-6535 Yount St</v>
          </cell>
          <cell r="G167" t="str">
            <v>Yountville</v>
          </cell>
          <cell r="H167" t="str">
            <v>Napa</v>
          </cell>
          <cell r="I167" t="str">
            <v>Maison Fleurie</v>
          </cell>
          <cell r="J167" t="str">
            <v>94599</v>
          </cell>
          <cell r="Q167">
            <v>5521</v>
          </cell>
          <cell r="S167" t="str">
            <v>Multi</v>
          </cell>
          <cell r="U167">
            <v>1966530</v>
          </cell>
          <cell r="AE167">
            <v>39561</v>
          </cell>
        </row>
        <row r="168">
          <cell r="A168" t="str">
            <v>1387639561</v>
          </cell>
          <cell r="B168" t="str">
            <v>East Bay/Oakland</v>
          </cell>
          <cell r="C168" t="str">
            <v>Napa County</v>
          </cell>
          <cell r="D168" t="str">
            <v>Hospitality</v>
          </cell>
          <cell r="E168" t="str">
            <v>Hotel</v>
          </cell>
          <cell r="F168" t="str">
            <v>2020 Webber Ave</v>
          </cell>
          <cell r="G168" t="str">
            <v>Yountville</v>
          </cell>
          <cell r="H168" t="str">
            <v>Napa</v>
          </cell>
          <cell r="I168" t="str">
            <v>Lavender-french Country Inn</v>
          </cell>
          <cell r="J168" t="str">
            <v>94599</v>
          </cell>
          <cell r="K168" t="str">
            <v>Yountville Hospitality Llc</v>
          </cell>
          <cell r="L168" t="str">
            <v>Daniel Parks</v>
          </cell>
          <cell r="O168" t="str">
            <v>Wood Frame</v>
          </cell>
          <cell r="Q168">
            <v>13876</v>
          </cell>
          <cell r="S168" t="str">
            <v>Multi</v>
          </cell>
          <cell r="U168">
            <v>2082667</v>
          </cell>
          <cell r="AE168">
            <v>39561</v>
          </cell>
        </row>
        <row r="169">
          <cell r="A169" t="str">
            <v>227439294</v>
          </cell>
          <cell r="B169" t="str">
            <v>East Bay/Oakland</v>
          </cell>
          <cell r="C169" t="str">
            <v>Napa County</v>
          </cell>
          <cell r="D169" t="str">
            <v>Hospitality</v>
          </cell>
          <cell r="E169" t="str">
            <v>Motel</v>
          </cell>
          <cell r="F169" t="str">
            <v>1523 Foothill Blvd</v>
          </cell>
          <cell r="G169" t="str">
            <v>Calistoga</v>
          </cell>
          <cell r="H169" t="str">
            <v>Napa</v>
          </cell>
          <cell r="I169" t="str">
            <v>Calistoga Wayside Inn</v>
          </cell>
          <cell r="J169" t="str">
            <v>94515</v>
          </cell>
          <cell r="O169" t="str">
            <v>Wood Frame</v>
          </cell>
          <cell r="P169">
            <v>1934</v>
          </cell>
          <cell r="Q169">
            <v>2274</v>
          </cell>
          <cell r="S169" t="str">
            <v>Multi</v>
          </cell>
          <cell r="U169">
            <v>654307</v>
          </cell>
          <cell r="AE169">
            <v>39294</v>
          </cell>
        </row>
        <row r="170">
          <cell r="A170" t="str">
            <v>3047939245</v>
          </cell>
          <cell r="B170" t="str">
            <v>East Bay/Oakland</v>
          </cell>
          <cell r="C170" t="str">
            <v>Napa County</v>
          </cell>
          <cell r="D170" t="str">
            <v>Hospitality</v>
          </cell>
          <cell r="E170" t="str">
            <v>Hotel</v>
          </cell>
          <cell r="F170" t="str">
            <v>6462 Washington St</v>
          </cell>
          <cell r="G170" t="str">
            <v>Yountville</v>
          </cell>
          <cell r="H170" t="str">
            <v>Napa</v>
          </cell>
          <cell r="I170" t="str">
            <v>Yountville Inn</v>
          </cell>
          <cell r="J170" t="str">
            <v>94599</v>
          </cell>
          <cell r="O170" t="str">
            <v>Masonry</v>
          </cell>
          <cell r="P170">
            <v>1998</v>
          </cell>
          <cell r="Q170">
            <v>30479</v>
          </cell>
          <cell r="S170" t="str">
            <v>Multi</v>
          </cell>
          <cell r="U170">
            <v>6527256</v>
          </cell>
          <cell r="AE170">
            <v>39245</v>
          </cell>
        </row>
        <row r="171">
          <cell r="A171" t="str">
            <v>3018640249</v>
          </cell>
          <cell r="B171" t="str">
            <v>East Bay/Oakland</v>
          </cell>
          <cell r="C171" t="str">
            <v>Napa County</v>
          </cell>
          <cell r="D171" t="str">
            <v>Hospitality</v>
          </cell>
          <cell r="E171" t="str">
            <v>Hotel</v>
          </cell>
          <cell r="F171" t="str">
            <v>4195 Solano Ave</v>
          </cell>
          <cell r="G171" t="str">
            <v>Napa</v>
          </cell>
          <cell r="H171" t="str">
            <v>Napa</v>
          </cell>
          <cell r="I171" t="str">
            <v>Best Western Premier Ivy Hotel</v>
          </cell>
          <cell r="J171" t="str">
            <v>94558</v>
          </cell>
          <cell r="O171" t="str">
            <v>Masonry</v>
          </cell>
          <cell r="Q171">
            <v>30186</v>
          </cell>
          <cell r="S171" t="str">
            <v>Multi</v>
          </cell>
          <cell r="U171">
            <v>5323564</v>
          </cell>
          <cell r="AE171">
            <v>40249</v>
          </cell>
        </row>
        <row r="172">
          <cell r="A172" t="str">
            <v>10000040360</v>
          </cell>
          <cell r="B172" t="str">
            <v>East Bay/Oakland</v>
          </cell>
          <cell r="C172" t="str">
            <v>Napa County</v>
          </cell>
          <cell r="D172" t="str">
            <v>Hospitality</v>
          </cell>
          <cell r="E172" t="str">
            <v>Hotel</v>
          </cell>
          <cell r="F172" t="str">
            <v>1600 Atlas Peak Rd</v>
          </cell>
          <cell r="G172" t="str">
            <v>Napa</v>
          </cell>
          <cell r="H172" t="str">
            <v>Napa</v>
          </cell>
          <cell r="I172" t="str">
            <v>Silverado Resort</v>
          </cell>
          <cell r="J172" t="str">
            <v>94558</v>
          </cell>
          <cell r="K172" t="str">
            <v>Silverado Resort Investment Group, LLC</v>
          </cell>
          <cell r="P172">
            <v>1951</v>
          </cell>
          <cell r="Q172">
            <v>100000</v>
          </cell>
          <cell r="U172">
            <v>31079514</v>
          </cell>
          <cell r="AE172">
            <v>40360</v>
          </cell>
        </row>
        <row r="173">
          <cell r="A173" t="str">
            <v>821940833</v>
          </cell>
          <cell r="B173" t="str">
            <v>East Bay/Oakland</v>
          </cell>
          <cell r="C173" t="str">
            <v>Napa County</v>
          </cell>
          <cell r="D173" t="str">
            <v>Hospitality</v>
          </cell>
          <cell r="E173" t="str">
            <v>Motel</v>
          </cell>
          <cell r="F173" t="str">
            <v>1713 Lake St</v>
          </cell>
          <cell r="G173" t="str">
            <v>Calistoga</v>
          </cell>
          <cell r="H173" t="str">
            <v>Napa</v>
          </cell>
          <cell r="J173" t="str">
            <v>94515</v>
          </cell>
          <cell r="O173" t="str">
            <v>Wood Frame</v>
          </cell>
          <cell r="P173">
            <v>1960</v>
          </cell>
          <cell r="Q173">
            <v>8219</v>
          </cell>
          <cell r="R173">
            <v>2</v>
          </cell>
          <cell r="S173" t="str">
            <v>Single</v>
          </cell>
          <cell r="U173">
            <v>2273851</v>
          </cell>
          <cell r="AE173">
            <v>40833</v>
          </cell>
        </row>
        <row r="174">
          <cell r="A174" t="str">
            <v>2560239798</v>
          </cell>
          <cell r="B174" t="str">
            <v>East Bay/Oakland</v>
          </cell>
          <cell r="C174" t="str">
            <v>Napa County</v>
          </cell>
          <cell r="D174" t="str">
            <v>Health Care</v>
          </cell>
          <cell r="E174" t="str">
            <v>Skilled Nursing Facility</v>
          </cell>
          <cell r="F174" t="str">
            <v>2300 Brown St</v>
          </cell>
          <cell r="G174" t="str">
            <v>Napa</v>
          </cell>
          <cell r="H174" t="str">
            <v>Napa</v>
          </cell>
          <cell r="J174" t="str">
            <v>94558</v>
          </cell>
          <cell r="O174" t="str">
            <v>Masonry</v>
          </cell>
          <cell r="Q174">
            <v>25602</v>
          </cell>
          <cell r="S174" t="str">
            <v>Single</v>
          </cell>
          <cell r="U174">
            <v>1067362</v>
          </cell>
          <cell r="AE174">
            <v>39798</v>
          </cell>
        </row>
        <row r="175">
          <cell r="A175" t="str">
            <v>14804040466</v>
          </cell>
          <cell r="B175" t="str">
            <v>East Bay/Oakland</v>
          </cell>
          <cell r="C175" t="str">
            <v>Napa County</v>
          </cell>
          <cell r="D175" t="str">
            <v>Hospitality</v>
          </cell>
          <cell r="E175" t="str">
            <v>Hotel</v>
          </cell>
          <cell r="F175" t="str">
            <v>875 Bordeaux Way</v>
          </cell>
          <cell r="G175" t="str">
            <v>Napa</v>
          </cell>
          <cell r="H175" t="str">
            <v>Napa</v>
          </cell>
          <cell r="I175" t="str">
            <v>The Meritage Resort and Spa</v>
          </cell>
          <cell r="J175" t="str">
            <v>94558</v>
          </cell>
          <cell r="O175" t="str">
            <v>Reinforced Concrete</v>
          </cell>
          <cell r="P175">
            <v>2005</v>
          </cell>
          <cell r="Q175">
            <v>148040</v>
          </cell>
          <cell r="R175">
            <v>3</v>
          </cell>
          <cell r="S175" t="str">
            <v>Multi</v>
          </cell>
          <cell r="U175">
            <v>39784041</v>
          </cell>
          <cell r="AE175">
            <v>40466</v>
          </cell>
        </row>
        <row r="176">
          <cell r="A176" t="str">
            <v>2056441033</v>
          </cell>
          <cell r="B176" t="str">
            <v>East Bay/Oakland</v>
          </cell>
          <cell r="C176" t="str">
            <v>Napa County</v>
          </cell>
          <cell r="D176" t="str">
            <v>Hospitality</v>
          </cell>
          <cell r="E176" t="str">
            <v>Hotel</v>
          </cell>
          <cell r="F176" t="str">
            <v>1815-1821 Silverado Trl</v>
          </cell>
          <cell r="G176" t="str">
            <v>Napa</v>
          </cell>
          <cell r="H176" t="str">
            <v>Napa</v>
          </cell>
          <cell r="I176" t="str">
            <v>Milliken Creek Inn &amp; Spa</v>
          </cell>
          <cell r="J176" t="str">
            <v>94558</v>
          </cell>
          <cell r="K176" t="str">
            <v>Maganbhai N. Patel</v>
          </cell>
          <cell r="L176" t="str">
            <v>Maganbhai Patel</v>
          </cell>
          <cell r="M176">
            <v>9497199200</v>
          </cell>
          <cell r="O176" t="str">
            <v>Wood Frame</v>
          </cell>
          <cell r="P176">
            <v>1885</v>
          </cell>
          <cell r="Q176">
            <v>20564</v>
          </cell>
          <cell r="R176">
            <v>1</v>
          </cell>
          <cell r="S176" t="str">
            <v>Single</v>
          </cell>
          <cell r="U176">
            <v>6058449</v>
          </cell>
          <cell r="W176">
            <v>3395000</v>
          </cell>
          <cell r="X176" t="str">
            <v>Sbc Portfolio Fund Llc</v>
          </cell>
          <cell r="AA176">
            <v>2376500</v>
          </cell>
          <cell r="AB176" t="str">
            <v>Private Lender</v>
          </cell>
          <cell r="AD176" t="str">
            <v>Envirocap, LLC</v>
          </cell>
          <cell r="AE176">
            <v>41033</v>
          </cell>
        </row>
        <row r="177">
          <cell r="A177" t="str">
            <v>826139528</v>
          </cell>
          <cell r="B177" t="str">
            <v>East Bay/Oakland</v>
          </cell>
          <cell r="C177" t="str">
            <v>Napa County</v>
          </cell>
          <cell r="D177" t="str">
            <v>Hospitality</v>
          </cell>
          <cell r="E177" t="str">
            <v>Hotel</v>
          </cell>
          <cell r="F177" t="str">
            <v>443 Brown St</v>
          </cell>
          <cell r="G177" t="str">
            <v>Napa</v>
          </cell>
          <cell r="H177" t="str">
            <v>Napa</v>
          </cell>
          <cell r="I177" t="str">
            <v>Blue Violet Mansion (B&amp;B)</v>
          </cell>
          <cell r="J177" t="str">
            <v>94559</v>
          </cell>
          <cell r="O177" t="str">
            <v>Wood Frame</v>
          </cell>
          <cell r="P177">
            <v>1890</v>
          </cell>
          <cell r="Q177">
            <v>8261</v>
          </cell>
          <cell r="S177" t="str">
            <v>Single</v>
          </cell>
          <cell r="U177">
            <v>1642293</v>
          </cell>
          <cell r="AE177">
            <v>39528</v>
          </cell>
        </row>
        <row r="178">
          <cell r="A178" t="str">
            <v>2026139574</v>
          </cell>
          <cell r="B178" t="str">
            <v>East Bay/Oakland</v>
          </cell>
          <cell r="C178" t="str">
            <v>Napa County</v>
          </cell>
          <cell r="D178" t="str">
            <v>Health Care</v>
          </cell>
          <cell r="E178" t="str">
            <v>Skilled Nursing Facility</v>
          </cell>
          <cell r="F178" t="str">
            <v>1715 Washington St</v>
          </cell>
          <cell r="G178" t="str">
            <v>Calistoga</v>
          </cell>
          <cell r="H178" t="str">
            <v>Napa</v>
          </cell>
          <cell r="I178" t="str">
            <v>Sunbridge Care &amp; Rehabilitation</v>
          </cell>
          <cell r="J178" t="str">
            <v>94515</v>
          </cell>
          <cell r="O178" t="str">
            <v>Wood Frame</v>
          </cell>
          <cell r="P178">
            <v>1966</v>
          </cell>
          <cell r="Q178">
            <v>20261</v>
          </cell>
          <cell r="S178" t="str">
            <v>Single</v>
          </cell>
          <cell r="U178">
            <v>1079790</v>
          </cell>
          <cell r="AE178">
            <v>39574</v>
          </cell>
        </row>
        <row r="179">
          <cell r="A179" t="str">
            <v>310041500</v>
          </cell>
          <cell r="B179" t="str">
            <v>East Bay/Oakland</v>
          </cell>
          <cell r="C179" t="str">
            <v>Napa County</v>
          </cell>
          <cell r="D179" t="str">
            <v>Hospitality</v>
          </cell>
          <cell r="E179" t="str">
            <v>Motel</v>
          </cell>
          <cell r="F179" t="str">
            <v>1417 Kearney St</v>
          </cell>
          <cell r="G179" t="str">
            <v>Saint Helena</v>
          </cell>
          <cell r="H179" t="str">
            <v>Napa</v>
          </cell>
          <cell r="I179" t="str">
            <v>Adagio Inn</v>
          </cell>
          <cell r="J179" t="str">
            <v>94574</v>
          </cell>
          <cell r="O179" t="str">
            <v>Wood Frame</v>
          </cell>
          <cell r="P179">
            <v>1904</v>
          </cell>
          <cell r="Q179">
            <v>3100</v>
          </cell>
          <cell r="R179">
            <v>1</v>
          </cell>
          <cell r="S179" t="str">
            <v>Single</v>
          </cell>
          <cell r="U179">
            <v>1402724</v>
          </cell>
          <cell r="AE179">
            <v>41500</v>
          </cell>
        </row>
        <row r="180">
          <cell r="A180" t="str">
            <v>20623441513</v>
          </cell>
          <cell r="B180" t="str">
            <v>East Bay/Oakland</v>
          </cell>
          <cell r="C180" t="str">
            <v>Napa County</v>
          </cell>
          <cell r="D180" t="str">
            <v>Mixed</v>
          </cell>
          <cell r="E180" t="str">
            <v>Hotel</v>
          </cell>
          <cell r="F180" t="str">
            <v>6481 Washington St (4 Properties)</v>
          </cell>
          <cell r="G180" t="str">
            <v>Yountville</v>
          </cell>
          <cell r="H180" t="str">
            <v>Napa</v>
          </cell>
          <cell r="I180" t="str">
            <v>Vintage 1870</v>
          </cell>
          <cell r="J180" t="str">
            <v>94599</v>
          </cell>
          <cell r="O180" t="str">
            <v>Masonry</v>
          </cell>
          <cell r="Q180">
            <v>206234</v>
          </cell>
          <cell r="R180">
            <v>23</v>
          </cell>
          <cell r="S180" t="str">
            <v>Multi</v>
          </cell>
          <cell r="U180">
            <v>34002000</v>
          </cell>
          <cell r="AE180">
            <v>41513</v>
          </cell>
        </row>
        <row r="181">
          <cell r="A181" t="str">
            <v>1363441540</v>
          </cell>
          <cell r="B181" t="str">
            <v>East Bay/Oakland</v>
          </cell>
          <cell r="C181" t="str">
            <v>Napa County</v>
          </cell>
          <cell r="D181" t="str">
            <v>Hospitality</v>
          </cell>
          <cell r="E181" t="str">
            <v>Motel</v>
          </cell>
          <cell r="F181" t="str">
            <v>411 Randolph St</v>
          </cell>
          <cell r="G181" t="str">
            <v>Napa</v>
          </cell>
          <cell r="H181" t="str">
            <v>Napa</v>
          </cell>
          <cell r="I181" t="str">
            <v>Inn On Randolph</v>
          </cell>
          <cell r="J181" t="str">
            <v>94559</v>
          </cell>
          <cell r="O181" t="str">
            <v>Wood Frame</v>
          </cell>
          <cell r="P181">
            <v>1860</v>
          </cell>
          <cell r="Q181">
            <v>13634</v>
          </cell>
          <cell r="R181">
            <v>1</v>
          </cell>
          <cell r="S181" t="str">
            <v>Single</v>
          </cell>
          <cell r="U181">
            <v>1590500</v>
          </cell>
          <cell r="AE181">
            <v>41540</v>
          </cell>
        </row>
        <row r="182">
          <cell r="A182" t="str">
            <v>8325141180</v>
          </cell>
          <cell r="B182" t="str">
            <v>East Bay/Oakland</v>
          </cell>
          <cell r="C182" t="str">
            <v>Napa County</v>
          </cell>
          <cell r="D182" t="str">
            <v>Hospitality</v>
          </cell>
          <cell r="E182" t="str">
            <v>Hotel</v>
          </cell>
          <cell r="F182" t="str">
            <v>1075 California Blvd</v>
          </cell>
          <cell r="G182" t="str">
            <v>Napa</v>
          </cell>
          <cell r="H182" t="str">
            <v>Napa</v>
          </cell>
          <cell r="I182" t="str">
            <v>Embassy Suites Napa Valley</v>
          </cell>
          <cell r="J182" t="str">
            <v>94559</v>
          </cell>
          <cell r="K182" t="str">
            <v>FelCor Lodging Trust, Inc.</v>
          </cell>
          <cell r="M182">
            <v>9724444900</v>
          </cell>
          <cell r="O182" t="str">
            <v>Masonry</v>
          </cell>
          <cell r="P182">
            <v>1985</v>
          </cell>
          <cell r="Q182">
            <v>83251</v>
          </cell>
          <cell r="R182">
            <v>2</v>
          </cell>
          <cell r="S182" t="str">
            <v>Single</v>
          </cell>
          <cell r="U182">
            <v>17458129</v>
          </cell>
          <cell r="W182">
            <v>28500000</v>
          </cell>
          <cell r="X182" t="str">
            <v>Bank Of America</v>
          </cell>
          <cell r="AE182">
            <v>41180</v>
          </cell>
        </row>
        <row r="183">
          <cell r="A183" t="str">
            <v>633241186</v>
          </cell>
          <cell r="B183" t="str">
            <v>East Bay/Oakland</v>
          </cell>
          <cell r="C183" t="str">
            <v>Napa County</v>
          </cell>
          <cell r="D183" t="str">
            <v>Hospitality</v>
          </cell>
          <cell r="E183" t="str">
            <v>Motel</v>
          </cell>
          <cell r="F183" t="str">
            <v>6380 Silverado Trl</v>
          </cell>
          <cell r="G183" t="str">
            <v>Napa</v>
          </cell>
          <cell r="H183" t="str">
            <v>Napa</v>
          </cell>
          <cell r="I183" t="str">
            <v>Crossroads Inn</v>
          </cell>
          <cell r="J183" t="str">
            <v>94558</v>
          </cell>
          <cell r="K183" t="str">
            <v>Poetry Inn LLC</v>
          </cell>
          <cell r="L183" t="str">
            <v>Clifford Lede</v>
          </cell>
          <cell r="P183">
            <v>1985</v>
          </cell>
          <cell r="Q183">
            <v>6332</v>
          </cell>
          <cell r="U183">
            <v>5204685</v>
          </cell>
          <cell r="AE183">
            <v>41186</v>
          </cell>
        </row>
        <row r="184">
          <cell r="A184" t="str">
            <v>2727639191</v>
          </cell>
          <cell r="B184" t="str">
            <v>East Bay/Oakland</v>
          </cell>
          <cell r="C184" t="str">
            <v>Napa County</v>
          </cell>
          <cell r="D184" t="str">
            <v>Hospitality</v>
          </cell>
          <cell r="E184" t="str">
            <v>Hotel</v>
          </cell>
          <cell r="F184" t="str">
            <v>4066 Howard Ln</v>
          </cell>
          <cell r="G184" t="str">
            <v>Napa</v>
          </cell>
          <cell r="H184" t="str">
            <v>Napa</v>
          </cell>
          <cell r="I184" t="str">
            <v>La Residence (B&amp;B)</v>
          </cell>
          <cell r="J184" t="str">
            <v>94558</v>
          </cell>
          <cell r="K184" t="str">
            <v>NHP Summer</v>
          </cell>
          <cell r="L184" t="str">
            <v>Michael Jaynes</v>
          </cell>
          <cell r="M184">
            <v>9726686656</v>
          </cell>
          <cell r="O184" t="str">
            <v>Wood Frame</v>
          </cell>
          <cell r="Q184">
            <v>27276</v>
          </cell>
          <cell r="S184" t="str">
            <v>Single</v>
          </cell>
          <cell r="U184">
            <v>2361967</v>
          </cell>
          <cell r="AE184">
            <v>39191</v>
          </cell>
        </row>
        <row r="185">
          <cell r="A185" t="str">
            <v>348741326</v>
          </cell>
          <cell r="B185" t="str">
            <v>East Bay/Oakland</v>
          </cell>
          <cell r="C185" t="str">
            <v>Napa County</v>
          </cell>
          <cell r="D185" t="str">
            <v>Hospitality</v>
          </cell>
          <cell r="E185" t="str">
            <v>Motel</v>
          </cell>
          <cell r="F185" t="str">
            <v>1801 1st St</v>
          </cell>
          <cell r="G185" t="str">
            <v>Napa</v>
          </cell>
          <cell r="H185" t="str">
            <v>Napa</v>
          </cell>
          <cell r="I185" t="str">
            <v>The 1801 Inn Bed &amp; Breakfast</v>
          </cell>
          <cell r="J185" t="str">
            <v>94559</v>
          </cell>
          <cell r="O185" t="str">
            <v>Wood Frame</v>
          </cell>
          <cell r="P185">
            <v>1896</v>
          </cell>
          <cell r="Q185">
            <v>3487</v>
          </cell>
          <cell r="R185">
            <v>1</v>
          </cell>
          <cell r="S185" t="str">
            <v>Multi</v>
          </cell>
          <cell r="U185">
            <v>869285</v>
          </cell>
          <cell r="AE185">
            <v>41326</v>
          </cell>
        </row>
        <row r="186">
          <cell r="A186" t="str">
            <v>1050040522</v>
          </cell>
          <cell r="B186" t="str">
            <v>East Bay/Oakland</v>
          </cell>
          <cell r="C186" t="str">
            <v>Napa County</v>
          </cell>
          <cell r="D186" t="str">
            <v>Hospitality</v>
          </cell>
          <cell r="F186" t="str">
            <v>1712 Lincoln Ave</v>
          </cell>
          <cell r="G186" t="str">
            <v>Calistoga</v>
          </cell>
          <cell r="H186" t="str">
            <v>Napa</v>
          </cell>
          <cell r="I186" t="str">
            <v>Indian Springs Resort</v>
          </cell>
          <cell r="J186" t="str">
            <v>94515</v>
          </cell>
          <cell r="O186" t="str">
            <v>Reinforced Concrete</v>
          </cell>
          <cell r="Q186">
            <v>10500</v>
          </cell>
          <cell r="R186">
            <v>1</v>
          </cell>
          <cell r="S186" t="str">
            <v>Single</v>
          </cell>
          <cell r="U186">
            <v>6341790</v>
          </cell>
          <cell r="AE186">
            <v>40522</v>
          </cell>
        </row>
        <row r="187">
          <cell r="A187" t="str">
            <v>246640596</v>
          </cell>
          <cell r="B187" t="str">
            <v>East Bay/Oakland</v>
          </cell>
          <cell r="C187" t="str">
            <v>Napa County</v>
          </cell>
          <cell r="D187" t="str">
            <v>Hospitality</v>
          </cell>
          <cell r="E187" t="str">
            <v>Motel</v>
          </cell>
          <cell r="F187" t="str">
            <v>1523 Main St</v>
          </cell>
          <cell r="G187" t="str">
            <v>Saint Helena</v>
          </cell>
          <cell r="H187" t="str">
            <v>Napa</v>
          </cell>
          <cell r="I187" t="str">
            <v>Red Door Inn</v>
          </cell>
          <cell r="J187" t="str">
            <v>94574</v>
          </cell>
          <cell r="O187" t="str">
            <v>Wood Frame</v>
          </cell>
          <cell r="P187">
            <v>1890</v>
          </cell>
          <cell r="Q187">
            <v>2466</v>
          </cell>
          <cell r="R187">
            <v>1</v>
          </cell>
          <cell r="S187" t="str">
            <v>Single</v>
          </cell>
          <cell r="U187">
            <v>691281</v>
          </cell>
          <cell r="AE187">
            <v>40596</v>
          </cell>
        </row>
        <row r="188">
          <cell r="A188" t="str">
            <v>1015239576</v>
          </cell>
          <cell r="B188" t="str">
            <v>East Bay/Oakland</v>
          </cell>
          <cell r="C188" t="str">
            <v>Napa County</v>
          </cell>
          <cell r="D188" t="str">
            <v>Hospitality</v>
          </cell>
          <cell r="E188" t="str">
            <v>Motel</v>
          </cell>
          <cell r="F188" t="str">
            <v>1301 Jefferson St</v>
          </cell>
          <cell r="G188" t="str">
            <v>Napa</v>
          </cell>
          <cell r="H188" t="str">
            <v>Napa</v>
          </cell>
          <cell r="I188" t="str">
            <v>Old World Inn Bed &amp; Breakfast</v>
          </cell>
          <cell r="J188" t="str">
            <v>94559</v>
          </cell>
          <cell r="K188" t="str">
            <v>Napa Valley Property Mgmt 13 LP</v>
          </cell>
          <cell r="L188" t="str">
            <v>Sharon Fry</v>
          </cell>
          <cell r="O188" t="str">
            <v>Wood Frame</v>
          </cell>
          <cell r="P188">
            <v>1940</v>
          </cell>
          <cell r="Q188">
            <v>10152</v>
          </cell>
          <cell r="R188">
            <v>1</v>
          </cell>
          <cell r="S188" t="str">
            <v>Multi</v>
          </cell>
          <cell r="U188">
            <v>1353040</v>
          </cell>
          <cell r="W188">
            <v>1625000</v>
          </cell>
          <cell r="X188" t="str">
            <v>Napa Community Bank</v>
          </cell>
          <cell r="AE188">
            <v>39576</v>
          </cell>
        </row>
        <row r="189">
          <cell r="A189" t="str">
            <v>2727639066</v>
          </cell>
          <cell r="B189" t="str">
            <v>East Bay/Oakland</v>
          </cell>
          <cell r="C189" t="str">
            <v>Napa County</v>
          </cell>
          <cell r="D189" t="str">
            <v>Hospitality</v>
          </cell>
          <cell r="E189" t="str">
            <v>Hotel</v>
          </cell>
          <cell r="F189" t="str">
            <v>4066 Howard Ln</v>
          </cell>
          <cell r="G189" t="str">
            <v>Napa</v>
          </cell>
          <cell r="H189" t="str">
            <v>Napa</v>
          </cell>
          <cell r="I189" t="str">
            <v>La Residence (B&amp;B)</v>
          </cell>
          <cell r="J189" t="str">
            <v>94558</v>
          </cell>
          <cell r="O189" t="str">
            <v>Wood Frame</v>
          </cell>
          <cell r="Q189">
            <v>27276</v>
          </cell>
          <cell r="S189" t="str">
            <v>Single</v>
          </cell>
          <cell r="U189">
            <v>1849897</v>
          </cell>
          <cell r="AE189">
            <v>39066</v>
          </cell>
        </row>
        <row r="190">
          <cell r="A190" t="str">
            <v>2668541087</v>
          </cell>
          <cell r="B190" t="str">
            <v>East Bay/Oakland</v>
          </cell>
          <cell r="C190" t="str">
            <v>Napa County</v>
          </cell>
          <cell r="D190" t="str">
            <v>Hospitality</v>
          </cell>
          <cell r="E190" t="str">
            <v>Hotel</v>
          </cell>
          <cell r="F190" t="str">
            <v>1137 Warren St</v>
          </cell>
          <cell r="G190" t="str">
            <v>Napa</v>
          </cell>
          <cell r="H190" t="str">
            <v>Napa</v>
          </cell>
          <cell r="I190" t="str">
            <v>Napa Inn</v>
          </cell>
          <cell r="J190" t="str">
            <v>94559</v>
          </cell>
          <cell r="O190" t="str">
            <v>Wood Frame</v>
          </cell>
          <cell r="P190">
            <v>1910</v>
          </cell>
          <cell r="Q190">
            <v>26685</v>
          </cell>
          <cell r="R190">
            <v>1</v>
          </cell>
          <cell r="S190" t="str">
            <v>Multi</v>
          </cell>
          <cell r="U190">
            <v>932858</v>
          </cell>
          <cell r="AE190">
            <v>41087</v>
          </cell>
        </row>
        <row r="191">
          <cell r="A191" t="str">
            <v>2668541087</v>
          </cell>
          <cell r="B191" t="str">
            <v>East Bay/Oakland</v>
          </cell>
          <cell r="C191" t="str">
            <v>Napa County</v>
          </cell>
          <cell r="D191" t="str">
            <v>Hospitality</v>
          </cell>
          <cell r="E191" t="str">
            <v>Hotel</v>
          </cell>
          <cell r="F191" t="str">
            <v>1137 Warren St</v>
          </cell>
          <cell r="G191" t="str">
            <v>Napa</v>
          </cell>
          <cell r="H191" t="str">
            <v>Napa</v>
          </cell>
          <cell r="I191" t="str">
            <v>Napa Inn</v>
          </cell>
          <cell r="J191" t="str">
            <v>94559</v>
          </cell>
          <cell r="O191" t="str">
            <v>Wood Frame</v>
          </cell>
          <cell r="P191">
            <v>1910</v>
          </cell>
          <cell r="Q191">
            <v>26685</v>
          </cell>
          <cell r="R191">
            <v>1</v>
          </cell>
          <cell r="S191" t="str">
            <v>Multi</v>
          </cell>
          <cell r="U191">
            <v>932858</v>
          </cell>
          <cell r="W191">
            <v>461500</v>
          </cell>
          <cell r="X191" t="str">
            <v>Bank Of America</v>
          </cell>
          <cell r="AA191">
            <v>461500</v>
          </cell>
          <cell r="AB191" t="str">
            <v>Bank of America NA</v>
          </cell>
          <cell r="AE191">
            <v>41087</v>
          </cell>
        </row>
        <row r="192">
          <cell r="A192" t="str">
            <v>40354</v>
          </cell>
          <cell r="B192" t="str">
            <v>East Bay/Oakland</v>
          </cell>
          <cell r="C192" t="str">
            <v>Napa County</v>
          </cell>
          <cell r="D192" t="str">
            <v>Mixed</v>
          </cell>
          <cell r="E192" t="str">
            <v>Winery/Vineyard</v>
          </cell>
          <cell r="F192" t="str">
            <v>1960 St Helena Hwy (3 Properties)</v>
          </cell>
          <cell r="H192" t="str">
            <v>Napa</v>
          </cell>
          <cell r="I192" t="str">
            <v>Beaulieu Vineyards</v>
          </cell>
          <cell r="K192" t="str">
            <v>Realty Income Corporation</v>
          </cell>
          <cell r="M192">
            <v>7607412111</v>
          </cell>
          <cell r="O192" t="str">
            <v>Masonry</v>
          </cell>
          <cell r="R192">
            <v>2</v>
          </cell>
          <cell r="S192" t="str">
            <v>Single</v>
          </cell>
          <cell r="U192">
            <v>86712282</v>
          </cell>
          <cell r="AE192">
            <v>40354</v>
          </cell>
          <cell r="AF192">
            <v>258000000</v>
          </cell>
        </row>
        <row r="193">
          <cell r="A193" t="str">
            <v>888440704</v>
          </cell>
          <cell r="B193" t="str">
            <v>East Bay/Oakland</v>
          </cell>
          <cell r="C193" t="str">
            <v>Napa County</v>
          </cell>
          <cell r="D193" t="str">
            <v>Specialty</v>
          </cell>
          <cell r="E193" t="str">
            <v>Winery/Vineyard</v>
          </cell>
          <cell r="F193" t="str">
            <v>88 Auberge Rd</v>
          </cell>
          <cell r="G193" t="str">
            <v>Rutherford</v>
          </cell>
          <cell r="H193" t="str">
            <v>Napa</v>
          </cell>
          <cell r="I193" t="str">
            <v>Sloan Estate Winery</v>
          </cell>
          <cell r="J193" t="str">
            <v>94573</v>
          </cell>
          <cell r="K193" t="str">
            <v>Goldin Financial Holdings</v>
          </cell>
          <cell r="P193">
            <v>1992</v>
          </cell>
          <cell r="Q193">
            <v>8884</v>
          </cell>
          <cell r="AE193">
            <v>40704</v>
          </cell>
          <cell r="AF193">
            <v>40000000</v>
          </cell>
        </row>
        <row r="194">
          <cell r="A194" t="str">
            <v>7728039625</v>
          </cell>
          <cell r="B194" t="str">
            <v>East Bay/Oakland</v>
          </cell>
          <cell r="C194" t="str">
            <v>Napa County</v>
          </cell>
          <cell r="D194" t="str">
            <v>Retail</v>
          </cell>
          <cell r="E194" t="str">
            <v>Freestanding</v>
          </cell>
          <cell r="F194" t="str">
            <v>1116 1st St (3 Properties)</v>
          </cell>
          <cell r="G194" t="str">
            <v>Napa</v>
          </cell>
          <cell r="H194" t="str">
            <v>Napa</v>
          </cell>
          <cell r="I194" t="str">
            <v>Parkway Plaza</v>
          </cell>
          <cell r="J194" t="str">
            <v>94559</v>
          </cell>
          <cell r="K194" t="str">
            <v>Lubert-Adler Management West, Inc.</v>
          </cell>
          <cell r="M194">
            <v>3104964130</v>
          </cell>
          <cell r="O194" t="str">
            <v>Masonry</v>
          </cell>
          <cell r="Q194">
            <v>77280</v>
          </cell>
          <cell r="R194">
            <v>7</v>
          </cell>
          <cell r="S194" t="str">
            <v>Single</v>
          </cell>
          <cell r="U194">
            <v>20099000</v>
          </cell>
          <cell r="W194">
            <v>12750000</v>
          </cell>
          <cell r="X194" t="str">
            <v>Wells Fargo Bk Na</v>
          </cell>
          <cell r="AE194">
            <v>39625</v>
          </cell>
          <cell r="AF194">
            <v>20000000</v>
          </cell>
        </row>
        <row r="195">
          <cell r="A195" t="str">
            <v>7728040779</v>
          </cell>
          <cell r="B195" t="str">
            <v>East Bay/Oakland</v>
          </cell>
          <cell r="C195" t="str">
            <v>Napa County</v>
          </cell>
          <cell r="D195" t="str">
            <v>Retail</v>
          </cell>
          <cell r="E195" t="str">
            <v>Freestanding</v>
          </cell>
          <cell r="F195" t="str">
            <v>1116 1st St (3 Properties)</v>
          </cell>
          <cell r="G195" t="str">
            <v>Napa</v>
          </cell>
          <cell r="H195" t="str">
            <v>Napa</v>
          </cell>
          <cell r="I195" t="str">
            <v>Parkway Plaza</v>
          </cell>
          <cell r="J195" t="str">
            <v>94559</v>
          </cell>
          <cell r="K195" t="str">
            <v>Cole Real Estate Investments</v>
          </cell>
          <cell r="M195">
            <v>6027788700</v>
          </cell>
          <cell r="O195" t="str">
            <v>Masonry</v>
          </cell>
          <cell r="Q195">
            <v>77280</v>
          </cell>
          <cell r="R195">
            <v>5</v>
          </cell>
          <cell r="S195" t="str">
            <v>Single</v>
          </cell>
          <cell r="U195">
            <v>19435831</v>
          </cell>
          <cell r="V195">
            <v>19825000</v>
          </cell>
          <cell r="AE195">
            <v>40779</v>
          </cell>
          <cell r="AF195">
            <v>19825000</v>
          </cell>
        </row>
        <row r="196">
          <cell r="A196" t="str">
            <v>5700039946</v>
          </cell>
          <cell r="B196" t="str">
            <v>East Bay/Oakland</v>
          </cell>
          <cell r="C196" t="str">
            <v>Napa County</v>
          </cell>
          <cell r="D196" t="str">
            <v>Specialty</v>
          </cell>
          <cell r="E196" t="str">
            <v>Winery/Vineyard</v>
          </cell>
          <cell r="F196" t="str">
            <v>1 Kirkland Ranch Rd</v>
          </cell>
          <cell r="G196" t="str">
            <v>Napa</v>
          </cell>
          <cell r="H196" t="str">
            <v>Napa</v>
          </cell>
          <cell r="I196" t="str">
            <v>Kirkland Ranch Winery</v>
          </cell>
          <cell r="J196" t="str">
            <v>94558</v>
          </cell>
          <cell r="K196" t="str">
            <v>Madison Capital Management</v>
          </cell>
          <cell r="M196">
            <v>3039572000</v>
          </cell>
          <cell r="Q196">
            <v>57000</v>
          </cell>
          <cell r="U196">
            <v>23126264</v>
          </cell>
          <cell r="AE196">
            <v>39946</v>
          </cell>
          <cell r="AF196">
            <v>18000000</v>
          </cell>
        </row>
        <row r="197">
          <cell r="A197" t="str">
            <v>1110039119</v>
          </cell>
          <cell r="B197" t="str">
            <v>East Bay/Oakland</v>
          </cell>
          <cell r="C197" t="str">
            <v>Napa County</v>
          </cell>
          <cell r="D197" t="str">
            <v>Specialty</v>
          </cell>
          <cell r="E197" t="str">
            <v>Trailer / Camper Park</v>
          </cell>
          <cell r="F197" t="str">
            <v>500 Lincoln Ave</v>
          </cell>
          <cell r="G197" t="str">
            <v>Napa</v>
          </cell>
          <cell r="H197" t="str">
            <v>Napa</v>
          </cell>
          <cell r="I197" t="str">
            <v>Napa Valley Rv Resort</v>
          </cell>
          <cell r="J197" t="str">
            <v>94558</v>
          </cell>
          <cell r="O197" t="str">
            <v>Reinforced Concrete</v>
          </cell>
          <cell r="P197">
            <v>1989</v>
          </cell>
          <cell r="Q197">
            <v>11100</v>
          </cell>
          <cell r="S197" t="str">
            <v>Single</v>
          </cell>
          <cell r="U197">
            <v>3699013</v>
          </cell>
          <cell r="AE197">
            <v>39119</v>
          </cell>
          <cell r="AF197">
            <v>17500000</v>
          </cell>
        </row>
        <row r="198">
          <cell r="A198" t="str">
            <v>440041388</v>
          </cell>
          <cell r="B198" t="str">
            <v>East Bay/Oakland</v>
          </cell>
          <cell r="C198" t="str">
            <v>Napa County</v>
          </cell>
          <cell r="D198" t="str">
            <v>Specialty</v>
          </cell>
          <cell r="E198" t="str">
            <v>Winery/Vineyard</v>
          </cell>
          <cell r="F198" t="str">
            <v>2125 Inglewood Ave</v>
          </cell>
          <cell r="G198" t="str">
            <v>Saint Helena</v>
          </cell>
          <cell r="H198" t="str">
            <v>Napa</v>
          </cell>
          <cell r="I198" t="str">
            <v>Historic Inglewood Estate</v>
          </cell>
          <cell r="J198" t="str">
            <v>94574</v>
          </cell>
          <cell r="K198" t="str">
            <v>Costco Wholesale Corporation</v>
          </cell>
          <cell r="L198" t="str">
            <v>James Sinegal</v>
          </cell>
          <cell r="M198">
            <v>4253138100</v>
          </cell>
          <cell r="P198">
            <v>1999</v>
          </cell>
          <cell r="Q198">
            <v>4400</v>
          </cell>
          <cell r="U198">
            <v>9311203</v>
          </cell>
          <cell r="AE198">
            <v>41388</v>
          </cell>
          <cell r="AF198">
            <v>17000000</v>
          </cell>
        </row>
        <row r="199">
          <cell r="A199" t="str">
            <v>13669637495</v>
          </cell>
          <cell r="B199" t="str">
            <v>East Bay/Oakland</v>
          </cell>
          <cell r="C199" t="str">
            <v>Napa County</v>
          </cell>
          <cell r="D199" t="str">
            <v>Retail (Lifestyle Center)</v>
          </cell>
          <cell r="E199" t="str">
            <v>Freestanding</v>
          </cell>
          <cell r="F199" t="str">
            <v>1320-1398 Napa Town Ctr (4 Properties)</v>
          </cell>
          <cell r="G199" t="str">
            <v>Napa</v>
          </cell>
          <cell r="H199" t="str">
            <v>Napa</v>
          </cell>
          <cell r="I199" t="str">
            <v>Napa Town Center</v>
          </cell>
          <cell r="J199" t="str">
            <v>94559</v>
          </cell>
          <cell r="Q199">
            <v>136696</v>
          </cell>
          <cell r="S199" t="str">
            <v>Multi</v>
          </cell>
          <cell r="U199">
            <v>5977235</v>
          </cell>
          <cell r="X199" t="str">
            <v>Lender Not available</v>
          </cell>
          <cell r="AE199">
            <v>37495</v>
          </cell>
          <cell r="AF199">
            <v>16250000</v>
          </cell>
        </row>
        <row r="200">
          <cell r="A200" t="str">
            <v>620238142</v>
          </cell>
          <cell r="B200" t="str">
            <v>East Bay/Oakland</v>
          </cell>
          <cell r="C200" t="str">
            <v>Napa County</v>
          </cell>
          <cell r="D200" t="str">
            <v>Specialty</v>
          </cell>
          <cell r="E200" t="str">
            <v>Winery/Vineyard</v>
          </cell>
          <cell r="F200" t="str">
            <v>3070 Saint Helena Hwy N</v>
          </cell>
          <cell r="G200" t="str">
            <v>Saint Helena</v>
          </cell>
          <cell r="H200" t="str">
            <v>Napa</v>
          </cell>
          <cell r="J200" t="str">
            <v>94574</v>
          </cell>
          <cell r="K200" t="str">
            <v>Sutter Home Winery, Inc</v>
          </cell>
          <cell r="M200">
            <v>7079633104</v>
          </cell>
          <cell r="O200" t="str">
            <v>Wood Frame</v>
          </cell>
          <cell r="Q200">
            <v>6202</v>
          </cell>
          <cell r="U200">
            <v>2516075</v>
          </cell>
          <cell r="X200" t="str">
            <v>Lender Not available</v>
          </cell>
          <cell r="AE200">
            <v>38142</v>
          </cell>
          <cell r="AF200">
            <v>16000000</v>
          </cell>
        </row>
        <row r="201">
          <cell r="A201" t="str">
            <v>8491638527</v>
          </cell>
          <cell r="B201" t="str">
            <v>East Bay/Oakland</v>
          </cell>
          <cell r="C201" t="str">
            <v>Napa County</v>
          </cell>
          <cell r="D201" t="str">
            <v>Retail (Neighborhood Center)</v>
          </cell>
          <cell r="F201" t="str">
            <v>611-675 Trancas St (3 Properties)</v>
          </cell>
          <cell r="G201" t="str">
            <v>Napa</v>
          </cell>
          <cell r="H201" t="str">
            <v>Napa</v>
          </cell>
          <cell r="I201" t="str">
            <v>Silverado Plaza</v>
          </cell>
          <cell r="J201" t="str">
            <v>94558</v>
          </cell>
          <cell r="K201" t="str">
            <v>Regency Centers Corporation</v>
          </cell>
          <cell r="M201">
            <v>9045987000</v>
          </cell>
          <cell r="O201" t="str">
            <v>Wood Frame</v>
          </cell>
          <cell r="Q201">
            <v>84916</v>
          </cell>
          <cell r="R201">
            <v>6</v>
          </cell>
          <cell r="S201" t="str">
            <v>Multi</v>
          </cell>
          <cell r="U201">
            <v>10481695</v>
          </cell>
          <cell r="V201">
            <v>3988500</v>
          </cell>
          <cell r="W201">
            <v>10910000</v>
          </cell>
          <cell r="X201" t="str">
            <v>JPMorgan Chase Bank</v>
          </cell>
          <cell r="AE201">
            <v>38527</v>
          </cell>
          <cell r="AF201">
            <v>14898500</v>
          </cell>
        </row>
        <row r="202">
          <cell r="A202" t="str">
            <v>1170440541</v>
          </cell>
          <cell r="B202" t="str">
            <v>East Bay/Oakland</v>
          </cell>
          <cell r="C202" t="str">
            <v>Napa County</v>
          </cell>
          <cell r="D202" t="str">
            <v>Specialty</v>
          </cell>
          <cell r="E202" t="str">
            <v>Winery/Vineyard</v>
          </cell>
          <cell r="F202" t="str">
            <v>7415 St Helena Hwy</v>
          </cell>
          <cell r="G202" t="str">
            <v>Yountville</v>
          </cell>
          <cell r="H202" t="str">
            <v>Napa</v>
          </cell>
          <cell r="J202" t="str">
            <v>94599</v>
          </cell>
          <cell r="O202" t="str">
            <v>Masonry</v>
          </cell>
          <cell r="Q202">
            <v>11704</v>
          </cell>
          <cell r="R202">
            <v>1</v>
          </cell>
          <cell r="S202" t="str">
            <v>Single</v>
          </cell>
          <cell r="U202">
            <v>7033666</v>
          </cell>
          <cell r="AE202">
            <v>40541</v>
          </cell>
          <cell r="AF202">
            <v>10550000</v>
          </cell>
        </row>
        <row r="203">
          <cell r="A203" t="str">
            <v>1170440542</v>
          </cell>
          <cell r="B203" t="str">
            <v>East Bay/Oakland</v>
          </cell>
          <cell r="C203" t="str">
            <v>Napa County</v>
          </cell>
          <cell r="D203" t="str">
            <v>Specialty</v>
          </cell>
          <cell r="E203" t="str">
            <v>Winery/Vineyard</v>
          </cell>
          <cell r="F203" t="str">
            <v>7415 St Helena Hwy</v>
          </cell>
          <cell r="G203" t="str">
            <v>Yountville</v>
          </cell>
          <cell r="H203" t="str">
            <v>Napa</v>
          </cell>
          <cell r="J203" t="str">
            <v>94599</v>
          </cell>
          <cell r="K203" t="str">
            <v>Vintage Wine Estates, Inc.</v>
          </cell>
          <cell r="M203">
            <v>8002899463</v>
          </cell>
          <cell r="O203" t="str">
            <v>Masonry</v>
          </cell>
          <cell r="Q203">
            <v>11704</v>
          </cell>
          <cell r="R203">
            <v>1</v>
          </cell>
          <cell r="S203" t="str">
            <v>Single</v>
          </cell>
          <cell r="U203">
            <v>7033666</v>
          </cell>
          <cell r="V203">
            <v>3650000</v>
          </cell>
          <cell r="AA203">
            <v>6900000</v>
          </cell>
          <cell r="AB203" t="str">
            <v>Seller</v>
          </cell>
          <cell r="AE203">
            <v>40542</v>
          </cell>
          <cell r="AF203">
            <v>10550000</v>
          </cell>
        </row>
        <row r="204">
          <cell r="A204" t="str">
            <v>4805038253</v>
          </cell>
          <cell r="B204" t="str">
            <v>East Bay/Oakland</v>
          </cell>
          <cell r="C204" t="str">
            <v>Napa County</v>
          </cell>
          <cell r="D204" t="str">
            <v>Specialty</v>
          </cell>
          <cell r="E204" t="str">
            <v>Winery/Vineyard</v>
          </cell>
          <cell r="F204" t="str">
            <v>3 Executive Way</v>
          </cell>
          <cell r="G204" t="str">
            <v>Napa</v>
          </cell>
          <cell r="H204" t="str">
            <v>Napa</v>
          </cell>
          <cell r="J204" t="str">
            <v>94558</v>
          </cell>
          <cell r="K204" t="str">
            <v>Panattoni Development Company</v>
          </cell>
          <cell r="M204">
            <v>9163811561</v>
          </cell>
          <cell r="O204" t="str">
            <v>Reinforced Concrete</v>
          </cell>
          <cell r="P204">
            <v>1990</v>
          </cell>
          <cell r="Q204">
            <v>48050</v>
          </cell>
          <cell r="U204">
            <v>2142136</v>
          </cell>
          <cell r="V204">
            <v>1700000</v>
          </cell>
          <cell r="W204">
            <v>6700000</v>
          </cell>
          <cell r="X204" t="str">
            <v>Intervest Mortgage Investment</v>
          </cell>
          <cell r="AE204">
            <v>38253</v>
          </cell>
          <cell r="AF204">
            <v>8400000</v>
          </cell>
        </row>
        <row r="205">
          <cell r="A205" t="str">
            <v>471437034</v>
          </cell>
          <cell r="B205" t="str">
            <v>East Bay/Oakland</v>
          </cell>
          <cell r="C205" t="str">
            <v>Napa County</v>
          </cell>
          <cell r="D205" t="str">
            <v>Specialty</v>
          </cell>
          <cell r="E205" t="str">
            <v>Winery/Vineyard</v>
          </cell>
          <cell r="F205" t="str">
            <v>3200 Ehlers Ln</v>
          </cell>
          <cell r="G205" t="str">
            <v>Saint Helena</v>
          </cell>
          <cell r="H205" t="str">
            <v>Napa</v>
          </cell>
          <cell r="I205" t="str">
            <v>Leducq Vineyards</v>
          </cell>
          <cell r="J205" t="str">
            <v>94574</v>
          </cell>
          <cell r="P205">
            <v>1886</v>
          </cell>
          <cell r="Q205">
            <v>4714</v>
          </cell>
          <cell r="U205">
            <v>507015</v>
          </cell>
          <cell r="V205">
            <v>8000000</v>
          </cell>
          <cell r="AE205">
            <v>37034</v>
          </cell>
          <cell r="AF205">
            <v>8000000</v>
          </cell>
        </row>
        <row r="206">
          <cell r="A206" t="str">
            <v>1665040655</v>
          </cell>
          <cell r="B206" t="str">
            <v>East Bay/Oakland</v>
          </cell>
          <cell r="C206" t="str">
            <v>Napa County</v>
          </cell>
          <cell r="D206" t="str">
            <v>Specialty</v>
          </cell>
          <cell r="E206" t="str">
            <v>Winery/Vineyard</v>
          </cell>
          <cell r="F206" t="str">
            <v>40 Rapp Ln</v>
          </cell>
          <cell r="G206" t="str">
            <v>Napa</v>
          </cell>
          <cell r="H206" t="str">
            <v>Napa</v>
          </cell>
          <cell r="J206" t="str">
            <v>94558</v>
          </cell>
          <cell r="K206" t="str">
            <v>Zhangs Winery Inc</v>
          </cell>
          <cell r="L206" t="str">
            <v>Ning Zhang</v>
          </cell>
          <cell r="P206">
            <v>1982</v>
          </cell>
          <cell r="Q206">
            <v>16650</v>
          </cell>
          <cell r="U206">
            <v>3969542</v>
          </cell>
          <cell r="V206">
            <v>180000</v>
          </cell>
          <cell r="W206">
            <v>7800000</v>
          </cell>
          <cell r="X206" t="str">
            <v>Private Individual Fas Fiancial Inc</v>
          </cell>
          <cell r="Z206" t="str">
            <v>Lender Name: * Other Institutional Lenders Yasin Investment Inc</v>
          </cell>
          <cell r="AE206">
            <v>40655</v>
          </cell>
          <cell r="AF206">
            <v>7980000</v>
          </cell>
        </row>
        <row r="207">
          <cell r="A207" t="str">
            <v>4805038796</v>
          </cell>
          <cell r="B207" t="str">
            <v>East Bay/Oakland</v>
          </cell>
          <cell r="C207" t="str">
            <v>Napa County</v>
          </cell>
          <cell r="D207" t="str">
            <v>Specialty</v>
          </cell>
          <cell r="E207" t="str">
            <v>Winery/Vineyard</v>
          </cell>
          <cell r="F207" t="str">
            <v>3 Executive Way</v>
          </cell>
          <cell r="G207" t="str">
            <v>Napa</v>
          </cell>
          <cell r="H207" t="str">
            <v>Napa</v>
          </cell>
          <cell r="J207" t="str">
            <v>94558</v>
          </cell>
          <cell r="K207" t="str">
            <v>1 Executive Way, LLC</v>
          </cell>
          <cell r="M207">
            <v>7072577718</v>
          </cell>
          <cell r="O207" t="str">
            <v>Reinforced Concrete</v>
          </cell>
          <cell r="P207">
            <v>1990</v>
          </cell>
          <cell r="Q207">
            <v>48050</v>
          </cell>
          <cell r="S207" t="str">
            <v>Single</v>
          </cell>
          <cell r="U207">
            <v>5600000</v>
          </cell>
          <cell r="X207" t="str">
            <v>Lender Not available</v>
          </cell>
          <cell r="AE207">
            <v>38796</v>
          </cell>
          <cell r="AF207">
            <v>7500000</v>
          </cell>
        </row>
        <row r="208">
          <cell r="A208" t="str">
            <v>5687837510</v>
          </cell>
          <cell r="B208" t="str">
            <v>East Bay/Oakland</v>
          </cell>
          <cell r="C208" t="str">
            <v>Napa County</v>
          </cell>
          <cell r="D208" t="str">
            <v>Specialty</v>
          </cell>
          <cell r="E208" t="str">
            <v>Self-Storage</v>
          </cell>
          <cell r="F208" t="str">
            <v>1111 Soscol Ferry Rd</v>
          </cell>
          <cell r="G208" t="str">
            <v>Napa</v>
          </cell>
          <cell r="H208" t="str">
            <v>Napa</v>
          </cell>
          <cell r="I208" t="str">
            <v>All American Mini-Storage</v>
          </cell>
          <cell r="J208" t="str">
            <v>94558</v>
          </cell>
          <cell r="O208" t="str">
            <v>Reinforced Concrete</v>
          </cell>
          <cell r="P208">
            <v>1987</v>
          </cell>
          <cell r="Q208">
            <v>56878</v>
          </cell>
          <cell r="S208" t="str">
            <v>Single</v>
          </cell>
          <cell r="U208">
            <v>3978742</v>
          </cell>
          <cell r="W208">
            <v>4300000</v>
          </cell>
          <cell r="X208" t="str">
            <v>Feather River State Bank</v>
          </cell>
          <cell r="AE208">
            <v>37510</v>
          </cell>
          <cell r="AF208">
            <v>7100000</v>
          </cell>
        </row>
        <row r="209">
          <cell r="A209" t="str">
            <v>139738</v>
          </cell>
          <cell r="B209" t="str">
            <v>East Bay/Oakland</v>
          </cell>
          <cell r="C209" t="str">
            <v>Napa County</v>
          </cell>
          <cell r="D209" t="str">
            <v>Specialty</v>
          </cell>
          <cell r="E209" t="str">
            <v>Winery/Vineyard</v>
          </cell>
          <cell r="F209" t="str">
            <v>Mee Ln</v>
          </cell>
          <cell r="G209" t="str">
            <v>Saint Helena</v>
          </cell>
          <cell r="H209" t="str">
            <v>Napa</v>
          </cell>
          <cell r="J209" t="str">
            <v>94574</v>
          </cell>
          <cell r="K209" t="str">
            <v>Long Meadow Ranch Partners LP</v>
          </cell>
          <cell r="L209" t="str">
            <v>Ted Hall</v>
          </cell>
          <cell r="M209">
            <v>7079634555</v>
          </cell>
          <cell r="Q209">
            <v>1</v>
          </cell>
          <cell r="U209">
            <v>2174457</v>
          </cell>
          <cell r="V209">
            <v>2600000</v>
          </cell>
          <cell r="W209">
            <v>4300000</v>
          </cell>
          <cell r="X209" t="str">
            <v>American Ag Credit</v>
          </cell>
          <cell r="AE209">
            <v>39738</v>
          </cell>
          <cell r="AF209">
            <v>6900000</v>
          </cell>
        </row>
        <row r="210">
          <cell r="A210" t="str">
            <v>840040758</v>
          </cell>
          <cell r="B210" t="str">
            <v>East Bay/Oakland</v>
          </cell>
          <cell r="C210" t="str">
            <v>Napa County</v>
          </cell>
          <cell r="D210" t="str">
            <v>Specialty</v>
          </cell>
          <cell r="E210" t="str">
            <v>Winery/Vineyard</v>
          </cell>
          <cell r="F210" t="str">
            <v>1844-1996 Pope Canyon Rd</v>
          </cell>
          <cell r="G210" t="str">
            <v>Saint Helena</v>
          </cell>
          <cell r="H210" t="str">
            <v>Napa</v>
          </cell>
          <cell r="J210" t="str">
            <v>94574</v>
          </cell>
          <cell r="K210" t="str">
            <v>Whisky River Ranch Corporation</v>
          </cell>
          <cell r="L210" t="str">
            <v>Jerry Bordian</v>
          </cell>
          <cell r="M210">
            <v>2507247364</v>
          </cell>
          <cell r="Q210">
            <v>8400</v>
          </cell>
          <cell r="R210">
            <v>1</v>
          </cell>
          <cell r="V210">
            <v>2600000</v>
          </cell>
          <cell r="W210">
            <v>4000000</v>
          </cell>
          <cell r="X210" t="str">
            <v>Metropolitan Life Ins Co</v>
          </cell>
          <cell r="AE210">
            <v>40758</v>
          </cell>
          <cell r="AF210">
            <v>6600000</v>
          </cell>
        </row>
        <row r="211">
          <cell r="A211" t="str">
            <v>1200040344</v>
          </cell>
          <cell r="B211" t="str">
            <v>East Bay/Oakland</v>
          </cell>
          <cell r="C211" t="str">
            <v>Napa County</v>
          </cell>
          <cell r="D211" t="str">
            <v>Specialty</v>
          </cell>
          <cell r="E211" t="str">
            <v>Winery/Vineyard</v>
          </cell>
          <cell r="F211" t="str">
            <v>2055 Hoffman Ln</v>
          </cell>
          <cell r="G211" t="str">
            <v>Napa</v>
          </cell>
          <cell r="H211" t="str">
            <v>Napa</v>
          </cell>
          <cell r="I211" t="str">
            <v>Havens Wine Cellars</v>
          </cell>
          <cell r="J211" t="str">
            <v>94558</v>
          </cell>
          <cell r="K211" t="str">
            <v>Trinchero Family Estates</v>
          </cell>
          <cell r="M211">
            <v>8009674663</v>
          </cell>
          <cell r="O211" t="str">
            <v>Wood Frame</v>
          </cell>
          <cell r="P211">
            <v>1981</v>
          </cell>
          <cell r="Q211">
            <v>12000</v>
          </cell>
          <cell r="U211">
            <v>7797794</v>
          </cell>
          <cell r="AE211">
            <v>40344</v>
          </cell>
          <cell r="AF211">
            <v>6500000</v>
          </cell>
        </row>
        <row r="212">
          <cell r="A212" t="str">
            <v>3629638071</v>
          </cell>
          <cell r="B212" t="str">
            <v>East Bay/Oakland</v>
          </cell>
          <cell r="C212" t="str">
            <v>Napa County</v>
          </cell>
          <cell r="D212" t="str">
            <v>Retail (Neighborhood Center)</v>
          </cell>
          <cell r="F212" t="str">
            <v>3150-3222 Jefferson St</v>
          </cell>
          <cell r="G212" t="str">
            <v>Napa</v>
          </cell>
          <cell r="H212" t="str">
            <v>Napa</v>
          </cell>
          <cell r="I212" t="str">
            <v>The Grape Yard</v>
          </cell>
          <cell r="J212" t="str">
            <v>94558</v>
          </cell>
          <cell r="K212" t="str">
            <v>Nazar &amp; Maha Alsaffar</v>
          </cell>
          <cell r="M212">
            <v>9259802191</v>
          </cell>
          <cell r="O212" t="str">
            <v>Masonry</v>
          </cell>
          <cell r="P212">
            <v>1975</v>
          </cell>
          <cell r="Q212">
            <v>36296</v>
          </cell>
          <cell r="R212">
            <v>10</v>
          </cell>
          <cell r="S212" t="str">
            <v>Multi</v>
          </cell>
          <cell r="T212">
            <v>25.16</v>
          </cell>
          <cell r="U212">
            <v>3991994</v>
          </cell>
          <cell r="V212">
            <v>2925000</v>
          </cell>
          <cell r="W212">
            <v>3575000</v>
          </cell>
          <cell r="X212" t="str">
            <v>East West Bank</v>
          </cell>
          <cell r="AE212">
            <v>38071</v>
          </cell>
          <cell r="AF212">
            <v>6500000</v>
          </cell>
        </row>
        <row r="213">
          <cell r="A213" t="str">
            <v>5687840540</v>
          </cell>
          <cell r="B213" t="str">
            <v>East Bay/Oakland</v>
          </cell>
          <cell r="C213" t="str">
            <v>Napa County</v>
          </cell>
          <cell r="D213" t="str">
            <v>Specialty</v>
          </cell>
          <cell r="E213" t="str">
            <v>Self-Storage</v>
          </cell>
          <cell r="F213" t="str">
            <v>1111 Soscol Ferry Rd</v>
          </cell>
          <cell r="G213" t="str">
            <v>Napa</v>
          </cell>
          <cell r="H213" t="str">
            <v>Napa</v>
          </cell>
          <cell r="I213" t="str">
            <v>All American Mini-Storage</v>
          </cell>
          <cell r="J213" t="str">
            <v>94558</v>
          </cell>
          <cell r="K213" t="str">
            <v>1111 Soscol Ferry Self Storage, LLC</v>
          </cell>
          <cell r="L213" t="str">
            <v>David Moreland</v>
          </cell>
          <cell r="O213" t="str">
            <v>Reinforced Concrete</v>
          </cell>
          <cell r="P213">
            <v>1987</v>
          </cell>
          <cell r="Q213">
            <v>56878</v>
          </cell>
          <cell r="R213">
            <v>1</v>
          </cell>
          <cell r="S213" t="str">
            <v>Single</v>
          </cell>
          <cell r="U213">
            <v>5853616</v>
          </cell>
          <cell r="V213">
            <v>2300000</v>
          </cell>
          <cell r="W213">
            <v>4580050</v>
          </cell>
          <cell r="X213" t="str">
            <v>Wells Fargo Bank</v>
          </cell>
          <cell r="AE213">
            <v>40540</v>
          </cell>
          <cell r="AF213">
            <v>6450000</v>
          </cell>
        </row>
        <row r="214">
          <cell r="A214" t="str">
            <v>1200040451</v>
          </cell>
          <cell r="B214" t="str">
            <v>East Bay/Oakland</v>
          </cell>
          <cell r="C214" t="str">
            <v>Napa County</v>
          </cell>
          <cell r="D214" t="str">
            <v>Specialty</v>
          </cell>
          <cell r="E214" t="str">
            <v>Winery/Vineyard</v>
          </cell>
          <cell r="F214" t="str">
            <v>5225 Solano Ave</v>
          </cell>
          <cell r="G214" t="str">
            <v>Napa</v>
          </cell>
          <cell r="H214" t="str">
            <v>Napa</v>
          </cell>
          <cell r="J214" t="str">
            <v>94558</v>
          </cell>
          <cell r="K214" t="str">
            <v>Scott Meadows</v>
          </cell>
          <cell r="M214">
            <v>7072993930</v>
          </cell>
          <cell r="O214" t="str">
            <v>Reinforced Concrete</v>
          </cell>
          <cell r="P214">
            <v>2007</v>
          </cell>
          <cell r="Q214">
            <v>12000</v>
          </cell>
          <cell r="R214">
            <v>3</v>
          </cell>
          <cell r="S214" t="str">
            <v>Multi</v>
          </cell>
          <cell r="U214">
            <v>5071936</v>
          </cell>
          <cell r="V214">
            <v>5250000</v>
          </cell>
          <cell r="AE214">
            <v>40451</v>
          </cell>
          <cell r="AF214">
            <v>5250000</v>
          </cell>
        </row>
        <row r="215">
          <cell r="A215" t="str">
            <v>447636893</v>
          </cell>
          <cell r="B215" t="str">
            <v>East Bay/Oakland</v>
          </cell>
          <cell r="C215" t="str">
            <v>Napa County</v>
          </cell>
          <cell r="D215" t="str">
            <v>Specialty</v>
          </cell>
          <cell r="E215" t="str">
            <v>Winery/Vineyard</v>
          </cell>
          <cell r="F215" t="str">
            <v>575 Oakville Cross</v>
          </cell>
          <cell r="G215" t="str">
            <v>Napa</v>
          </cell>
          <cell r="H215" t="str">
            <v>Napa</v>
          </cell>
          <cell r="J215" t="str">
            <v>94558</v>
          </cell>
          <cell r="P215">
            <v>2007</v>
          </cell>
          <cell r="Q215">
            <v>4476</v>
          </cell>
          <cell r="V215">
            <v>5000000</v>
          </cell>
          <cell r="AE215">
            <v>36893</v>
          </cell>
          <cell r="AF215">
            <v>5000000</v>
          </cell>
        </row>
        <row r="216">
          <cell r="A216" t="str">
            <v>670041513</v>
          </cell>
          <cell r="B216" t="str">
            <v>East Bay/Oakland</v>
          </cell>
          <cell r="C216" t="str">
            <v>Napa County</v>
          </cell>
          <cell r="D216" t="str">
            <v>Specialty</v>
          </cell>
          <cell r="E216" t="str">
            <v>Winery/Vineyard</v>
          </cell>
          <cell r="F216" t="str">
            <v>6307 Pope Valley Rd</v>
          </cell>
          <cell r="G216" t="str">
            <v>Pope Valley</v>
          </cell>
          <cell r="H216" t="str">
            <v>Napa</v>
          </cell>
          <cell r="J216" t="str">
            <v>94567</v>
          </cell>
          <cell r="O216" t="str">
            <v>Wood Frame</v>
          </cell>
          <cell r="P216">
            <v>1916</v>
          </cell>
          <cell r="Q216">
            <v>6700</v>
          </cell>
          <cell r="U216">
            <v>1883102</v>
          </cell>
          <cell r="V216">
            <v>4950000</v>
          </cell>
          <cell r="AE216">
            <v>41513</v>
          </cell>
          <cell r="AF216">
            <v>4950000</v>
          </cell>
        </row>
        <row r="217">
          <cell r="A217" t="str">
            <v>755237837</v>
          </cell>
          <cell r="B217" t="str">
            <v>East Bay/Oakland</v>
          </cell>
          <cell r="C217" t="str">
            <v>Napa County</v>
          </cell>
          <cell r="D217" t="str">
            <v>Specialty</v>
          </cell>
          <cell r="E217" t="str">
            <v>Winery/Vineyard</v>
          </cell>
          <cell r="F217" t="str">
            <v>3340 State Highway 128</v>
          </cell>
          <cell r="G217" t="str">
            <v>Calistoga</v>
          </cell>
          <cell r="H217" t="str">
            <v>Napa</v>
          </cell>
          <cell r="J217" t="str">
            <v>94515</v>
          </cell>
          <cell r="O217" t="str">
            <v>Reinforced Concrete</v>
          </cell>
          <cell r="P217">
            <v>1995</v>
          </cell>
          <cell r="Q217">
            <v>7552</v>
          </cell>
          <cell r="S217" t="str">
            <v>Single</v>
          </cell>
          <cell r="U217">
            <v>3100340</v>
          </cell>
          <cell r="V217">
            <v>1265000</v>
          </cell>
          <cell r="W217">
            <v>2535000</v>
          </cell>
          <cell r="X217" t="str">
            <v>Napa Community Bank</v>
          </cell>
          <cell r="AA217">
            <v>1000000</v>
          </cell>
          <cell r="AB217" t="str">
            <v>Seller</v>
          </cell>
          <cell r="AE217">
            <v>37837</v>
          </cell>
          <cell r="AF217">
            <v>4800000</v>
          </cell>
        </row>
        <row r="218">
          <cell r="A218" t="str">
            <v>151540679</v>
          </cell>
          <cell r="B218" t="str">
            <v>East Bay/Oakland</v>
          </cell>
          <cell r="C218" t="str">
            <v>Napa County</v>
          </cell>
          <cell r="D218" t="str">
            <v>Specialty</v>
          </cell>
          <cell r="E218" t="str">
            <v>Winery/Vineyard</v>
          </cell>
          <cell r="F218" t="str">
            <v>4060 Silverado Trl</v>
          </cell>
          <cell r="G218" t="str">
            <v>Calistoga</v>
          </cell>
          <cell r="H218" t="str">
            <v>Napa</v>
          </cell>
          <cell r="J218" t="str">
            <v>94515</v>
          </cell>
          <cell r="K218" t="str">
            <v>Sandy &amp; Michael Davis</v>
          </cell>
          <cell r="M218">
            <v>7148612200</v>
          </cell>
          <cell r="P218">
            <v>1956</v>
          </cell>
          <cell r="Q218">
            <v>1515</v>
          </cell>
          <cell r="U218">
            <v>821130</v>
          </cell>
          <cell r="V218">
            <v>4700000</v>
          </cell>
          <cell r="AE218">
            <v>40679</v>
          </cell>
          <cell r="AF218">
            <v>4700000</v>
          </cell>
        </row>
        <row r="219">
          <cell r="A219" t="str">
            <v>117541465</v>
          </cell>
          <cell r="B219" t="str">
            <v>East Bay/Oakland</v>
          </cell>
          <cell r="C219" t="str">
            <v>Napa County</v>
          </cell>
          <cell r="D219" t="str">
            <v>Specialty</v>
          </cell>
          <cell r="E219" t="str">
            <v>Winery/Vineyard</v>
          </cell>
          <cell r="F219" t="str">
            <v>4254 Old Sonoma Hwy</v>
          </cell>
          <cell r="G219" t="str">
            <v>Napa</v>
          </cell>
          <cell r="H219" t="str">
            <v>Napa</v>
          </cell>
          <cell r="J219" t="str">
            <v>94559</v>
          </cell>
          <cell r="K219" t="str">
            <v>Renteria Wines</v>
          </cell>
          <cell r="L219" t="str">
            <v>Oscar Renteria</v>
          </cell>
          <cell r="M219">
            <v>7072537686</v>
          </cell>
          <cell r="P219">
            <v>1950</v>
          </cell>
          <cell r="Q219">
            <v>1175</v>
          </cell>
          <cell r="U219">
            <v>2297168</v>
          </cell>
          <cell r="V219">
            <v>4600000</v>
          </cell>
          <cell r="AE219">
            <v>41465</v>
          </cell>
          <cell r="AF219">
            <v>4600000</v>
          </cell>
        </row>
        <row r="220">
          <cell r="A220" t="str">
            <v>680041253</v>
          </cell>
          <cell r="B220" t="str">
            <v>East Bay/Oakland</v>
          </cell>
          <cell r="C220" t="str">
            <v>Napa County</v>
          </cell>
          <cell r="D220" t="str">
            <v>Specialty</v>
          </cell>
          <cell r="E220" t="str">
            <v>Winery/Vineyard</v>
          </cell>
          <cell r="F220" t="str">
            <v>1455 Inglewood Ave</v>
          </cell>
          <cell r="G220" t="str">
            <v>Saint Helena</v>
          </cell>
          <cell r="H220" t="str">
            <v>Napa</v>
          </cell>
          <cell r="J220" t="str">
            <v>94574</v>
          </cell>
          <cell r="O220" t="str">
            <v>Wood Frame</v>
          </cell>
          <cell r="Q220">
            <v>6800</v>
          </cell>
          <cell r="R220">
            <v>2</v>
          </cell>
          <cell r="S220" t="str">
            <v>Single</v>
          </cell>
          <cell r="U220">
            <v>4527358</v>
          </cell>
          <cell r="V220">
            <v>4530000</v>
          </cell>
          <cell r="AE220">
            <v>41253</v>
          </cell>
          <cell r="AF220">
            <v>4530000</v>
          </cell>
        </row>
        <row r="221">
          <cell r="A221" t="str">
            <v>73241183</v>
          </cell>
          <cell r="B221" t="str">
            <v>East Bay/Oakland</v>
          </cell>
          <cell r="C221" t="str">
            <v>Napa County</v>
          </cell>
          <cell r="D221" t="str">
            <v>Specialty</v>
          </cell>
          <cell r="E221" t="str">
            <v>Winery/Vineyard</v>
          </cell>
          <cell r="F221" t="str">
            <v>1090 Bale Ln</v>
          </cell>
          <cell r="G221" t="str">
            <v>Calistoga</v>
          </cell>
          <cell r="H221" t="str">
            <v>Napa</v>
          </cell>
          <cell r="J221" t="str">
            <v>94515</v>
          </cell>
          <cell r="K221" t="str">
            <v>Heitz Wine Cellars</v>
          </cell>
          <cell r="L221" t="str">
            <v>Kathleen Heitz Myers</v>
          </cell>
          <cell r="M221">
            <v>7079633542</v>
          </cell>
          <cell r="O221" t="str">
            <v>Wood Frame</v>
          </cell>
          <cell r="P221">
            <v>1931</v>
          </cell>
          <cell r="Q221">
            <v>732</v>
          </cell>
          <cell r="U221">
            <v>2108537</v>
          </cell>
          <cell r="AE221">
            <v>41183</v>
          </cell>
          <cell r="AF221">
            <v>4500000</v>
          </cell>
        </row>
        <row r="222">
          <cell r="A222" t="str">
            <v>1384037585</v>
          </cell>
          <cell r="B222" t="str">
            <v>East Bay/Oakland</v>
          </cell>
          <cell r="C222" t="str">
            <v>Napa County</v>
          </cell>
          <cell r="D222" t="str">
            <v>Specialty</v>
          </cell>
          <cell r="E222" t="str">
            <v>Winery/Vineyard</v>
          </cell>
          <cell r="F222" t="str">
            <v>3103 Silverado Trl</v>
          </cell>
          <cell r="G222" t="str">
            <v>Napa</v>
          </cell>
          <cell r="H222" t="str">
            <v>Napa</v>
          </cell>
          <cell r="I222" t="str">
            <v>Laird Family Estate Winery</v>
          </cell>
          <cell r="J222" t="str">
            <v>94558</v>
          </cell>
          <cell r="Q222">
            <v>13840</v>
          </cell>
          <cell r="V222">
            <v>4500000</v>
          </cell>
          <cell r="X222" t="str">
            <v>Lender Not available</v>
          </cell>
          <cell r="Z222" t="str">
            <v>N/TD</v>
          </cell>
          <cell r="AE222">
            <v>37585</v>
          </cell>
          <cell r="AF222">
            <v>4500000</v>
          </cell>
        </row>
        <row r="223">
          <cell r="A223" t="str">
            <v>615041199</v>
          </cell>
          <cell r="B223" t="str">
            <v>East Bay/Oakland</v>
          </cell>
          <cell r="C223" t="str">
            <v>Napa County</v>
          </cell>
          <cell r="D223" t="str">
            <v>Specialty</v>
          </cell>
          <cell r="E223" t="str">
            <v>Winery/Vineyard</v>
          </cell>
          <cell r="F223" t="str">
            <v>622 Trancas St</v>
          </cell>
          <cell r="G223" t="str">
            <v>Napa</v>
          </cell>
          <cell r="H223" t="str">
            <v>Napa</v>
          </cell>
          <cell r="J223" t="str">
            <v>94558</v>
          </cell>
          <cell r="P223">
            <v>2009</v>
          </cell>
          <cell r="Q223">
            <v>6150</v>
          </cell>
          <cell r="S223" t="str">
            <v>Multi</v>
          </cell>
          <cell r="U223">
            <v>4480245</v>
          </cell>
          <cell r="AE223">
            <v>41199</v>
          </cell>
          <cell r="AF223">
            <v>4175000</v>
          </cell>
        </row>
        <row r="224">
          <cell r="A224" t="str">
            <v>680036899</v>
          </cell>
          <cell r="B224" t="str">
            <v>East Bay/Oakland</v>
          </cell>
          <cell r="C224" t="str">
            <v>Napa County</v>
          </cell>
          <cell r="D224" t="str">
            <v>Specialty</v>
          </cell>
          <cell r="E224" t="str">
            <v>Winery/Vineyard</v>
          </cell>
          <cell r="F224" t="str">
            <v>1455 Inglewood Ave</v>
          </cell>
          <cell r="G224" t="str">
            <v>Saint Helena</v>
          </cell>
          <cell r="H224" t="str">
            <v>Napa</v>
          </cell>
          <cell r="J224" t="str">
            <v>94574</v>
          </cell>
          <cell r="O224" t="str">
            <v>Wood Frame</v>
          </cell>
          <cell r="Q224">
            <v>6800</v>
          </cell>
          <cell r="S224" t="str">
            <v>Single</v>
          </cell>
          <cell r="U224">
            <v>667308</v>
          </cell>
          <cell r="V224">
            <v>4100000</v>
          </cell>
          <cell r="AE224">
            <v>36899</v>
          </cell>
          <cell r="AF224">
            <v>4100000</v>
          </cell>
        </row>
        <row r="225">
          <cell r="A225" t="str">
            <v>231136770</v>
          </cell>
          <cell r="B225" t="str">
            <v>East Bay/Oakland</v>
          </cell>
          <cell r="C225" t="str">
            <v>Napa County</v>
          </cell>
          <cell r="D225" t="str">
            <v>Specialty</v>
          </cell>
          <cell r="E225" t="str">
            <v>Winery/Vineyard</v>
          </cell>
          <cell r="F225" t="str">
            <v>3283 Saint Helena N</v>
          </cell>
          <cell r="G225" t="str">
            <v>Saint Helena</v>
          </cell>
          <cell r="H225" t="str">
            <v>Napa</v>
          </cell>
          <cell r="J225" t="str">
            <v>94574</v>
          </cell>
          <cell r="P225">
            <v>1977</v>
          </cell>
          <cell r="Q225">
            <v>2311</v>
          </cell>
          <cell r="U225">
            <v>1286000</v>
          </cell>
          <cell r="V225">
            <v>3950000</v>
          </cell>
          <cell r="AE225">
            <v>36770</v>
          </cell>
          <cell r="AF225">
            <v>3950000</v>
          </cell>
        </row>
        <row r="226">
          <cell r="A226" t="str">
            <v>516040547</v>
          </cell>
          <cell r="B226" t="str">
            <v>East Bay/Oakland</v>
          </cell>
          <cell r="C226" t="str">
            <v>Napa County</v>
          </cell>
          <cell r="D226" t="str">
            <v>Retail (Strip Center)</v>
          </cell>
          <cell r="E226" t="str">
            <v>Freestanding</v>
          </cell>
          <cell r="F226" t="str">
            <v>3111 St. Helena Hwy N</v>
          </cell>
          <cell r="G226" t="str">
            <v>Saint Helena</v>
          </cell>
          <cell r="H226" t="str">
            <v>Napa</v>
          </cell>
          <cell r="I226" t="str">
            <v>Building 5</v>
          </cell>
          <cell r="J226" t="str">
            <v>94574</v>
          </cell>
          <cell r="K226" t="str">
            <v>Matt Eisenberg</v>
          </cell>
          <cell r="L226" t="str">
            <v>Matt Eisenberg</v>
          </cell>
          <cell r="M226">
            <v>7072241074</v>
          </cell>
          <cell r="O226" t="str">
            <v>Wood Frame</v>
          </cell>
          <cell r="Q226">
            <v>5160</v>
          </cell>
          <cell r="R226">
            <v>2</v>
          </cell>
          <cell r="S226" t="str">
            <v>Multi</v>
          </cell>
          <cell r="U226">
            <v>5000000</v>
          </cell>
          <cell r="V226">
            <v>3777000</v>
          </cell>
          <cell r="AE226">
            <v>40547</v>
          </cell>
          <cell r="AF226">
            <v>3777000</v>
          </cell>
        </row>
        <row r="227">
          <cell r="A227" t="str">
            <v>1659538559</v>
          </cell>
          <cell r="B227" t="str">
            <v>East Bay/Oakland</v>
          </cell>
          <cell r="C227" t="str">
            <v>Napa County</v>
          </cell>
          <cell r="D227" t="str">
            <v>Retail (Strip Center)</v>
          </cell>
          <cell r="F227" t="str">
            <v>2750-2766 Old Sonoma Rd</v>
          </cell>
          <cell r="G227" t="str">
            <v>Napa</v>
          </cell>
          <cell r="H227" t="str">
            <v>Napa</v>
          </cell>
          <cell r="J227" t="str">
            <v>94558</v>
          </cell>
          <cell r="O227" t="str">
            <v>Masonry</v>
          </cell>
          <cell r="Q227">
            <v>16595</v>
          </cell>
          <cell r="R227">
            <v>7</v>
          </cell>
          <cell r="S227" t="str">
            <v>Multi</v>
          </cell>
          <cell r="U227">
            <v>610778</v>
          </cell>
          <cell r="W227">
            <v>2900000</v>
          </cell>
          <cell r="X227" t="str">
            <v>Seller</v>
          </cell>
          <cell r="AE227">
            <v>38559</v>
          </cell>
          <cell r="AF227">
            <v>3600000</v>
          </cell>
        </row>
        <row r="228">
          <cell r="A228" t="str">
            <v>350040995</v>
          </cell>
          <cell r="B228" t="str">
            <v>East Bay/Oakland</v>
          </cell>
          <cell r="C228" t="str">
            <v>Napa County</v>
          </cell>
          <cell r="D228" t="str">
            <v>Specialty</v>
          </cell>
          <cell r="E228" t="str">
            <v>Winery/Vineyard</v>
          </cell>
          <cell r="F228" t="str">
            <v>255 Petrified Forest Rd</v>
          </cell>
          <cell r="G228" t="str">
            <v>Calistoga</v>
          </cell>
          <cell r="H228" t="str">
            <v>Napa</v>
          </cell>
          <cell r="I228" t="str">
            <v>Graeser Winery</v>
          </cell>
          <cell r="J228" t="str">
            <v>94515</v>
          </cell>
          <cell r="K228" t="str">
            <v>Jason A Itkin</v>
          </cell>
          <cell r="L228" t="str">
            <v>Jason Itkin</v>
          </cell>
          <cell r="M228">
            <v>7132223800</v>
          </cell>
          <cell r="O228" t="str">
            <v>Wood Frame</v>
          </cell>
          <cell r="Q228">
            <v>3500</v>
          </cell>
          <cell r="U228">
            <v>4400000</v>
          </cell>
          <cell r="V228">
            <v>3400000</v>
          </cell>
          <cell r="AE228">
            <v>40995</v>
          </cell>
          <cell r="AF228">
            <v>3400000</v>
          </cell>
        </row>
        <row r="229">
          <cell r="A229" t="str">
            <v>2000037125</v>
          </cell>
          <cell r="B229" t="str">
            <v>East Bay/Oakland</v>
          </cell>
          <cell r="C229" t="str">
            <v>Napa County</v>
          </cell>
          <cell r="D229" t="str">
            <v>Retail</v>
          </cell>
          <cell r="F229" t="str">
            <v>6795 Washington St</v>
          </cell>
          <cell r="G229" t="str">
            <v>Yountville</v>
          </cell>
          <cell r="H229" t="str">
            <v>Napa</v>
          </cell>
          <cell r="J229" t="str">
            <v>94599</v>
          </cell>
          <cell r="O229" t="str">
            <v>Wood Frame</v>
          </cell>
          <cell r="Q229">
            <v>20000</v>
          </cell>
          <cell r="R229">
            <v>6</v>
          </cell>
          <cell r="S229" t="str">
            <v>Multi</v>
          </cell>
          <cell r="U229">
            <v>3997873</v>
          </cell>
          <cell r="AE229">
            <v>37125</v>
          </cell>
          <cell r="AF229">
            <v>3305000</v>
          </cell>
        </row>
        <row r="230">
          <cell r="A230" t="str">
            <v>1056039080</v>
          </cell>
          <cell r="B230" t="str">
            <v>East Bay/Oakland</v>
          </cell>
          <cell r="C230" t="str">
            <v>Napa County</v>
          </cell>
          <cell r="D230" t="str">
            <v>Retail (Strip Center)</v>
          </cell>
          <cell r="F230" t="str">
            <v>2233 Brown St</v>
          </cell>
          <cell r="G230" t="str">
            <v>Napa</v>
          </cell>
          <cell r="H230" t="str">
            <v>Napa</v>
          </cell>
          <cell r="I230" t="str">
            <v>La Morenita Market</v>
          </cell>
          <cell r="J230" t="str">
            <v>94558</v>
          </cell>
          <cell r="O230" t="str">
            <v>Reinforced Concrete</v>
          </cell>
          <cell r="P230">
            <v>1942</v>
          </cell>
          <cell r="Q230">
            <v>10560</v>
          </cell>
          <cell r="S230" t="str">
            <v>Single</v>
          </cell>
          <cell r="U230">
            <v>601045</v>
          </cell>
          <cell r="AA230">
            <v>1707000</v>
          </cell>
          <cell r="AB230" t="str">
            <v>First California Bank</v>
          </cell>
          <cell r="AE230">
            <v>39080</v>
          </cell>
          <cell r="AF230">
            <v>3200000</v>
          </cell>
        </row>
        <row r="231">
          <cell r="A231" t="str">
            <v>39813</v>
          </cell>
          <cell r="B231" t="str">
            <v>East Bay/Oakland</v>
          </cell>
          <cell r="C231" t="str">
            <v>Napa County</v>
          </cell>
          <cell r="D231" t="str">
            <v>Specialty</v>
          </cell>
          <cell r="E231" t="str">
            <v>Winery/Vineyard</v>
          </cell>
          <cell r="F231" t="str">
            <v>4020 Big Ranch Rd</v>
          </cell>
          <cell r="G231" t="str">
            <v>Napa</v>
          </cell>
          <cell r="H231" t="str">
            <v>Napa</v>
          </cell>
          <cell r="I231" t="str">
            <v>Vineyard</v>
          </cell>
          <cell r="J231" t="str">
            <v>94558</v>
          </cell>
          <cell r="K231" t="str">
            <v>Linda Christine Elliott</v>
          </cell>
          <cell r="L231" t="str">
            <v>Linda Elliott</v>
          </cell>
          <cell r="M231">
            <v>5307566089</v>
          </cell>
          <cell r="S231" t="str">
            <v>Multi</v>
          </cell>
          <cell r="U231">
            <v>3157345</v>
          </cell>
          <cell r="AE231">
            <v>39813</v>
          </cell>
          <cell r="AF231">
            <v>3172500</v>
          </cell>
        </row>
        <row r="232">
          <cell r="A232" t="str">
            <v>624640655</v>
          </cell>
          <cell r="B232" t="str">
            <v>East Bay/Oakland</v>
          </cell>
          <cell r="C232" t="str">
            <v>Napa County</v>
          </cell>
          <cell r="D232" t="str">
            <v>Specialty</v>
          </cell>
          <cell r="E232" t="str">
            <v>Winery/Vineyard</v>
          </cell>
          <cell r="F232" t="str">
            <v>40 Lupine Hill Rd</v>
          </cell>
          <cell r="G232" t="str">
            <v>Napa</v>
          </cell>
          <cell r="H232" t="str">
            <v>Napa</v>
          </cell>
          <cell r="J232" t="str">
            <v>94558</v>
          </cell>
          <cell r="K232" t="str">
            <v>Zhangs Winery Inc</v>
          </cell>
          <cell r="L232" t="str">
            <v>Ning Zhang</v>
          </cell>
          <cell r="P232">
            <v>1983</v>
          </cell>
          <cell r="Q232">
            <v>6246</v>
          </cell>
          <cell r="U232">
            <v>1341871</v>
          </cell>
          <cell r="AE232">
            <v>40655</v>
          </cell>
          <cell r="AF232">
            <v>3000000</v>
          </cell>
        </row>
        <row r="233">
          <cell r="A233" t="str">
            <v>39965</v>
          </cell>
          <cell r="B233" t="str">
            <v>East Bay/Oakland</v>
          </cell>
          <cell r="C233" t="str">
            <v>Napa County</v>
          </cell>
          <cell r="D233" t="str">
            <v>Specialty</v>
          </cell>
          <cell r="E233" t="str">
            <v>Winery/Vineyard</v>
          </cell>
          <cell r="F233" t="str">
            <v>State Hwy 29</v>
          </cell>
          <cell r="G233" t="str">
            <v>Napa</v>
          </cell>
          <cell r="H233" t="str">
            <v>Napa</v>
          </cell>
          <cell r="J233" t="str">
            <v>94558</v>
          </cell>
          <cell r="K233" t="str">
            <v>Michael &amp; Xochiltzin Birch</v>
          </cell>
          <cell r="L233" t="str">
            <v>Michael Birch</v>
          </cell>
          <cell r="U233">
            <v>3060000</v>
          </cell>
          <cell r="V233">
            <v>3000000</v>
          </cell>
          <cell r="AE233">
            <v>39965</v>
          </cell>
          <cell r="AF233">
            <v>3000000</v>
          </cell>
        </row>
        <row r="234">
          <cell r="A234" t="str">
            <v>755237432</v>
          </cell>
          <cell r="B234" t="str">
            <v>East Bay/Oakland</v>
          </cell>
          <cell r="C234" t="str">
            <v>Napa County</v>
          </cell>
          <cell r="D234" t="str">
            <v>Specialty</v>
          </cell>
          <cell r="E234" t="str">
            <v>Winery/Vineyard</v>
          </cell>
          <cell r="F234" t="str">
            <v>3340 E Highway 128</v>
          </cell>
          <cell r="G234" t="str">
            <v>Saint Helena</v>
          </cell>
          <cell r="H234" t="str">
            <v>Napa</v>
          </cell>
          <cell r="I234" t="str">
            <v>Vigil Vineyard &amp; Winery</v>
          </cell>
          <cell r="J234" t="str">
            <v>94574</v>
          </cell>
          <cell r="P234">
            <v>1995</v>
          </cell>
          <cell r="Q234">
            <v>7552</v>
          </cell>
          <cell r="U234">
            <v>2035869</v>
          </cell>
          <cell r="V234">
            <v>3000000</v>
          </cell>
          <cell r="X234" t="str">
            <v>Lender Not available</v>
          </cell>
          <cell r="Z234" t="str">
            <v>N/TD</v>
          </cell>
          <cell r="AE234">
            <v>37432</v>
          </cell>
          <cell r="AF234">
            <v>3000000</v>
          </cell>
        </row>
        <row r="235">
          <cell r="A235" t="str">
            <v>87120037021</v>
          </cell>
          <cell r="B235" t="str">
            <v>East Bay/Oakland</v>
          </cell>
          <cell r="C235" t="str">
            <v>Napa County</v>
          </cell>
          <cell r="D235" t="str">
            <v>Specialty</v>
          </cell>
          <cell r="E235" t="str">
            <v>Winery/Vineyard</v>
          </cell>
          <cell r="F235" t="str">
            <v>2373 N 3rd Ave</v>
          </cell>
          <cell r="G235" t="str">
            <v>Napa</v>
          </cell>
          <cell r="H235" t="str">
            <v>Napa</v>
          </cell>
          <cell r="J235" t="str">
            <v>94558</v>
          </cell>
          <cell r="P235">
            <v>1992</v>
          </cell>
          <cell r="Q235">
            <v>871200</v>
          </cell>
          <cell r="U235">
            <v>1989000</v>
          </cell>
          <cell r="V235">
            <v>3000000</v>
          </cell>
          <cell r="AE235">
            <v>37021</v>
          </cell>
          <cell r="AF235">
            <v>3000000</v>
          </cell>
        </row>
        <row r="236">
          <cell r="A236" t="str">
            <v>340341143</v>
          </cell>
          <cell r="B236" t="str">
            <v>East Bay/Oakland</v>
          </cell>
          <cell r="C236" t="str">
            <v>Napa County</v>
          </cell>
          <cell r="D236" t="str">
            <v>Specialty</v>
          </cell>
          <cell r="E236" t="str">
            <v>Winery/Vineyard</v>
          </cell>
          <cell r="F236" t="str">
            <v>2383 Mora Ave</v>
          </cell>
          <cell r="G236" t="str">
            <v>Calistoga</v>
          </cell>
          <cell r="H236" t="str">
            <v>Napa</v>
          </cell>
          <cell r="I236" t="str">
            <v>Hindsight Vineyards</v>
          </cell>
          <cell r="J236" t="str">
            <v>94515</v>
          </cell>
          <cell r="K236" t="str">
            <v>The Law Offices of Gagen McCoy</v>
          </cell>
          <cell r="L236" t="str">
            <v>Robert Fanucci</v>
          </cell>
          <cell r="M236">
            <v>7079630909</v>
          </cell>
          <cell r="O236" t="str">
            <v>Masonry</v>
          </cell>
          <cell r="P236">
            <v>2009</v>
          </cell>
          <cell r="Q236">
            <v>3403</v>
          </cell>
          <cell r="S236" t="str">
            <v>Single</v>
          </cell>
          <cell r="U236">
            <v>301115</v>
          </cell>
          <cell r="V236">
            <v>850000</v>
          </cell>
          <cell r="W236">
            <v>1980000</v>
          </cell>
          <cell r="X236" t="str">
            <v>First Republic Bk</v>
          </cell>
          <cell r="AE236">
            <v>41143</v>
          </cell>
          <cell r="AF236">
            <v>2830000</v>
          </cell>
        </row>
        <row r="237">
          <cell r="A237" t="str">
            <v>3000037778</v>
          </cell>
          <cell r="B237" t="str">
            <v>East Bay/Oakland</v>
          </cell>
          <cell r="C237" t="str">
            <v>Napa County</v>
          </cell>
          <cell r="D237" t="str">
            <v>Specialty</v>
          </cell>
          <cell r="E237" t="str">
            <v>Self-Storage</v>
          </cell>
          <cell r="F237" t="str">
            <v>829 Saint Helena Hwy S</v>
          </cell>
          <cell r="G237" t="str">
            <v>Saint Helena</v>
          </cell>
          <cell r="H237" t="str">
            <v>Napa</v>
          </cell>
          <cell r="I237" t="str">
            <v>Storage Pro</v>
          </cell>
          <cell r="J237" t="str">
            <v>94574</v>
          </cell>
          <cell r="O237" t="str">
            <v>Metal</v>
          </cell>
          <cell r="Q237">
            <v>30000</v>
          </cell>
          <cell r="R237">
            <v>1</v>
          </cell>
          <cell r="S237" t="str">
            <v>Multi</v>
          </cell>
          <cell r="U237">
            <v>504976</v>
          </cell>
          <cell r="V237">
            <v>500000</v>
          </cell>
          <cell r="W237">
            <v>2000000</v>
          </cell>
          <cell r="X237" t="str">
            <v>Seller</v>
          </cell>
          <cell r="AE237">
            <v>37778</v>
          </cell>
          <cell r="AF237">
            <v>2500000</v>
          </cell>
        </row>
        <row r="238">
          <cell r="A238" t="str">
            <v>312236987</v>
          </cell>
          <cell r="B238" t="str">
            <v>East Bay/Oakland</v>
          </cell>
          <cell r="C238" t="str">
            <v>Napa County</v>
          </cell>
          <cell r="D238" t="str">
            <v>Specialty</v>
          </cell>
          <cell r="E238" t="str">
            <v>Winery/Vineyard</v>
          </cell>
          <cell r="F238" t="str">
            <v>3455 State Highway 128</v>
          </cell>
          <cell r="G238" t="str">
            <v>Calistoga</v>
          </cell>
          <cell r="H238" t="str">
            <v>Napa</v>
          </cell>
          <cell r="J238" t="str">
            <v>94515</v>
          </cell>
          <cell r="O238" t="str">
            <v>Wood Frame</v>
          </cell>
          <cell r="P238">
            <v>1994</v>
          </cell>
          <cell r="Q238">
            <v>3122</v>
          </cell>
          <cell r="S238" t="str">
            <v>Single</v>
          </cell>
          <cell r="U238">
            <v>894687</v>
          </cell>
          <cell r="V238">
            <v>2325000</v>
          </cell>
          <cell r="AE238">
            <v>36987</v>
          </cell>
          <cell r="AF238">
            <v>2325000</v>
          </cell>
        </row>
        <row r="239">
          <cell r="A239" t="str">
            <v>3005141250</v>
          </cell>
          <cell r="B239" t="str">
            <v>East Bay/Oakland</v>
          </cell>
          <cell r="C239" t="str">
            <v>Napa County</v>
          </cell>
          <cell r="D239" t="str">
            <v>Specialty</v>
          </cell>
          <cell r="E239" t="str">
            <v>Self-Storage</v>
          </cell>
          <cell r="F239" t="str">
            <v>219 Walnut St</v>
          </cell>
          <cell r="G239" t="str">
            <v>Napa</v>
          </cell>
          <cell r="H239" t="str">
            <v>Napa</v>
          </cell>
          <cell r="J239" t="str">
            <v>94559</v>
          </cell>
          <cell r="K239" t="str">
            <v>Performance Self Storage Group</v>
          </cell>
          <cell r="L239" t="str">
            <v>Carl Touhey</v>
          </cell>
          <cell r="M239">
            <v>6503682216</v>
          </cell>
          <cell r="O239" t="str">
            <v>Masonry</v>
          </cell>
          <cell r="P239">
            <v>1983</v>
          </cell>
          <cell r="Q239">
            <v>30051</v>
          </cell>
          <cell r="R239">
            <v>1</v>
          </cell>
          <cell r="S239" t="str">
            <v>Single</v>
          </cell>
          <cell r="U239">
            <v>1750000</v>
          </cell>
          <cell r="V239">
            <v>2225000</v>
          </cell>
          <cell r="AE239">
            <v>41250</v>
          </cell>
          <cell r="AF239">
            <v>2225000</v>
          </cell>
        </row>
        <row r="240">
          <cell r="A240" t="str">
            <v>41516</v>
          </cell>
          <cell r="B240" t="str">
            <v>East Bay/Oakland</v>
          </cell>
          <cell r="C240" t="str">
            <v>Napa County</v>
          </cell>
          <cell r="D240" t="str">
            <v>Specialty</v>
          </cell>
          <cell r="E240" t="str">
            <v>Winery/Vineyard</v>
          </cell>
          <cell r="F240" t="str">
            <v>80 Hunter Ranch Rd</v>
          </cell>
          <cell r="G240" t="str">
            <v>Napa</v>
          </cell>
          <cell r="H240" t="str">
            <v>Napa</v>
          </cell>
          <cell r="J240" t="str">
            <v>94558</v>
          </cell>
          <cell r="U240">
            <v>2100024</v>
          </cell>
          <cell r="V240">
            <v>942722</v>
          </cell>
          <cell r="W240">
            <v>1057278</v>
          </cell>
          <cell r="X240" t="str">
            <v>Private Lender</v>
          </cell>
          <cell r="Z240" t="str">
            <v>Private Individual 2130 Harrison Street Props Llc</v>
          </cell>
          <cell r="AE240">
            <v>41516</v>
          </cell>
          <cell r="AF240">
            <v>2000100</v>
          </cell>
        </row>
        <row r="241">
          <cell r="A241" t="str">
            <v>1056036621</v>
          </cell>
          <cell r="B241" t="str">
            <v>East Bay/Oakland</v>
          </cell>
          <cell r="C241" t="str">
            <v>Napa County</v>
          </cell>
          <cell r="D241" t="str">
            <v>Retail (Strip Center)</v>
          </cell>
          <cell r="E241" t="str">
            <v>Storefront</v>
          </cell>
          <cell r="F241" t="str">
            <v>1000-1016 Clinton St</v>
          </cell>
          <cell r="G241" t="str">
            <v>Napa</v>
          </cell>
          <cell r="H241" t="str">
            <v>Napa</v>
          </cell>
          <cell r="I241" t="str">
            <v>Creekside Village Center</v>
          </cell>
          <cell r="J241" t="str">
            <v>94559</v>
          </cell>
          <cell r="O241" t="str">
            <v>Wood Frame</v>
          </cell>
          <cell r="P241">
            <v>1979</v>
          </cell>
          <cell r="Q241">
            <v>10560</v>
          </cell>
          <cell r="R241">
            <v>6</v>
          </cell>
          <cell r="S241" t="str">
            <v>Multi</v>
          </cell>
          <cell r="T241">
            <v>15.53</v>
          </cell>
          <cell r="U241">
            <v>422000</v>
          </cell>
          <cell r="V241">
            <v>1232000</v>
          </cell>
          <cell r="W241">
            <v>738000</v>
          </cell>
          <cell r="X241" t="str">
            <v>Vintage Bank</v>
          </cell>
          <cell r="AE241">
            <v>36621</v>
          </cell>
          <cell r="AF241">
            <v>1970000</v>
          </cell>
        </row>
        <row r="242">
          <cell r="A242" t="str">
            <v>223636769</v>
          </cell>
          <cell r="B242" t="str">
            <v>East Bay/Oakland</v>
          </cell>
          <cell r="C242" t="str">
            <v>Napa County</v>
          </cell>
          <cell r="D242" t="str">
            <v>Specialty</v>
          </cell>
          <cell r="E242" t="str">
            <v>Winery/Vineyard</v>
          </cell>
          <cell r="F242" t="str">
            <v>4130 Silverado</v>
          </cell>
          <cell r="G242" t="str">
            <v>Napa</v>
          </cell>
          <cell r="H242" t="str">
            <v>Napa</v>
          </cell>
          <cell r="J242" t="str">
            <v>94558</v>
          </cell>
          <cell r="O242" t="str">
            <v>Wood Frame</v>
          </cell>
          <cell r="P242">
            <v>1976</v>
          </cell>
          <cell r="Q242">
            <v>2236</v>
          </cell>
          <cell r="U242">
            <v>194264</v>
          </cell>
          <cell r="V242">
            <v>1875000</v>
          </cell>
          <cell r="AE242">
            <v>36769</v>
          </cell>
          <cell r="AF242">
            <v>1875000</v>
          </cell>
        </row>
        <row r="243">
          <cell r="A243" t="str">
            <v>300038924</v>
          </cell>
          <cell r="B243" t="str">
            <v>East Bay/Oakland</v>
          </cell>
          <cell r="C243" t="str">
            <v>Napa County</v>
          </cell>
          <cell r="D243" t="str">
            <v>Industrial</v>
          </cell>
          <cell r="E243" t="str">
            <v>Warehouse</v>
          </cell>
          <cell r="F243" t="str">
            <v>2430 Laurel St</v>
          </cell>
          <cell r="G243" t="str">
            <v>Napa</v>
          </cell>
          <cell r="H243" t="str">
            <v>Napa</v>
          </cell>
          <cell r="J243" t="str">
            <v>94559</v>
          </cell>
          <cell r="N243" t="str">
            <v>C</v>
          </cell>
          <cell r="O243" t="str">
            <v>Metal</v>
          </cell>
          <cell r="P243">
            <v>1973</v>
          </cell>
          <cell r="Q243">
            <v>3000</v>
          </cell>
          <cell r="S243" t="str">
            <v>Single</v>
          </cell>
          <cell r="U243">
            <v>640150</v>
          </cell>
          <cell r="V243">
            <v>900000</v>
          </cell>
          <cell r="W243">
            <v>950000</v>
          </cell>
          <cell r="X243" t="str">
            <v>West America Bank</v>
          </cell>
          <cell r="AE243">
            <v>38924</v>
          </cell>
          <cell r="AF243">
            <v>1850000</v>
          </cell>
        </row>
        <row r="244">
          <cell r="A244" t="str">
            <v>261441226</v>
          </cell>
          <cell r="B244" t="str">
            <v>East Bay/Oakland</v>
          </cell>
          <cell r="C244" t="str">
            <v>Napa County</v>
          </cell>
          <cell r="D244" t="str">
            <v>Specialty</v>
          </cell>
          <cell r="E244" t="str">
            <v>Car Wash</v>
          </cell>
          <cell r="F244" t="str">
            <v>3448 Broadway St</v>
          </cell>
          <cell r="G244" t="str">
            <v>American Canyon</v>
          </cell>
          <cell r="H244" t="str">
            <v>Napa</v>
          </cell>
          <cell r="J244" t="str">
            <v>94503</v>
          </cell>
          <cell r="K244" t="str">
            <v>American Canyon Car Wash, Inc.</v>
          </cell>
          <cell r="L244" t="str">
            <v>Imtiaz Ahmad</v>
          </cell>
          <cell r="M244">
            <v>7076458565</v>
          </cell>
          <cell r="O244" t="str">
            <v>Reinforced Concrete</v>
          </cell>
          <cell r="P244">
            <v>1952</v>
          </cell>
          <cell r="Q244">
            <v>2614</v>
          </cell>
          <cell r="R244">
            <v>1</v>
          </cell>
          <cell r="S244" t="str">
            <v>Single</v>
          </cell>
          <cell r="W244">
            <v>1000000</v>
          </cell>
          <cell r="X244" t="str">
            <v>Fremont Bk</v>
          </cell>
          <cell r="AA244">
            <v>700000</v>
          </cell>
          <cell r="AB244" t="str">
            <v>Fremont Bank</v>
          </cell>
          <cell r="AE244">
            <v>41226</v>
          </cell>
          <cell r="AF244">
            <v>1850000</v>
          </cell>
        </row>
        <row r="245">
          <cell r="A245" t="str">
            <v>307141337</v>
          </cell>
          <cell r="B245" t="str">
            <v>East Bay/Oakland</v>
          </cell>
          <cell r="C245" t="str">
            <v>Napa County</v>
          </cell>
          <cell r="D245" t="str">
            <v>Specialty</v>
          </cell>
          <cell r="E245" t="str">
            <v>Winery/Vineyard</v>
          </cell>
          <cell r="F245" t="str">
            <v>1271 Tubbs Ln</v>
          </cell>
          <cell r="G245" t="str">
            <v>Calistoga</v>
          </cell>
          <cell r="H245" t="str">
            <v>Napa</v>
          </cell>
          <cell r="J245" t="str">
            <v>94515</v>
          </cell>
          <cell r="K245" t="str">
            <v>Venge Vineyards</v>
          </cell>
          <cell r="L245" t="str">
            <v>Kirk Venge</v>
          </cell>
          <cell r="M245">
            <v>7079429100</v>
          </cell>
          <cell r="P245">
            <v>1920</v>
          </cell>
          <cell r="Q245">
            <v>3071</v>
          </cell>
          <cell r="U245">
            <v>345780</v>
          </cell>
          <cell r="V245">
            <v>450000</v>
          </cell>
          <cell r="W245">
            <v>1350000</v>
          </cell>
          <cell r="X245" t="str">
            <v>First Republic Bk</v>
          </cell>
          <cell r="AE245">
            <v>41337</v>
          </cell>
          <cell r="AF245">
            <v>1800000</v>
          </cell>
        </row>
        <row r="246">
          <cell r="A246" t="str">
            <v>155740766</v>
          </cell>
          <cell r="B246" t="str">
            <v>East Bay/Oakland</v>
          </cell>
          <cell r="C246" t="str">
            <v>Napa County</v>
          </cell>
          <cell r="D246" t="str">
            <v>Specialty</v>
          </cell>
          <cell r="E246" t="str">
            <v>Winery/Vineyard</v>
          </cell>
          <cell r="F246" t="str">
            <v>1505 Inglewood Ave</v>
          </cell>
          <cell r="G246" t="str">
            <v>Saint Helena</v>
          </cell>
          <cell r="H246" t="str">
            <v>Napa</v>
          </cell>
          <cell r="J246" t="str">
            <v>94574</v>
          </cell>
          <cell r="K246" t="str">
            <v>James M &amp; Cecillia J Skidmore</v>
          </cell>
          <cell r="L246" t="str">
            <v>James Skidmore</v>
          </cell>
          <cell r="M246">
            <v>9167912881</v>
          </cell>
          <cell r="O246" t="str">
            <v>Wood Frame</v>
          </cell>
          <cell r="P246">
            <v>1945</v>
          </cell>
          <cell r="Q246">
            <v>1557</v>
          </cell>
          <cell r="U246">
            <v>1687991</v>
          </cell>
          <cell r="AE246">
            <v>40766</v>
          </cell>
          <cell r="AF246">
            <v>1800000</v>
          </cell>
        </row>
        <row r="247">
          <cell r="A247" t="str">
            <v>257638597</v>
          </cell>
          <cell r="B247" t="str">
            <v>East Bay/Oakland</v>
          </cell>
          <cell r="C247" t="str">
            <v>Napa County</v>
          </cell>
          <cell r="D247" t="str">
            <v>Specialty</v>
          </cell>
          <cell r="E247" t="str">
            <v>Winery/Vineyard</v>
          </cell>
          <cell r="F247" t="str">
            <v>Lower Chiles Valley Rd</v>
          </cell>
          <cell r="G247" t="str">
            <v>Saint Helena</v>
          </cell>
          <cell r="H247" t="str">
            <v>Napa</v>
          </cell>
          <cell r="J247" t="str">
            <v>94574</v>
          </cell>
          <cell r="O247" t="str">
            <v>Wood Frame</v>
          </cell>
          <cell r="P247">
            <v>1970</v>
          </cell>
          <cell r="Q247">
            <v>2576</v>
          </cell>
          <cell r="U247">
            <v>1532879</v>
          </cell>
          <cell r="X247" t="str">
            <v>Lender Not available</v>
          </cell>
          <cell r="AE247">
            <v>38597</v>
          </cell>
          <cell r="AF247">
            <v>1775000</v>
          </cell>
        </row>
        <row r="248">
          <cell r="A248" t="str">
            <v>307140388</v>
          </cell>
          <cell r="B248" t="str">
            <v>East Bay/Oakland</v>
          </cell>
          <cell r="C248" t="str">
            <v>Napa County</v>
          </cell>
          <cell r="D248" t="str">
            <v>Specialty</v>
          </cell>
          <cell r="E248" t="str">
            <v>Winery/Vineyard</v>
          </cell>
          <cell r="F248" t="str">
            <v>1271 Tubbs Ln</v>
          </cell>
          <cell r="G248" t="str">
            <v>Calistoga</v>
          </cell>
          <cell r="H248" t="str">
            <v>Napa</v>
          </cell>
          <cell r="J248" t="str">
            <v>94515</v>
          </cell>
          <cell r="K248" t="str">
            <v>Carol J Green</v>
          </cell>
          <cell r="L248" t="str">
            <v>Carol Green</v>
          </cell>
          <cell r="M248">
            <v>7079421003</v>
          </cell>
          <cell r="P248">
            <v>1920</v>
          </cell>
          <cell r="Q248">
            <v>3071</v>
          </cell>
          <cell r="U248">
            <v>184620</v>
          </cell>
          <cell r="AE248">
            <v>40388</v>
          </cell>
          <cell r="AF248">
            <v>1770000</v>
          </cell>
        </row>
        <row r="249">
          <cell r="A249" t="str">
            <v>366336783</v>
          </cell>
          <cell r="B249" t="str">
            <v>East Bay/Oakland</v>
          </cell>
          <cell r="C249" t="str">
            <v>Napa County</v>
          </cell>
          <cell r="D249" t="str">
            <v>Specialty</v>
          </cell>
          <cell r="E249" t="str">
            <v>Winery/Vineyard</v>
          </cell>
          <cell r="F249" t="str">
            <v>1531 Foster Rd</v>
          </cell>
          <cell r="G249" t="str">
            <v>Napa</v>
          </cell>
          <cell r="H249" t="str">
            <v>Napa</v>
          </cell>
          <cell r="J249" t="str">
            <v>94558</v>
          </cell>
          <cell r="O249" t="str">
            <v>Wood Frame</v>
          </cell>
          <cell r="P249">
            <v>1973</v>
          </cell>
          <cell r="Q249">
            <v>3663</v>
          </cell>
          <cell r="S249" t="str">
            <v>Single</v>
          </cell>
          <cell r="U249">
            <v>199318</v>
          </cell>
          <cell r="V249">
            <v>910000</v>
          </cell>
          <cell r="W249">
            <v>800000</v>
          </cell>
          <cell r="X249" t="str">
            <v>Wells Fargo Bank N.A.</v>
          </cell>
          <cell r="AE249">
            <v>36783</v>
          </cell>
          <cell r="AF249">
            <v>1710000</v>
          </cell>
        </row>
        <row r="250">
          <cell r="A250" t="str">
            <v>670036696</v>
          </cell>
          <cell r="B250" t="str">
            <v>East Bay/Oakland</v>
          </cell>
          <cell r="C250" t="str">
            <v>Napa County</v>
          </cell>
          <cell r="D250" t="str">
            <v>Specialty</v>
          </cell>
          <cell r="E250" t="str">
            <v>Winery/Vineyard</v>
          </cell>
          <cell r="F250" t="str">
            <v>6307 Pope Valley Rd</v>
          </cell>
          <cell r="G250" t="str">
            <v>Pope Valley</v>
          </cell>
          <cell r="H250" t="str">
            <v>Napa</v>
          </cell>
          <cell r="J250" t="str">
            <v>94567</v>
          </cell>
          <cell r="O250" t="str">
            <v>Wood Frame</v>
          </cell>
          <cell r="P250">
            <v>1916</v>
          </cell>
          <cell r="Q250">
            <v>6700</v>
          </cell>
          <cell r="U250">
            <v>197459</v>
          </cell>
          <cell r="V250">
            <v>1650000</v>
          </cell>
          <cell r="AE250">
            <v>36696</v>
          </cell>
          <cell r="AF250">
            <v>1650000</v>
          </cell>
        </row>
        <row r="251">
          <cell r="A251" t="str">
            <v>40542</v>
          </cell>
          <cell r="B251" t="str">
            <v>East Bay/Oakland</v>
          </cell>
          <cell r="C251" t="str">
            <v>Napa County</v>
          </cell>
          <cell r="D251" t="str">
            <v>Specialty</v>
          </cell>
          <cell r="E251" t="str">
            <v>Winery/Vineyard</v>
          </cell>
          <cell r="F251" t="str">
            <v>6125 Pope Valley Rd</v>
          </cell>
          <cell r="G251" t="str">
            <v>Pope Valley</v>
          </cell>
          <cell r="H251" t="str">
            <v>Napa</v>
          </cell>
          <cell r="I251" t="str">
            <v>Bourdeaux Varietal Vineyard</v>
          </cell>
          <cell r="J251" t="str">
            <v>94567</v>
          </cell>
          <cell r="P251">
            <v>1880</v>
          </cell>
          <cell r="U251">
            <v>283882</v>
          </cell>
          <cell r="V251">
            <v>1650000</v>
          </cell>
          <cell r="AE251">
            <v>40542</v>
          </cell>
          <cell r="AF251">
            <v>1650000</v>
          </cell>
        </row>
        <row r="252">
          <cell r="A252" t="str">
            <v>141476</v>
          </cell>
          <cell r="B252" t="str">
            <v>East Bay/Oakland</v>
          </cell>
          <cell r="C252" t="str">
            <v>Napa County</v>
          </cell>
          <cell r="D252" t="str">
            <v>Specialty</v>
          </cell>
          <cell r="E252" t="str">
            <v>Winery/Vineyard</v>
          </cell>
          <cell r="F252" t="str">
            <v>30 Hunter Ranch Rd</v>
          </cell>
          <cell r="G252" t="str">
            <v>Napa</v>
          </cell>
          <cell r="H252" t="str">
            <v>Napa</v>
          </cell>
          <cell r="I252" t="str">
            <v>Hunter Ranch Vineyard</v>
          </cell>
          <cell r="J252" t="str">
            <v>94558</v>
          </cell>
          <cell r="K252" t="str">
            <v>Gabel/Zachowski Trust</v>
          </cell>
          <cell r="L252" t="str">
            <v>Zach Zachowski</v>
          </cell>
          <cell r="M252">
            <v>5104208136</v>
          </cell>
          <cell r="Q252">
            <v>1</v>
          </cell>
          <cell r="S252" t="str">
            <v>Multi</v>
          </cell>
          <cell r="U252">
            <v>2117643</v>
          </cell>
          <cell r="AE252">
            <v>41476</v>
          </cell>
          <cell r="AF252">
            <v>1650000</v>
          </cell>
        </row>
        <row r="253">
          <cell r="A253" t="str">
            <v>237740254</v>
          </cell>
          <cell r="B253" t="str">
            <v>East Bay/Oakland</v>
          </cell>
          <cell r="C253" t="str">
            <v>Napa County</v>
          </cell>
          <cell r="D253" t="str">
            <v>Specialty</v>
          </cell>
          <cell r="E253" t="str">
            <v>Winery/Vineyard</v>
          </cell>
          <cell r="F253" t="str">
            <v>4191 Big Ranch Rd</v>
          </cell>
          <cell r="G253" t="str">
            <v>Napa</v>
          </cell>
          <cell r="H253" t="str">
            <v>Napa</v>
          </cell>
          <cell r="J253" t="str">
            <v>94558</v>
          </cell>
          <cell r="K253" t="str">
            <v>405 Virginia Properties Llc</v>
          </cell>
          <cell r="L253" t="str">
            <v>Paul Meyer</v>
          </cell>
          <cell r="M253">
            <v>4159311394</v>
          </cell>
          <cell r="P253">
            <v>1956</v>
          </cell>
          <cell r="Q253">
            <v>2377</v>
          </cell>
          <cell r="U253">
            <v>1302000</v>
          </cell>
          <cell r="V253">
            <v>1575000</v>
          </cell>
          <cell r="AE253">
            <v>40254</v>
          </cell>
          <cell r="AF253">
            <v>1575000</v>
          </cell>
        </row>
        <row r="254">
          <cell r="A254" t="str">
            <v>40662</v>
          </cell>
          <cell r="B254" t="str">
            <v>East Bay/Oakland</v>
          </cell>
          <cell r="C254" t="str">
            <v>Napa County</v>
          </cell>
          <cell r="D254" t="str">
            <v>Specialty</v>
          </cell>
          <cell r="E254" t="str">
            <v>Winery/Vineyard</v>
          </cell>
          <cell r="F254" t="str">
            <v>5244 Lovall Valley Rd</v>
          </cell>
          <cell r="G254" t="str">
            <v>Sonoma</v>
          </cell>
          <cell r="H254" t="str">
            <v>Napa</v>
          </cell>
          <cell r="I254" t="str">
            <v>Rustling Ridge Vineyards</v>
          </cell>
          <cell r="J254" t="str">
            <v>95476</v>
          </cell>
          <cell r="K254" t="str">
            <v>Mission Plaza Properties LLC</v>
          </cell>
          <cell r="L254" t="str">
            <v>Bart Jones</v>
          </cell>
          <cell r="M254">
            <v>7079969580</v>
          </cell>
          <cell r="U254">
            <v>57240</v>
          </cell>
          <cell r="AE254">
            <v>40662</v>
          </cell>
          <cell r="AF254">
            <v>1432500</v>
          </cell>
        </row>
        <row r="255">
          <cell r="A255" t="str">
            <v>505039512</v>
          </cell>
          <cell r="B255" t="str">
            <v>East Bay/Oakland</v>
          </cell>
          <cell r="C255" t="str">
            <v>Napa County</v>
          </cell>
          <cell r="D255" t="str">
            <v>Specialty</v>
          </cell>
          <cell r="E255" t="str">
            <v>Contractor Storage Yard</v>
          </cell>
          <cell r="F255" t="str">
            <v>600 Tower Rd</v>
          </cell>
          <cell r="G255" t="str">
            <v>American Canyon</v>
          </cell>
          <cell r="H255" t="str">
            <v>Napa</v>
          </cell>
          <cell r="J255" t="str">
            <v>94503</v>
          </cell>
          <cell r="K255" t="str">
            <v>600 Tower Road Holdings LLC</v>
          </cell>
          <cell r="L255" t="str">
            <v>Greg Kelley</v>
          </cell>
          <cell r="M255">
            <v>7072576533</v>
          </cell>
          <cell r="O255" t="str">
            <v>Metal</v>
          </cell>
          <cell r="P255">
            <v>1994</v>
          </cell>
          <cell r="Q255">
            <v>5050</v>
          </cell>
          <cell r="S255" t="str">
            <v>Multi</v>
          </cell>
          <cell r="U255">
            <v>1163748</v>
          </cell>
          <cell r="V255">
            <v>0</v>
          </cell>
          <cell r="W255">
            <v>1400000</v>
          </cell>
          <cell r="X255" t="str">
            <v>Private Lender</v>
          </cell>
          <cell r="AE255">
            <v>39512</v>
          </cell>
          <cell r="AF255">
            <v>1400000</v>
          </cell>
        </row>
        <row r="256">
          <cell r="A256" t="str">
            <v>41150</v>
          </cell>
          <cell r="B256" t="str">
            <v>East Bay/Oakland</v>
          </cell>
          <cell r="C256" t="str">
            <v>Napa County</v>
          </cell>
          <cell r="D256" t="str">
            <v>Specialty</v>
          </cell>
          <cell r="E256" t="str">
            <v>Winery/Vineyard</v>
          </cell>
          <cell r="F256" t="str">
            <v>2210 W Oak Knoll Ave</v>
          </cell>
          <cell r="G256" t="str">
            <v>Napa</v>
          </cell>
          <cell r="H256" t="str">
            <v>Napa</v>
          </cell>
          <cell r="J256" t="str">
            <v>94558</v>
          </cell>
          <cell r="K256" t="str">
            <v>Helen P. Anest</v>
          </cell>
          <cell r="L256" t="str">
            <v>Helen Anest</v>
          </cell>
          <cell r="M256">
            <v>8584520127</v>
          </cell>
          <cell r="U256">
            <v>1308668</v>
          </cell>
          <cell r="V256">
            <v>1400000</v>
          </cell>
          <cell r="AE256">
            <v>41150</v>
          </cell>
          <cell r="AF256">
            <v>1400000</v>
          </cell>
        </row>
        <row r="257">
          <cell r="A257" t="str">
            <v>672</v>
          </cell>
          <cell r="B257" t="str">
            <v>East Bay/Oakland</v>
          </cell>
          <cell r="C257" t="str">
            <v>Napa County</v>
          </cell>
          <cell r="D257" t="str">
            <v>Specialty</v>
          </cell>
          <cell r="E257" t="str">
            <v>Winery/Vineyard</v>
          </cell>
          <cell r="F257" t="str">
            <v>3550 Mt Veeder Rd</v>
          </cell>
          <cell r="G257" t="str">
            <v>Napa</v>
          </cell>
          <cell r="H257" t="str">
            <v>Napa</v>
          </cell>
          <cell r="J257" t="str">
            <v>94558</v>
          </cell>
          <cell r="P257">
            <v>1994</v>
          </cell>
          <cell r="Q257">
            <v>672</v>
          </cell>
        </row>
        <row r="258">
          <cell r="A258" t="str">
            <v>41257</v>
          </cell>
          <cell r="B258" t="str">
            <v>East Bay/Oakland</v>
          </cell>
          <cell r="C258" t="str">
            <v>Napa County</v>
          </cell>
          <cell r="D258" t="str">
            <v>Specialty</v>
          </cell>
          <cell r="E258" t="str">
            <v>Winery/Vineyard</v>
          </cell>
          <cell r="F258" t="str">
            <v>Soda Canyon Rd</v>
          </cell>
          <cell r="G258" t="str">
            <v>Napa</v>
          </cell>
          <cell r="H258" t="str">
            <v>Napa</v>
          </cell>
          <cell r="J258" t="str">
            <v>94558</v>
          </cell>
          <cell r="K258" t="str">
            <v>Christopher Lischewski</v>
          </cell>
          <cell r="L258" t="str">
            <v>Christopher Lischewski</v>
          </cell>
          <cell r="M258">
            <v>8587208026</v>
          </cell>
          <cell r="U258">
            <v>224836</v>
          </cell>
          <cell r="V258">
            <v>1300000</v>
          </cell>
          <cell r="AE258">
            <v>41257</v>
          </cell>
          <cell r="AF258">
            <v>1300000</v>
          </cell>
        </row>
        <row r="259">
          <cell r="A259" t="str">
            <v>949136682</v>
          </cell>
          <cell r="B259" t="str">
            <v>East Bay/Oakland</v>
          </cell>
          <cell r="C259" t="str">
            <v>Napa County</v>
          </cell>
          <cell r="D259" t="str">
            <v>Retail (Strip Center)</v>
          </cell>
          <cell r="F259" t="str">
            <v>2434-2440 Jefferson St</v>
          </cell>
          <cell r="G259" t="str">
            <v>Napa</v>
          </cell>
          <cell r="H259" t="str">
            <v>Napa</v>
          </cell>
          <cell r="I259" t="str">
            <v>La Morenita Market</v>
          </cell>
          <cell r="J259" t="str">
            <v>94558</v>
          </cell>
          <cell r="O259" t="str">
            <v>Masonry</v>
          </cell>
          <cell r="Q259">
            <v>9491</v>
          </cell>
          <cell r="S259" t="str">
            <v>Single</v>
          </cell>
          <cell r="U259">
            <v>514345</v>
          </cell>
          <cell r="V259">
            <v>250000</v>
          </cell>
          <cell r="W259">
            <v>1000000</v>
          </cell>
          <cell r="X259" t="str">
            <v>Seller</v>
          </cell>
          <cell r="AE259">
            <v>36682</v>
          </cell>
          <cell r="AF259">
            <v>1250000</v>
          </cell>
        </row>
        <row r="260">
          <cell r="A260" t="str">
            <v>300038426</v>
          </cell>
          <cell r="B260" t="str">
            <v>East Bay/Oakland</v>
          </cell>
          <cell r="C260" t="str">
            <v>Napa County</v>
          </cell>
          <cell r="D260" t="str">
            <v>Specialty</v>
          </cell>
          <cell r="E260" t="str">
            <v>Winery/Vineyard</v>
          </cell>
          <cell r="F260" t="str">
            <v>4078 Spring Mountain Rd</v>
          </cell>
          <cell r="G260" t="str">
            <v>Saint Helena</v>
          </cell>
          <cell r="H260" t="str">
            <v>Napa</v>
          </cell>
          <cell r="I260" t="str">
            <v>Behren &amp; Hitchcock</v>
          </cell>
          <cell r="J260" t="str">
            <v>94574</v>
          </cell>
          <cell r="K260" t="str">
            <v>Les Behrens</v>
          </cell>
          <cell r="O260" t="str">
            <v>Wood Frame</v>
          </cell>
          <cell r="Q260">
            <v>3000</v>
          </cell>
          <cell r="U260">
            <v>1282522</v>
          </cell>
          <cell r="W260">
            <v>1250000</v>
          </cell>
          <cell r="X260" t="str">
            <v>Seller</v>
          </cell>
          <cell r="AE260">
            <v>38426</v>
          </cell>
          <cell r="AF260">
            <v>1250000</v>
          </cell>
        </row>
        <row r="261">
          <cell r="A261" t="str">
            <v>1016839094</v>
          </cell>
          <cell r="B261" t="str">
            <v>East Bay/Oakland</v>
          </cell>
          <cell r="C261" t="str">
            <v>Napa County</v>
          </cell>
          <cell r="D261" t="str">
            <v>Specialty</v>
          </cell>
          <cell r="E261" t="str">
            <v>Contractor Storage Yard</v>
          </cell>
          <cell r="F261" t="str">
            <v>450 Green Island Rd</v>
          </cell>
          <cell r="G261" t="str">
            <v>American Canyon</v>
          </cell>
          <cell r="H261" t="str">
            <v>Napa</v>
          </cell>
          <cell r="J261" t="str">
            <v>94503</v>
          </cell>
          <cell r="P261">
            <v>1974</v>
          </cell>
          <cell r="Q261">
            <v>10168</v>
          </cell>
          <cell r="S261" t="str">
            <v>Multi</v>
          </cell>
          <cell r="U261">
            <v>317101</v>
          </cell>
          <cell r="AE261">
            <v>39094</v>
          </cell>
          <cell r="AF261">
            <v>1200000</v>
          </cell>
        </row>
        <row r="262">
          <cell r="A262" t="str">
            <v>733737462</v>
          </cell>
          <cell r="B262" t="str">
            <v>East Bay/Oakland</v>
          </cell>
          <cell r="C262" t="str">
            <v>Napa County</v>
          </cell>
          <cell r="D262" t="str">
            <v>Retail</v>
          </cell>
          <cell r="F262" t="str">
            <v>942-948 Main St</v>
          </cell>
          <cell r="G262" t="str">
            <v>Napa</v>
          </cell>
          <cell r="H262" t="str">
            <v>Napa</v>
          </cell>
          <cell r="J262" t="str">
            <v>94559</v>
          </cell>
          <cell r="O262" t="str">
            <v>Masonry</v>
          </cell>
          <cell r="P262">
            <v>1885</v>
          </cell>
          <cell r="Q262">
            <v>7337</v>
          </cell>
          <cell r="S262" t="str">
            <v>Multi</v>
          </cell>
          <cell r="U262">
            <v>1100000</v>
          </cell>
          <cell r="V262">
            <v>500000</v>
          </cell>
          <cell r="W262">
            <v>700000</v>
          </cell>
          <cell r="X262" t="str">
            <v>Private Lender</v>
          </cell>
          <cell r="Z262" t="str">
            <v>Lender - Channel Lumber Company</v>
          </cell>
          <cell r="AE262">
            <v>37462</v>
          </cell>
          <cell r="AF262">
            <v>1200000</v>
          </cell>
        </row>
        <row r="263">
          <cell r="A263" t="str">
            <v>105538555</v>
          </cell>
          <cell r="B263" t="str">
            <v>East Bay/Oakland</v>
          </cell>
          <cell r="C263" t="str">
            <v>Napa County</v>
          </cell>
          <cell r="D263" t="str">
            <v>Specialty</v>
          </cell>
          <cell r="E263" t="str">
            <v>Winery/Vineyard</v>
          </cell>
          <cell r="F263" t="str">
            <v>1227 Wooden Valley Rd</v>
          </cell>
          <cell r="G263" t="str">
            <v>Napa</v>
          </cell>
          <cell r="H263" t="str">
            <v>Napa</v>
          </cell>
          <cell r="I263" t="str">
            <v>Calplans Premium Vineyard 1</v>
          </cell>
          <cell r="J263" t="str">
            <v>94558</v>
          </cell>
          <cell r="O263" t="str">
            <v>Wood Frame</v>
          </cell>
          <cell r="P263">
            <v>1955</v>
          </cell>
          <cell r="Q263">
            <v>1055</v>
          </cell>
          <cell r="U263">
            <v>311909</v>
          </cell>
          <cell r="W263">
            <v>3850000</v>
          </cell>
          <cell r="X263" t="str">
            <v>Silicon Valley Bank</v>
          </cell>
          <cell r="AE263">
            <v>38555</v>
          </cell>
          <cell r="AF263">
            <v>1160000</v>
          </cell>
        </row>
        <row r="264">
          <cell r="A264" t="str">
            <v>1091138309</v>
          </cell>
          <cell r="B264" t="str">
            <v>East Bay/Oakland</v>
          </cell>
          <cell r="C264" t="str">
            <v>Napa County</v>
          </cell>
          <cell r="D264" t="str">
            <v>Office</v>
          </cell>
          <cell r="F264" t="str">
            <v>1334-1338 Lincoln Ave</v>
          </cell>
          <cell r="G264" t="str">
            <v>Calistoga</v>
          </cell>
          <cell r="H264" t="str">
            <v>Napa</v>
          </cell>
          <cell r="I264" t="str">
            <v>Masonic Plaza</v>
          </cell>
          <cell r="J264" t="str">
            <v>94515</v>
          </cell>
          <cell r="K264" t="str">
            <v>Robert B &amp; Elena B Miller</v>
          </cell>
          <cell r="N264" t="str">
            <v>B</v>
          </cell>
          <cell r="O264" t="str">
            <v>Wood Frame</v>
          </cell>
          <cell r="P264">
            <v>1910</v>
          </cell>
          <cell r="Q264">
            <v>10911</v>
          </cell>
          <cell r="S264" t="str">
            <v>Multi</v>
          </cell>
          <cell r="T264">
            <v>22</v>
          </cell>
          <cell r="U264">
            <v>404731</v>
          </cell>
          <cell r="V264">
            <v>155000</v>
          </cell>
          <cell r="W264">
            <v>575000</v>
          </cell>
          <cell r="X264" t="str">
            <v>Private Lender</v>
          </cell>
          <cell r="AA264">
            <v>425000</v>
          </cell>
          <cell r="AB264" t="str">
            <v>Private Lender</v>
          </cell>
          <cell r="AE264">
            <v>38309</v>
          </cell>
          <cell r="AF264">
            <v>1155000</v>
          </cell>
        </row>
        <row r="265">
          <cell r="A265" t="str">
            <v>733736781</v>
          </cell>
          <cell r="B265" t="str">
            <v>East Bay/Oakland</v>
          </cell>
          <cell r="C265" t="str">
            <v>Napa County</v>
          </cell>
          <cell r="D265" t="str">
            <v>Retail</v>
          </cell>
          <cell r="F265" t="str">
            <v>942-948 Main St</v>
          </cell>
          <cell r="G265" t="str">
            <v>Napa</v>
          </cell>
          <cell r="H265" t="str">
            <v>Napa</v>
          </cell>
          <cell r="J265" t="str">
            <v>94559</v>
          </cell>
          <cell r="O265" t="str">
            <v>Masonry</v>
          </cell>
          <cell r="P265">
            <v>1885</v>
          </cell>
          <cell r="Q265">
            <v>7337</v>
          </cell>
          <cell r="S265" t="str">
            <v>Multi</v>
          </cell>
          <cell r="U265">
            <v>980010</v>
          </cell>
          <cell r="V265">
            <v>1100000</v>
          </cell>
          <cell r="AE265">
            <v>36781</v>
          </cell>
          <cell r="AF265">
            <v>1100000</v>
          </cell>
        </row>
        <row r="266">
          <cell r="A266" t="str">
            <v>148140995</v>
          </cell>
          <cell r="B266" t="str">
            <v>East Bay/Oakland</v>
          </cell>
          <cell r="C266" t="str">
            <v>Napa County</v>
          </cell>
          <cell r="D266" t="str">
            <v>Specialty</v>
          </cell>
          <cell r="E266" t="str">
            <v>Winery/Vineyard</v>
          </cell>
          <cell r="F266" t="str">
            <v>4125 Silverado Trl</v>
          </cell>
          <cell r="G266" t="str">
            <v>Calistoga</v>
          </cell>
          <cell r="H266" t="str">
            <v>Napa</v>
          </cell>
          <cell r="J266" t="str">
            <v>94515</v>
          </cell>
          <cell r="P266">
            <v>1978</v>
          </cell>
          <cell r="Q266">
            <v>1481</v>
          </cell>
          <cell r="W266">
            <v>600000</v>
          </cell>
          <cell r="X266" t="str">
            <v>Five Star Bank</v>
          </cell>
          <cell r="AE266">
            <v>40995</v>
          </cell>
          <cell r="AF266">
            <v>1100000</v>
          </cell>
        </row>
        <row r="267">
          <cell r="A267" t="str">
            <v>615039764</v>
          </cell>
          <cell r="B267" t="str">
            <v>East Bay/Oakland</v>
          </cell>
          <cell r="C267" t="str">
            <v>Napa County</v>
          </cell>
          <cell r="D267" t="str">
            <v>Specialty</v>
          </cell>
          <cell r="E267" t="str">
            <v>Winery/Vineyard</v>
          </cell>
          <cell r="F267" t="str">
            <v>622 Trancas St</v>
          </cell>
          <cell r="G267" t="str">
            <v>Napa</v>
          </cell>
          <cell r="H267" t="str">
            <v>Napa</v>
          </cell>
          <cell r="J267" t="str">
            <v>94558</v>
          </cell>
          <cell r="P267">
            <v>2009</v>
          </cell>
          <cell r="Q267">
            <v>6150</v>
          </cell>
          <cell r="S267" t="str">
            <v>Multi</v>
          </cell>
          <cell r="U267">
            <v>1678404</v>
          </cell>
          <cell r="AE267">
            <v>39764</v>
          </cell>
          <cell r="AF267">
            <v>1050000</v>
          </cell>
        </row>
        <row r="268">
          <cell r="A268" t="str">
            <v>40045</v>
          </cell>
          <cell r="B268" t="str">
            <v>East Bay/Oakland</v>
          </cell>
          <cell r="C268" t="str">
            <v>Napa County</v>
          </cell>
          <cell r="D268" t="str">
            <v>Specialty</v>
          </cell>
          <cell r="E268" t="str">
            <v>Winery/Vineyard</v>
          </cell>
          <cell r="F268" t="str">
            <v>6125 Pope Valley Rd</v>
          </cell>
          <cell r="G268" t="str">
            <v>Pope Valley</v>
          </cell>
          <cell r="H268" t="str">
            <v>Napa</v>
          </cell>
          <cell r="I268" t="str">
            <v>Bourdeaux Varietal Vineyard</v>
          </cell>
          <cell r="J268" t="str">
            <v>94567</v>
          </cell>
          <cell r="P268">
            <v>1880</v>
          </cell>
          <cell r="U268">
            <v>962879</v>
          </cell>
          <cell r="AE268">
            <v>40045</v>
          </cell>
          <cell r="AF268">
            <v>1050000</v>
          </cell>
        </row>
        <row r="269">
          <cell r="A269" t="str">
            <v>350040506</v>
          </cell>
          <cell r="B269" t="str">
            <v>East Bay/Oakland</v>
          </cell>
          <cell r="C269" t="str">
            <v>Napa County</v>
          </cell>
          <cell r="D269" t="str">
            <v>Specialty</v>
          </cell>
          <cell r="E269" t="str">
            <v>Winery/Vineyard</v>
          </cell>
          <cell r="F269" t="str">
            <v>255 Petrified Forest Rd</v>
          </cell>
          <cell r="G269" t="str">
            <v>Calistoga</v>
          </cell>
          <cell r="H269" t="str">
            <v>Napa</v>
          </cell>
          <cell r="I269" t="str">
            <v>Graeser Winery</v>
          </cell>
          <cell r="J269" t="str">
            <v>94515</v>
          </cell>
          <cell r="O269" t="str">
            <v>Wood Frame</v>
          </cell>
          <cell r="Q269">
            <v>3500</v>
          </cell>
          <cell r="R269">
            <v>1</v>
          </cell>
          <cell r="U269">
            <v>1326895</v>
          </cell>
          <cell r="AE269">
            <v>40506</v>
          </cell>
          <cell r="AF269">
            <v>1000000</v>
          </cell>
        </row>
        <row r="270">
          <cell r="A270" t="str">
            <v>291740953</v>
          </cell>
          <cell r="B270" t="str">
            <v>East Bay/Oakland</v>
          </cell>
          <cell r="C270" t="str">
            <v>Napa County</v>
          </cell>
          <cell r="D270" t="str">
            <v>Specialty</v>
          </cell>
          <cell r="E270" t="str">
            <v>Winery/Vineyard</v>
          </cell>
          <cell r="F270" t="str">
            <v>1155 Cuttings Wharf Rd</v>
          </cell>
          <cell r="G270" t="str">
            <v>Napa</v>
          </cell>
          <cell r="H270" t="str">
            <v>Napa</v>
          </cell>
          <cell r="J270" t="str">
            <v>94559</v>
          </cell>
          <cell r="O270" t="str">
            <v>Wood Frame</v>
          </cell>
          <cell r="P270">
            <v>1976</v>
          </cell>
          <cell r="Q270">
            <v>2917</v>
          </cell>
          <cell r="U270">
            <v>1406500</v>
          </cell>
          <cell r="V270">
            <v>1000000</v>
          </cell>
          <cell r="AE270">
            <v>40953</v>
          </cell>
          <cell r="AF270">
            <v>1000000</v>
          </cell>
        </row>
        <row r="271">
          <cell r="A271" t="str">
            <v>620836830</v>
          </cell>
          <cell r="B271" t="str">
            <v>East Bay/Oakland</v>
          </cell>
          <cell r="C271" t="str">
            <v>Napa County</v>
          </cell>
          <cell r="D271" t="str">
            <v>Retail (Strip Center)</v>
          </cell>
          <cell r="F271" t="str">
            <v>3191 Jefferson St</v>
          </cell>
          <cell r="G271" t="str">
            <v>Napa</v>
          </cell>
          <cell r="H271" t="str">
            <v>Napa</v>
          </cell>
          <cell r="I271" t="str">
            <v>Napa Convenience Center</v>
          </cell>
          <cell r="J271" t="str">
            <v>94558</v>
          </cell>
          <cell r="O271" t="str">
            <v>Masonry</v>
          </cell>
          <cell r="P271">
            <v>1985</v>
          </cell>
          <cell r="Q271">
            <v>6208</v>
          </cell>
          <cell r="R271">
            <v>3</v>
          </cell>
          <cell r="S271" t="str">
            <v>Single</v>
          </cell>
          <cell r="U271">
            <v>398167</v>
          </cell>
          <cell r="V271">
            <v>950000</v>
          </cell>
          <cell r="AE271">
            <v>36830</v>
          </cell>
          <cell r="AF271">
            <v>950000</v>
          </cell>
        </row>
        <row r="272">
          <cell r="A272" t="str">
            <v>40203</v>
          </cell>
          <cell r="B272" t="str">
            <v>East Bay/Oakland</v>
          </cell>
          <cell r="C272" t="str">
            <v>Napa County</v>
          </cell>
          <cell r="D272" t="str">
            <v>Specialty</v>
          </cell>
          <cell r="E272" t="str">
            <v>Winery/Vineyard</v>
          </cell>
          <cell r="F272" t="str">
            <v>8325 Saint Helena Hwy</v>
          </cell>
          <cell r="G272" t="str">
            <v>Napa</v>
          </cell>
          <cell r="H272" t="str">
            <v>Napa</v>
          </cell>
          <cell r="J272" t="str">
            <v>94558</v>
          </cell>
          <cell r="U272">
            <v>1244796</v>
          </cell>
          <cell r="AE272">
            <v>40203</v>
          </cell>
          <cell r="AF272">
            <v>900000</v>
          </cell>
        </row>
        <row r="273">
          <cell r="A273" t="str">
            <v>365741506</v>
          </cell>
          <cell r="B273" t="str">
            <v>East Bay/Oakland</v>
          </cell>
          <cell r="C273" t="str">
            <v>Napa County</v>
          </cell>
          <cell r="D273" t="str">
            <v>Retail (Strip Center)</v>
          </cell>
          <cell r="F273" t="str">
            <v>929 Main St</v>
          </cell>
          <cell r="G273" t="str">
            <v>Saint Helena</v>
          </cell>
          <cell r="H273" t="str">
            <v>Napa</v>
          </cell>
          <cell r="J273" t="str">
            <v>94574</v>
          </cell>
          <cell r="O273" t="str">
            <v>Wood Frame</v>
          </cell>
          <cell r="P273">
            <v>1945</v>
          </cell>
          <cell r="Q273">
            <v>3657</v>
          </cell>
          <cell r="R273">
            <v>6</v>
          </cell>
          <cell r="S273" t="str">
            <v>Multi</v>
          </cell>
          <cell r="U273">
            <v>1294744</v>
          </cell>
          <cell r="W273">
            <v>921000</v>
          </cell>
          <cell r="X273" t="str">
            <v>Bank of the West</v>
          </cell>
          <cell r="AE273">
            <v>41506</v>
          </cell>
          <cell r="AF273">
            <v>900000</v>
          </cell>
        </row>
        <row r="274">
          <cell r="A274" t="str">
            <v>270540634</v>
          </cell>
          <cell r="B274" t="str">
            <v>East Bay/Oakland</v>
          </cell>
          <cell r="C274" t="str">
            <v>Napa County</v>
          </cell>
          <cell r="D274" t="str">
            <v>Specialty</v>
          </cell>
          <cell r="F274" t="str">
            <v>500 Stonecrest Dr</v>
          </cell>
          <cell r="G274" t="str">
            <v>Napa</v>
          </cell>
          <cell r="H274" t="str">
            <v>Napa</v>
          </cell>
          <cell r="J274" t="str">
            <v>94558</v>
          </cell>
          <cell r="P274">
            <v>1958</v>
          </cell>
          <cell r="Q274">
            <v>2705</v>
          </cell>
          <cell r="U274">
            <v>784314</v>
          </cell>
          <cell r="AE274">
            <v>40634</v>
          </cell>
          <cell r="AF274">
            <v>850000</v>
          </cell>
        </row>
        <row r="275">
          <cell r="A275" t="str">
            <v>253539233</v>
          </cell>
          <cell r="B275" t="str">
            <v>East Bay/Oakland</v>
          </cell>
          <cell r="C275" t="str">
            <v>Napa County</v>
          </cell>
          <cell r="D275" t="str">
            <v>Specialty</v>
          </cell>
          <cell r="E275" t="str">
            <v>Car Wash</v>
          </cell>
          <cell r="F275" t="str">
            <v>391 Post St</v>
          </cell>
          <cell r="G275" t="str">
            <v>Napa</v>
          </cell>
          <cell r="H275" t="str">
            <v>Napa</v>
          </cell>
          <cell r="I275" t="str">
            <v>Sparkle Wash &amp; Wax</v>
          </cell>
          <cell r="J275" t="str">
            <v>94559</v>
          </cell>
          <cell r="K275" t="str">
            <v>Sparkle In The Finish</v>
          </cell>
          <cell r="L275" t="str">
            <v>William Hadley</v>
          </cell>
          <cell r="O275" t="str">
            <v>Wood Frame</v>
          </cell>
          <cell r="Q275">
            <v>2535</v>
          </cell>
          <cell r="S275" t="str">
            <v>Single</v>
          </cell>
          <cell r="U275">
            <v>413796</v>
          </cell>
          <cell r="W275">
            <v>404000</v>
          </cell>
          <cell r="X275" t="str">
            <v>Mechanics Bk</v>
          </cell>
          <cell r="AE275">
            <v>39233</v>
          </cell>
          <cell r="AF275">
            <v>800000</v>
          </cell>
        </row>
        <row r="276">
          <cell r="A276" t="str">
            <v>1056037327</v>
          </cell>
          <cell r="B276" t="str">
            <v>East Bay/Oakland</v>
          </cell>
          <cell r="C276" t="str">
            <v>Napa County</v>
          </cell>
          <cell r="D276" t="str">
            <v>Retail (Strip Center)</v>
          </cell>
          <cell r="F276" t="str">
            <v>2233 Brown St</v>
          </cell>
          <cell r="G276" t="str">
            <v>Napa</v>
          </cell>
          <cell r="H276" t="str">
            <v>Napa</v>
          </cell>
          <cell r="I276" t="str">
            <v>La Morenita Market</v>
          </cell>
          <cell r="J276" t="str">
            <v>94558</v>
          </cell>
          <cell r="O276" t="str">
            <v>Reinforced Concrete</v>
          </cell>
          <cell r="P276">
            <v>1942</v>
          </cell>
          <cell r="Q276">
            <v>10560</v>
          </cell>
          <cell r="R276">
            <v>1</v>
          </cell>
          <cell r="S276" t="str">
            <v>Single</v>
          </cell>
          <cell r="U276">
            <v>663000</v>
          </cell>
          <cell r="V276">
            <v>75000</v>
          </cell>
          <cell r="W276">
            <v>681000</v>
          </cell>
          <cell r="X276" t="str">
            <v>US Bank</v>
          </cell>
          <cell r="AE276">
            <v>37327</v>
          </cell>
          <cell r="AF276">
            <v>756000</v>
          </cell>
        </row>
        <row r="277">
          <cell r="A277" t="str">
            <v>1600037718</v>
          </cell>
          <cell r="B277" t="str">
            <v>East Bay/Oakland</v>
          </cell>
          <cell r="C277" t="str">
            <v>Napa County</v>
          </cell>
          <cell r="D277" t="str">
            <v>Specialty</v>
          </cell>
          <cell r="E277" t="str">
            <v>Religious Facility</v>
          </cell>
          <cell r="F277" t="str">
            <v>240 Rio Del Mar</v>
          </cell>
          <cell r="G277" t="str">
            <v>American Canyon</v>
          </cell>
          <cell r="H277" t="str">
            <v>Napa</v>
          </cell>
          <cell r="J277" t="str">
            <v>94503</v>
          </cell>
          <cell r="O277" t="str">
            <v>Wood Frame</v>
          </cell>
          <cell r="Q277">
            <v>16000</v>
          </cell>
          <cell r="R277">
            <v>1</v>
          </cell>
          <cell r="U277">
            <v>260320</v>
          </cell>
          <cell r="V277">
            <v>100000</v>
          </cell>
          <cell r="W277">
            <v>600000</v>
          </cell>
          <cell r="X277" t="str">
            <v>Seller</v>
          </cell>
          <cell r="AA277">
            <v>50000</v>
          </cell>
          <cell r="AB277" t="str">
            <v>Seller</v>
          </cell>
          <cell r="AE277">
            <v>37718</v>
          </cell>
          <cell r="AF277">
            <v>750000</v>
          </cell>
        </row>
        <row r="278">
          <cell r="A278" t="str">
            <v>274141355</v>
          </cell>
          <cell r="B278" t="str">
            <v>East Bay/Oakland</v>
          </cell>
          <cell r="C278" t="str">
            <v>Napa County</v>
          </cell>
          <cell r="D278" t="str">
            <v>Specialty</v>
          </cell>
          <cell r="E278" t="str">
            <v>Winery/Vineyard</v>
          </cell>
          <cell r="F278" t="str">
            <v>3150 Mount Veeder Rd</v>
          </cell>
          <cell r="G278" t="str">
            <v>Napa</v>
          </cell>
          <cell r="H278" t="str">
            <v>Napa</v>
          </cell>
          <cell r="J278" t="str">
            <v>94558</v>
          </cell>
          <cell r="K278" t="str">
            <v>Steven M. J. &amp; Carole A Devitt</v>
          </cell>
          <cell r="L278" t="str">
            <v>Steve Devitt</v>
          </cell>
          <cell r="M278">
            <v>7072572345</v>
          </cell>
          <cell r="P278">
            <v>1978</v>
          </cell>
          <cell r="Q278">
            <v>2741</v>
          </cell>
          <cell r="U278">
            <v>729109</v>
          </cell>
          <cell r="V278">
            <v>150000</v>
          </cell>
          <cell r="W278">
            <v>600000</v>
          </cell>
          <cell r="X278" t="str">
            <v>Rabobank</v>
          </cell>
          <cell r="AE278">
            <v>41355</v>
          </cell>
          <cell r="AF278">
            <v>750000</v>
          </cell>
        </row>
        <row r="279">
          <cell r="A279" t="str">
            <v>10037273</v>
          </cell>
          <cell r="B279" t="str">
            <v>East Bay/Oakland</v>
          </cell>
          <cell r="C279" t="str">
            <v>Napa County</v>
          </cell>
          <cell r="D279" t="str">
            <v>Specialty</v>
          </cell>
          <cell r="E279" t="str">
            <v>Car Wash</v>
          </cell>
          <cell r="F279" t="str">
            <v>591 S Jefferson St</v>
          </cell>
          <cell r="G279" t="str">
            <v>Napa</v>
          </cell>
          <cell r="H279" t="str">
            <v>Napa</v>
          </cell>
          <cell r="I279" t="str">
            <v>Solar Car Wash</v>
          </cell>
          <cell r="J279" t="str">
            <v>94559</v>
          </cell>
          <cell r="O279" t="str">
            <v>Reinforced Concrete</v>
          </cell>
          <cell r="P279">
            <v>1965</v>
          </cell>
          <cell r="Q279">
            <v>100</v>
          </cell>
          <cell r="R279">
            <v>1</v>
          </cell>
          <cell r="S279" t="str">
            <v>Single</v>
          </cell>
          <cell r="U279">
            <v>395176</v>
          </cell>
          <cell r="V279">
            <v>147500</v>
          </cell>
          <cell r="W279">
            <v>1130500</v>
          </cell>
          <cell r="X279" t="str">
            <v>Bank of America NA</v>
          </cell>
          <cell r="AE279">
            <v>37273</v>
          </cell>
          <cell r="AF279">
            <v>747500</v>
          </cell>
        </row>
        <row r="280">
          <cell r="A280" t="str">
            <v>130941526</v>
          </cell>
          <cell r="B280" t="str">
            <v>East Bay/Oakland</v>
          </cell>
          <cell r="C280" t="str">
            <v>Napa County</v>
          </cell>
          <cell r="D280" t="str">
            <v>Specialty</v>
          </cell>
          <cell r="E280" t="str">
            <v>Winery/Vineyard</v>
          </cell>
          <cell r="F280" t="str">
            <v>1575 Los Carneros Ave</v>
          </cell>
          <cell r="G280" t="str">
            <v>Napa</v>
          </cell>
          <cell r="H280" t="str">
            <v>Napa</v>
          </cell>
          <cell r="J280" t="str">
            <v>94559</v>
          </cell>
          <cell r="K280" t="str">
            <v>Sandy &amp; Michael Davis</v>
          </cell>
          <cell r="L280" t="str">
            <v>Michael Davis</v>
          </cell>
          <cell r="M280">
            <v>7148612200</v>
          </cell>
          <cell r="P280">
            <v>1956</v>
          </cell>
          <cell r="Q280">
            <v>1309</v>
          </cell>
          <cell r="U280">
            <v>74635</v>
          </cell>
          <cell r="AE280">
            <v>41526</v>
          </cell>
          <cell r="AF280">
            <v>700000</v>
          </cell>
        </row>
        <row r="281">
          <cell r="A281" t="str">
            <v>550041543</v>
          </cell>
          <cell r="B281" t="str">
            <v>East Bay/Oakland</v>
          </cell>
          <cell r="C281" t="str">
            <v>Napa County</v>
          </cell>
          <cell r="D281" t="str">
            <v>Specialty</v>
          </cell>
          <cell r="E281" t="str">
            <v>Winery/Vineyard</v>
          </cell>
          <cell r="F281" t="str">
            <v>2915 Soda Canyon Rd</v>
          </cell>
          <cell r="G281" t="str">
            <v>Napa</v>
          </cell>
          <cell r="H281" t="str">
            <v>Napa</v>
          </cell>
          <cell r="J281" t="str">
            <v>94558</v>
          </cell>
          <cell r="K281" t="str">
            <v>Derek &amp; Victoria Beal</v>
          </cell>
          <cell r="L281" t="str">
            <v>Derek Beal</v>
          </cell>
          <cell r="Q281">
            <v>5500</v>
          </cell>
          <cell r="U281">
            <v>255399</v>
          </cell>
          <cell r="V281">
            <v>210000</v>
          </cell>
          <cell r="W281">
            <v>440000</v>
          </cell>
          <cell r="X281" t="str">
            <v>Private Lender</v>
          </cell>
          <cell r="AE281">
            <v>41543</v>
          </cell>
          <cell r="AF281">
            <v>650000</v>
          </cell>
        </row>
        <row r="282">
          <cell r="A282" t="str">
            <v>1056036616</v>
          </cell>
          <cell r="B282" t="str">
            <v>East Bay/Oakland</v>
          </cell>
          <cell r="C282" t="str">
            <v>Napa County</v>
          </cell>
          <cell r="D282" t="str">
            <v>Retail (Strip Center)</v>
          </cell>
          <cell r="F282" t="str">
            <v>2233 Brown St</v>
          </cell>
          <cell r="G282" t="str">
            <v>Napa</v>
          </cell>
          <cell r="H282" t="str">
            <v>Napa</v>
          </cell>
          <cell r="I282" t="str">
            <v>La Morenita Market</v>
          </cell>
          <cell r="J282" t="str">
            <v>94558</v>
          </cell>
          <cell r="O282" t="str">
            <v>Reinforced Concrete</v>
          </cell>
          <cell r="P282">
            <v>1942</v>
          </cell>
          <cell r="Q282">
            <v>10560</v>
          </cell>
          <cell r="S282" t="str">
            <v>Single</v>
          </cell>
          <cell r="U282">
            <v>90000</v>
          </cell>
          <cell r="V282">
            <v>258500</v>
          </cell>
          <cell r="W282">
            <v>288500</v>
          </cell>
          <cell r="X282" t="str">
            <v>Lender Not available</v>
          </cell>
          <cell r="AA282">
            <v>103000</v>
          </cell>
          <cell r="AB282" t="str">
            <v>Seller</v>
          </cell>
          <cell r="AE282">
            <v>36616</v>
          </cell>
          <cell r="AF282">
            <v>650000</v>
          </cell>
        </row>
        <row r="283">
          <cell r="A283" t="str">
            <v>660037406</v>
          </cell>
          <cell r="B283" t="str">
            <v>East Bay/Oakland</v>
          </cell>
          <cell r="C283" t="str">
            <v>Napa County</v>
          </cell>
          <cell r="D283" t="str">
            <v>Retail (Strip Center)</v>
          </cell>
          <cell r="F283" t="str">
            <v>980-992 Lincoln Ave</v>
          </cell>
          <cell r="G283" t="str">
            <v>Napa</v>
          </cell>
          <cell r="H283" t="str">
            <v>Napa</v>
          </cell>
          <cell r="J283" t="str">
            <v>94558</v>
          </cell>
          <cell r="O283" t="str">
            <v>Reinforced Concrete</v>
          </cell>
          <cell r="P283">
            <v>1965</v>
          </cell>
          <cell r="Q283">
            <v>6600</v>
          </cell>
          <cell r="R283">
            <v>4</v>
          </cell>
          <cell r="S283" t="str">
            <v>Multi</v>
          </cell>
          <cell r="U283">
            <v>159440</v>
          </cell>
          <cell r="V283">
            <v>162500</v>
          </cell>
          <cell r="W283">
            <v>487500</v>
          </cell>
          <cell r="X283" t="str">
            <v>Tamalpais Bk</v>
          </cell>
          <cell r="AE283">
            <v>37406</v>
          </cell>
          <cell r="AF283">
            <v>650000</v>
          </cell>
        </row>
        <row r="284">
          <cell r="A284" t="str">
            <v>185641404</v>
          </cell>
          <cell r="B284" t="str">
            <v>East Bay/Oakland</v>
          </cell>
          <cell r="C284" t="str">
            <v>Napa County</v>
          </cell>
          <cell r="D284" t="str">
            <v>Specialty</v>
          </cell>
          <cell r="E284" t="str">
            <v>Religious Facility</v>
          </cell>
          <cell r="F284" t="str">
            <v>1625 Salvador Ave</v>
          </cell>
          <cell r="G284" t="str">
            <v>Napa</v>
          </cell>
          <cell r="H284" t="str">
            <v>Napa</v>
          </cell>
          <cell r="J284" t="str">
            <v>94558</v>
          </cell>
          <cell r="K284" t="str">
            <v>Unitarian Universalist Fellowship of North Bay</v>
          </cell>
          <cell r="L284" t="str">
            <v>Mary-Lou Kennelly</v>
          </cell>
          <cell r="M284">
            <v>7072269220</v>
          </cell>
          <cell r="O284" t="str">
            <v>Masonry</v>
          </cell>
          <cell r="Q284">
            <v>1856</v>
          </cell>
          <cell r="U284">
            <v>147347</v>
          </cell>
          <cell r="V284">
            <v>600000</v>
          </cell>
          <cell r="AE284">
            <v>41404</v>
          </cell>
          <cell r="AF284">
            <v>600000</v>
          </cell>
        </row>
        <row r="285">
          <cell r="A285" t="str">
            <v>253537273</v>
          </cell>
          <cell r="B285" t="str">
            <v>East Bay/Oakland</v>
          </cell>
          <cell r="C285" t="str">
            <v>Napa County</v>
          </cell>
          <cell r="D285" t="str">
            <v>Specialty</v>
          </cell>
          <cell r="E285" t="str">
            <v>Car Wash</v>
          </cell>
          <cell r="F285" t="str">
            <v>391 Post St</v>
          </cell>
          <cell r="G285" t="str">
            <v>Napa</v>
          </cell>
          <cell r="H285" t="str">
            <v>Napa</v>
          </cell>
          <cell r="I285" t="str">
            <v>Sparkle Wash &amp; Wax</v>
          </cell>
          <cell r="J285" t="str">
            <v>94559</v>
          </cell>
          <cell r="O285" t="str">
            <v>Wood Frame</v>
          </cell>
          <cell r="Q285">
            <v>2535</v>
          </cell>
          <cell r="R285">
            <v>1</v>
          </cell>
          <cell r="S285" t="str">
            <v>Single</v>
          </cell>
          <cell r="U285">
            <v>292661</v>
          </cell>
          <cell r="V285">
            <v>174500</v>
          </cell>
          <cell r="W285">
            <v>1130500</v>
          </cell>
          <cell r="X285" t="str">
            <v>Bank of America NA</v>
          </cell>
          <cell r="AE285">
            <v>37273</v>
          </cell>
          <cell r="AF285">
            <v>557500</v>
          </cell>
        </row>
        <row r="286">
          <cell r="A286" t="str">
            <v>637537280</v>
          </cell>
          <cell r="B286" t="str">
            <v>East Bay/Oakland</v>
          </cell>
          <cell r="C286" t="str">
            <v>Napa County</v>
          </cell>
          <cell r="D286" t="str">
            <v>Specialty</v>
          </cell>
          <cell r="E286" t="str">
            <v>Lodge/Meeting Hall</v>
          </cell>
          <cell r="F286" t="str">
            <v>2641 Laurel St</v>
          </cell>
          <cell r="G286" t="str">
            <v>Napa</v>
          </cell>
          <cell r="H286" t="str">
            <v>Napa</v>
          </cell>
          <cell r="I286" t="str">
            <v>Veterans Of Foreign Wars</v>
          </cell>
          <cell r="J286" t="str">
            <v>94558</v>
          </cell>
          <cell r="O286" t="str">
            <v>Wood Frame</v>
          </cell>
          <cell r="P286">
            <v>1952</v>
          </cell>
          <cell r="Q286">
            <v>6375</v>
          </cell>
          <cell r="R286">
            <v>2</v>
          </cell>
          <cell r="S286" t="str">
            <v>Single</v>
          </cell>
          <cell r="U286">
            <v>63359</v>
          </cell>
          <cell r="V286">
            <v>50000</v>
          </cell>
          <cell r="W286">
            <v>300000</v>
          </cell>
          <cell r="X286" t="str">
            <v>Vintage Bank</v>
          </cell>
          <cell r="AA286">
            <v>200000</v>
          </cell>
          <cell r="AB286" t="str">
            <v>Seller</v>
          </cell>
          <cell r="AC286">
            <v>18000</v>
          </cell>
          <cell r="AE286">
            <v>37280</v>
          </cell>
          <cell r="AF286">
            <v>550000</v>
          </cell>
        </row>
        <row r="287">
          <cell r="A287" t="str">
            <v>350036971</v>
          </cell>
          <cell r="B287" t="str">
            <v>East Bay/Oakland</v>
          </cell>
          <cell r="C287" t="str">
            <v>Napa County</v>
          </cell>
          <cell r="D287" t="str">
            <v>Specialty</v>
          </cell>
          <cell r="E287" t="str">
            <v>Religious Facility</v>
          </cell>
          <cell r="F287" t="str">
            <v>4149 Linda Vista Ave</v>
          </cell>
          <cell r="G287" t="str">
            <v>Napa</v>
          </cell>
          <cell r="H287" t="str">
            <v>Napa</v>
          </cell>
          <cell r="I287" t="str">
            <v>Valley Community Church</v>
          </cell>
          <cell r="J287" t="str">
            <v>94558</v>
          </cell>
          <cell r="Q287">
            <v>3500</v>
          </cell>
          <cell r="R287">
            <v>1</v>
          </cell>
          <cell r="U287">
            <v>121868</v>
          </cell>
          <cell r="V287">
            <v>100000</v>
          </cell>
          <cell r="W287">
            <v>433000</v>
          </cell>
          <cell r="X287" t="str">
            <v>Private Lender</v>
          </cell>
          <cell r="AE287">
            <v>36971</v>
          </cell>
          <cell r="AF287">
            <v>533000</v>
          </cell>
        </row>
        <row r="288">
          <cell r="A288" t="str">
            <v>554437099</v>
          </cell>
          <cell r="B288" t="str">
            <v>East Bay/Oakland</v>
          </cell>
          <cell r="C288" t="str">
            <v>Napa County</v>
          </cell>
          <cell r="D288" t="str">
            <v>Retail (Strip Center)</v>
          </cell>
          <cell r="F288" t="str">
            <v>2550-2564 Jefferson St</v>
          </cell>
          <cell r="G288" t="str">
            <v>Napa</v>
          </cell>
          <cell r="H288" t="str">
            <v>Napa</v>
          </cell>
          <cell r="I288" t="str">
            <v>Lui Building</v>
          </cell>
          <cell r="J288" t="str">
            <v>94558</v>
          </cell>
          <cell r="O288" t="str">
            <v>Wood Frame</v>
          </cell>
          <cell r="Q288">
            <v>5544</v>
          </cell>
          <cell r="R288">
            <v>4</v>
          </cell>
          <cell r="S288" t="str">
            <v>Multi</v>
          </cell>
          <cell r="U288">
            <v>137170</v>
          </cell>
          <cell r="V288">
            <v>500000</v>
          </cell>
          <cell r="AE288">
            <v>37099</v>
          </cell>
          <cell r="AF288">
            <v>500000</v>
          </cell>
        </row>
        <row r="289">
          <cell r="A289" t="str">
            <v>330040613</v>
          </cell>
          <cell r="B289" t="str">
            <v>East Bay/Oakland</v>
          </cell>
          <cell r="C289" t="str">
            <v>Napa County</v>
          </cell>
          <cell r="D289" t="str">
            <v>Specialty</v>
          </cell>
          <cell r="E289" t="str">
            <v>Religious Facility</v>
          </cell>
          <cell r="F289" t="str">
            <v>1323 Cedar St</v>
          </cell>
          <cell r="G289" t="str">
            <v>Calistoga</v>
          </cell>
          <cell r="H289" t="str">
            <v>Napa</v>
          </cell>
          <cell r="J289" t="str">
            <v>94515</v>
          </cell>
          <cell r="K289" t="str">
            <v>John L. &amp; Patricia T. Merchant</v>
          </cell>
          <cell r="L289" t="str">
            <v>John Merchant</v>
          </cell>
          <cell r="M289">
            <v>4159217869</v>
          </cell>
          <cell r="P289">
            <v>1869</v>
          </cell>
          <cell r="Q289">
            <v>3300</v>
          </cell>
          <cell r="U289">
            <v>67785</v>
          </cell>
          <cell r="V289">
            <v>450000</v>
          </cell>
          <cell r="AE289">
            <v>40613</v>
          </cell>
          <cell r="AF289">
            <v>450000</v>
          </cell>
        </row>
        <row r="290">
          <cell r="A290" t="str">
            <v>293537132</v>
          </cell>
          <cell r="B290" t="str">
            <v>East Bay/Oakland</v>
          </cell>
          <cell r="C290" t="str">
            <v>Napa County</v>
          </cell>
          <cell r="D290" t="str">
            <v>Retail</v>
          </cell>
          <cell r="E290" t="str">
            <v>Restaurant</v>
          </cell>
          <cell r="F290" t="str">
            <v>4050 Byway East</v>
          </cell>
          <cell r="G290" t="str">
            <v>Napa</v>
          </cell>
          <cell r="H290" t="str">
            <v>Napa</v>
          </cell>
          <cell r="J290" t="str">
            <v>94558</v>
          </cell>
          <cell r="O290" t="str">
            <v>Masonry</v>
          </cell>
          <cell r="P290">
            <v>1960</v>
          </cell>
          <cell r="Q290">
            <v>2935</v>
          </cell>
          <cell r="S290" t="str">
            <v>Multi</v>
          </cell>
          <cell r="U290">
            <v>351900</v>
          </cell>
          <cell r="V290">
            <v>425000</v>
          </cell>
          <cell r="AE290">
            <v>37132</v>
          </cell>
          <cell r="AF290">
            <v>425000</v>
          </cell>
        </row>
        <row r="291">
          <cell r="A291" t="str">
            <v>2610037084</v>
          </cell>
          <cell r="B291" t="str">
            <v>East Bay/Oakland</v>
          </cell>
          <cell r="C291" t="str">
            <v>Napa County</v>
          </cell>
          <cell r="D291" t="str">
            <v>Specialty</v>
          </cell>
          <cell r="E291" t="str">
            <v>Post Office</v>
          </cell>
          <cell r="F291" t="str">
            <v>1625 Trancas St</v>
          </cell>
          <cell r="G291" t="str">
            <v>Napa</v>
          </cell>
          <cell r="H291" t="str">
            <v>Napa</v>
          </cell>
          <cell r="I291" t="str">
            <v>Us Post Office</v>
          </cell>
          <cell r="J291" t="str">
            <v>94558</v>
          </cell>
          <cell r="O291" t="str">
            <v>Reinforced Concrete</v>
          </cell>
          <cell r="Q291">
            <v>26100</v>
          </cell>
          <cell r="S291" t="str">
            <v>Single</v>
          </cell>
          <cell r="U291">
            <v>1460804</v>
          </cell>
          <cell r="V291">
            <v>113500</v>
          </cell>
          <cell r="W291">
            <v>200000</v>
          </cell>
          <cell r="X291" t="str">
            <v>Private Lender</v>
          </cell>
          <cell r="Z291" t="str">
            <v>Private: Anthony N. Valletti</v>
          </cell>
          <cell r="AE291">
            <v>37084</v>
          </cell>
          <cell r="AF291">
            <v>313500</v>
          </cell>
        </row>
        <row r="292">
          <cell r="A292" t="str">
            <v>135040974</v>
          </cell>
          <cell r="B292" t="str">
            <v>East Bay/Oakland</v>
          </cell>
          <cell r="C292" t="str">
            <v>Napa County</v>
          </cell>
          <cell r="D292" t="str">
            <v>Specialty</v>
          </cell>
          <cell r="E292" t="str">
            <v>Winery/Vineyard</v>
          </cell>
          <cell r="F292" t="str">
            <v>4095 Silverado Trl</v>
          </cell>
          <cell r="G292" t="str">
            <v>Napa</v>
          </cell>
          <cell r="H292" t="str">
            <v>Napa</v>
          </cell>
          <cell r="J292" t="str">
            <v>94558</v>
          </cell>
          <cell r="P292">
            <v>1930</v>
          </cell>
          <cell r="Q292">
            <v>1350</v>
          </cell>
          <cell r="U292">
            <v>1608569</v>
          </cell>
          <cell r="AE292">
            <v>40974</v>
          </cell>
          <cell r="AF292">
            <v>180818</v>
          </cell>
        </row>
        <row r="293">
          <cell r="A293" t="str">
            <v>242041372</v>
          </cell>
          <cell r="B293" t="str">
            <v>East Bay/Oakland</v>
          </cell>
          <cell r="C293" t="str">
            <v>Napa County</v>
          </cell>
          <cell r="D293" t="str">
            <v>Specialty</v>
          </cell>
          <cell r="E293" t="str">
            <v>Lodge/Meeting Hall</v>
          </cell>
          <cell r="F293" t="str">
            <v>4320 Old Sonoma Hwy</v>
          </cell>
          <cell r="G293" t="str">
            <v>Napa</v>
          </cell>
          <cell r="H293" t="str">
            <v>Napa</v>
          </cell>
          <cell r="J293" t="str">
            <v>94559</v>
          </cell>
          <cell r="Q293">
            <v>2420</v>
          </cell>
          <cell r="U293">
            <v>219300</v>
          </cell>
          <cell r="AE293">
            <v>41372</v>
          </cell>
          <cell r="AF293">
            <v>145000</v>
          </cell>
        </row>
        <row r="294">
          <cell r="A294" t="str">
            <v>1665040933</v>
          </cell>
          <cell r="B294" t="str">
            <v>East Bay/Oakland</v>
          </cell>
          <cell r="C294" t="str">
            <v>Napa County</v>
          </cell>
          <cell r="D294" t="str">
            <v>Specialty</v>
          </cell>
          <cell r="E294" t="str">
            <v>Winery/Vineyard</v>
          </cell>
          <cell r="F294" t="str">
            <v>40 Rapp Ln</v>
          </cell>
          <cell r="G294" t="str">
            <v>Napa</v>
          </cell>
          <cell r="H294" t="str">
            <v>Napa</v>
          </cell>
          <cell r="J294" t="str">
            <v>94558</v>
          </cell>
          <cell r="P294">
            <v>1982</v>
          </cell>
          <cell r="Q294">
            <v>16650</v>
          </cell>
          <cell r="U294">
            <v>3965281</v>
          </cell>
          <cell r="AE294">
            <v>40933</v>
          </cell>
          <cell r="AF294">
            <v>0</v>
          </cell>
        </row>
        <row r="295">
          <cell r="A295" t="str">
            <v>039890</v>
          </cell>
          <cell r="B295" t="str">
            <v>East Bay/Oakland</v>
          </cell>
          <cell r="C295" t="str">
            <v>Napa County</v>
          </cell>
          <cell r="D295" t="str">
            <v>Specialty</v>
          </cell>
          <cell r="E295" t="str">
            <v>Winery/Vineyard</v>
          </cell>
          <cell r="F295" t="str">
            <v>2076 Dry Creek Rd</v>
          </cell>
          <cell r="G295" t="str">
            <v>Napa</v>
          </cell>
          <cell r="H295" t="str">
            <v>Napa</v>
          </cell>
          <cell r="J295" t="str">
            <v>94558</v>
          </cell>
          <cell r="Q295">
            <v>0</v>
          </cell>
          <cell r="AE295">
            <v>39890</v>
          </cell>
          <cell r="AF295">
            <v>0</v>
          </cell>
        </row>
        <row r="296">
          <cell r="A296" t="str">
            <v>197739146</v>
          </cell>
          <cell r="B296" t="str">
            <v>East Bay/Oakland</v>
          </cell>
          <cell r="C296" t="str">
            <v>Napa County</v>
          </cell>
          <cell r="D296" t="str">
            <v>Specialty</v>
          </cell>
          <cell r="F296" t="str">
            <v>6717 Pope Valley Rd</v>
          </cell>
          <cell r="G296" t="str">
            <v>Pope Valley</v>
          </cell>
          <cell r="H296" t="str">
            <v>Napa</v>
          </cell>
          <cell r="J296" t="str">
            <v>94567</v>
          </cell>
          <cell r="Q296">
            <v>1977</v>
          </cell>
          <cell r="U296">
            <v>1088698</v>
          </cell>
          <cell r="AE296">
            <v>39146</v>
          </cell>
          <cell r="AF296">
            <v>0</v>
          </cell>
        </row>
        <row r="297">
          <cell r="A297" t="str">
            <v>115039118</v>
          </cell>
          <cell r="B297" t="str">
            <v>East Bay/Oakland</v>
          </cell>
          <cell r="C297" t="str">
            <v>Napa County</v>
          </cell>
          <cell r="D297" t="str">
            <v>Specialty</v>
          </cell>
          <cell r="F297" t="str">
            <v>3468 Silverado Trl</v>
          </cell>
          <cell r="G297" t="str">
            <v>Saint Helena</v>
          </cell>
          <cell r="H297" t="str">
            <v>Napa</v>
          </cell>
          <cell r="J297" t="str">
            <v>94574</v>
          </cell>
          <cell r="Q297">
            <v>1150</v>
          </cell>
          <cell r="U297">
            <v>884189</v>
          </cell>
          <cell r="AE297">
            <v>39118</v>
          </cell>
          <cell r="AF297">
            <v>0</v>
          </cell>
        </row>
        <row r="298">
          <cell r="A298" t="str">
            <v>1056039162</v>
          </cell>
          <cell r="B298" t="str">
            <v>East Bay/Oakland</v>
          </cell>
          <cell r="C298" t="str">
            <v>Napa County</v>
          </cell>
          <cell r="D298" t="str">
            <v>Retail (Strip Center)</v>
          </cell>
          <cell r="F298" t="str">
            <v>2233 Brown St</v>
          </cell>
          <cell r="G298" t="str">
            <v>Napa</v>
          </cell>
          <cell r="H298" t="str">
            <v>Napa</v>
          </cell>
          <cell r="I298" t="str">
            <v>La Morenita Market</v>
          </cell>
          <cell r="J298" t="str">
            <v>94558</v>
          </cell>
          <cell r="O298" t="str">
            <v>Reinforced Concrete</v>
          </cell>
          <cell r="P298">
            <v>1942</v>
          </cell>
          <cell r="Q298">
            <v>10560</v>
          </cell>
          <cell r="S298" t="str">
            <v>Single</v>
          </cell>
          <cell r="U298">
            <v>601045</v>
          </cell>
          <cell r="AE298">
            <v>39162</v>
          </cell>
          <cell r="AF298">
            <v>0</v>
          </cell>
        </row>
        <row r="299">
          <cell r="A299" t="str">
            <v>1345040226</v>
          </cell>
          <cell r="B299" t="str">
            <v>East Bay/Oakland</v>
          </cell>
          <cell r="C299" t="str">
            <v>Napa County</v>
          </cell>
          <cell r="D299" t="str">
            <v>Specialty</v>
          </cell>
          <cell r="E299" t="str">
            <v>Winery/Vineyard</v>
          </cell>
          <cell r="F299" t="str">
            <v>1001 Silverado Trl</v>
          </cell>
          <cell r="G299" t="str">
            <v>Saint Helena</v>
          </cell>
          <cell r="H299" t="str">
            <v>Napa</v>
          </cell>
          <cell r="I299" t="str">
            <v>Napa Creek Winery</v>
          </cell>
          <cell r="J299" t="str">
            <v>94574</v>
          </cell>
          <cell r="O299" t="str">
            <v>Reinforced Concrete</v>
          </cell>
          <cell r="P299">
            <v>1999</v>
          </cell>
          <cell r="Q299">
            <v>13450</v>
          </cell>
          <cell r="U299">
            <v>1209128</v>
          </cell>
          <cell r="AE299">
            <v>40226</v>
          </cell>
          <cell r="AF299">
            <v>0</v>
          </cell>
        </row>
        <row r="300">
          <cell r="A300" t="str">
            <v>1345040226</v>
          </cell>
          <cell r="B300" t="str">
            <v>East Bay/Oakland</v>
          </cell>
          <cell r="C300" t="str">
            <v>Napa County</v>
          </cell>
          <cell r="D300" t="str">
            <v>Specialty</v>
          </cell>
          <cell r="E300" t="str">
            <v>Winery/Vineyard</v>
          </cell>
          <cell r="F300" t="str">
            <v>1001 Silverado Trl</v>
          </cell>
          <cell r="G300" t="str">
            <v>Saint Helena</v>
          </cell>
          <cell r="H300" t="str">
            <v>Napa</v>
          </cell>
          <cell r="I300" t="str">
            <v>Napa Creek Winery</v>
          </cell>
          <cell r="J300" t="str">
            <v>94574</v>
          </cell>
          <cell r="O300" t="str">
            <v>Reinforced Concrete</v>
          </cell>
          <cell r="P300">
            <v>1999</v>
          </cell>
          <cell r="Q300">
            <v>13450</v>
          </cell>
          <cell r="U300">
            <v>1209128</v>
          </cell>
          <cell r="AE300">
            <v>40226</v>
          </cell>
          <cell r="AF300">
            <v>0</v>
          </cell>
        </row>
        <row r="301">
          <cell r="A301" t="str">
            <v>1145240291</v>
          </cell>
          <cell r="B301" t="str">
            <v>East Bay/Oakland</v>
          </cell>
          <cell r="C301" t="str">
            <v>Napa County</v>
          </cell>
          <cell r="D301" t="str">
            <v>Retail (Strip Center)</v>
          </cell>
          <cell r="F301" t="str">
            <v>3012-3090 Jefferson St</v>
          </cell>
          <cell r="G301" t="str">
            <v>Napa</v>
          </cell>
          <cell r="H301" t="str">
            <v>Napa</v>
          </cell>
          <cell r="J301" t="str">
            <v>94558</v>
          </cell>
          <cell r="O301" t="str">
            <v>Wood Frame</v>
          </cell>
          <cell r="Q301">
            <v>11452</v>
          </cell>
          <cell r="R301">
            <v>8</v>
          </cell>
          <cell r="S301" t="str">
            <v>Multi</v>
          </cell>
          <cell r="T301">
            <v>24.45</v>
          </cell>
          <cell r="U301">
            <v>2100000</v>
          </cell>
          <cell r="AE301">
            <v>40291</v>
          </cell>
          <cell r="AF301">
            <v>0</v>
          </cell>
        </row>
        <row r="302">
          <cell r="A302" t="str">
            <v>711040478</v>
          </cell>
          <cell r="B302" t="str">
            <v>East Bay/Oakland</v>
          </cell>
          <cell r="C302" t="str">
            <v>Napa County</v>
          </cell>
          <cell r="D302" t="str">
            <v>Retail (Strip Center)</v>
          </cell>
          <cell r="E302" t="str">
            <v>Freestanding</v>
          </cell>
          <cell r="F302" t="str">
            <v>101 Antonina Ave</v>
          </cell>
          <cell r="G302" t="str">
            <v>American Canyon</v>
          </cell>
          <cell r="H302" t="str">
            <v>Napa</v>
          </cell>
          <cell r="I302" t="str">
            <v>Visitor Center &amp; Shoppe</v>
          </cell>
          <cell r="J302" t="str">
            <v>94503</v>
          </cell>
          <cell r="O302" t="str">
            <v>Wood Frame</v>
          </cell>
          <cell r="P302">
            <v>1996</v>
          </cell>
          <cell r="Q302">
            <v>7110</v>
          </cell>
          <cell r="R302">
            <v>2</v>
          </cell>
          <cell r="S302" t="str">
            <v>Multi</v>
          </cell>
          <cell r="U302">
            <v>1214918</v>
          </cell>
          <cell r="AE302">
            <v>40478</v>
          </cell>
          <cell r="AF302">
            <v>0</v>
          </cell>
        </row>
        <row r="303">
          <cell r="A303" t="str">
            <v>158939994</v>
          </cell>
          <cell r="B303" t="str">
            <v>East Bay/Oakland</v>
          </cell>
          <cell r="C303" t="str">
            <v>Napa County</v>
          </cell>
          <cell r="D303" t="str">
            <v>Specialty</v>
          </cell>
          <cell r="E303" t="str">
            <v>Winery/Vineyard</v>
          </cell>
          <cell r="F303" t="str">
            <v>Capell Valley Rd</v>
          </cell>
          <cell r="G303" t="str">
            <v>Napa</v>
          </cell>
          <cell r="H303" t="str">
            <v>Napa</v>
          </cell>
          <cell r="J303" t="str">
            <v>94558</v>
          </cell>
          <cell r="P303">
            <v>1900</v>
          </cell>
          <cell r="Q303">
            <v>1589</v>
          </cell>
          <cell r="U303">
            <v>2770926</v>
          </cell>
          <cell r="AE303">
            <v>39994</v>
          </cell>
          <cell r="AF303">
            <v>0</v>
          </cell>
        </row>
        <row r="304">
          <cell r="A304" t="str">
            <v>39756</v>
          </cell>
          <cell r="B304" t="str">
            <v>East Bay/Oakland</v>
          </cell>
          <cell r="C304" t="str">
            <v>Napa County</v>
          </cell>
          <cell r="D304" t="str">
            <v>Specialty</v>
          </cell>
          <cell r="E304" t="str">
            <v>Winery/Vineyard</v>
          </cell>
          <cell r="F304" t="str">
            <v>Henry Rd</v>
          </cell>
          <cell r="G304" t="str">
            <v>Napa</v>
          </cell>
          <cell r="H304" t="str">
            <v>Napa</v>
          </cell>
          <cell r="J304" t="str">
            <v>94559</v>
          </cell>
          <cell r="U304">
            <v>4967945</v>
          </cell>
          <cell r="AE304">
            <v>39756</v>
          </cell>
          <cell r="AF304">
            <v>0</v>
          </cell>
        </row>
        <row r="305">
          <cell r="A305" t="str">
            <v>196840637</v>
          </cell>
          <cell r="B305" t="str">
            <v>East Bay/Oakland</v>
          </cell>
          <cell r="C305" t="str">
            <v>Napa County</v>
          </cell>
          <cell r="D305" t="str">
            <v>Specialty</v>
          </cell>
          <cell r="E305" t="str">
            <v>Winery/Vineyard</v>
          </cell>
          <cell r="F305" t="str">
            <v>3665 Redwood Rd</v>
          </cell>
          <cell r="G305" t="str">
            <v>Napa</v>
          </cell>
          <cell r="H305" t="str">
            <v>Napa</v>
          </cell>
          <cell r="J305" t="str">
            <v>94558</v>
          </cell>
          <cell r="O305" t="str">
            <v>Wood Frame</v>
          </cell>
          <cell r="P305">
            <v>1900</v>
          </cell>
          <cell r="Q305">
            <v>1968</v>
          </cell>
          <cell r="U305">
            <v>1026091</v>
          </cell>
          <cell r="AE305">
            <v>40637</v>
          </cell>
          <cell r="AF305">
            <v>0</v>
          </cell>
        </row>
        <row r="306">
          <cell r="A306" t="str">
            <v>039890</v>
          </cell>
          <cell r="B306" t="str">
            <v>East Bay/Oakland</v>
          </cell>
          <cell r="C306" t="str">
            <v>Napa County</v>
          </cell>
          <cell r="D306" t="str">
            <v>Specialty</v>
          </cell>
          <cell r="E306" t="str">
            <v>Winery/Vineyard</v>
          </cell>
          <cell r="F306" t="str">
            <v>2076 Dry Creek Rd</v>
          </cell>
          <cell r="G306" t="str">
            <v>Napa</v>
          </cell>
          <cell r="H306" t="str">
            <v>Napa</v>
          </cell>
          <cell r="J306" t="str">
            <v>94558</v>
          </cell>
          <cell r="Q306">
            <v>0</v>
          </cell>
          <cell r="AE306">
            <v>39890</v>
          </cell>
          <cell r="AF306">
            <v>0</v>
          </cell>
        </row>
        <row r="307">
          <cell r="A307" t="str">
            <v>1145240291</v>
          </cell>
          <cell r="B307" t="str">
            <v>East Bay/Oakland</v>
          </cell>
          <cell r="C307" t="str">
            <v>Napa County</v>
          </cell>
          <cell r="D307" t="str">
            <v>Retail (Strip Center)</v>
          </cell>
          <cell r="F307" t="str">
            <v>3012-3090 Jefferson St</v>
          </cell>
          <cell r="G307" t="str">
            <v>Napa</v>
          </cell>
          <cell r="H307" t="str">
            <v>Napa</v>
          </cell>
          <cell r="J307" t="str">
            <v>94558</v>
          </cell>
          <cell r="K307" t="str">
            <v>Edward F Biggs</v>
          </cell>
          <cell r="O307" t="str">
            <v>Wood Frame</v>
          </cell>
          <cell r="Q307">
            <v>11452</v>
          </cell>
          <cell r="R307">
            <v>8</v>
          </cell>
          <cell r="S307" t="str">
            <v>Multi</v>
          </cell>
          <cell r="T307">
            <v>24.45</v>
          </cell>
          <cell r="U307">
            <v>2100000</v>
          </cell>
          <cell r="AE307">
            <v>40291</v>
          </cell>
          <cell r="AF307">
            <v>0</v>
          </cell>
        </row>
        <row r="308">
          <cell r="A308" t="str">
            <v>1507040178</v>
          </cell>
          <cell r="B308" t="str">
            <v>East Bay/Oakland</v>
          </cell>
          <cell r="C308" t="str">
            <v>Napa County</v>
          </cell>
          <cell r="D308" t="str">
            <v>Specialty</v>
          </cell>
          <cell r="E308" t="str">
            <v>Self-Storage</v>
          </cell>
          <cell r="F308" t="str">
            <v>700 Joliet Way</v>
          </cell>
          <cell r="G308" t="str">
            <v>Napa</v>
          </cell>
          <cell r="H308" t="str">
            <v>Napa</v>
          </cell>
          <cell r="J308" t="str">
            <v>94559</v>
          </cell>
          <cell r="O308" t="str">
            <v>Masonry</v>
          </cell>
          <cell r="Q308">
            <v>15070</v>
          </cell>
          <cell r="S308" t="str">
            <v>Single</v>
          </cell>
          <cell r="AE308">
            <v>40178</v>
          </cell>
          <cell r="AF308">
            <v>0</v>
          </cell>
        </row>
        <row r="309">
          <cell r="A309" t="str">
            <v>1345039944</v>
          </cell>
          <cell r="B309" t="str">
            <v>East Bay/Oakland</v>
          </cell>
          <cell r="C309" t="str">
            <v>Napa County</v>
          </cell>
          <cell r="D309" t="str">
            <v>Specialty</v>
          </cell>
          <cell r="E309" t="str">
            <v>Winery/Vineyard</v>
          </cell>
          <cell r="F309" t="str">
            <v>1001 Silverado Trl</v>
          </cell>
          <cell r="G309" t="str">
            <v>Saint Helena</v>
          </cell>
          <cell r="H309" t="str">
            <v>Napa</v>
          </cell>
          <cell r="I309" t="str">
            <v>Napa Creek Winery</v>
          </cell>
          <cell r="J309" t="str">
            <v>94574</v>
          </cell>
          <cell r="O309" t="str">
            <v>Reinforced Concrete</v>
          </cell>
          <cell r="P309">
            <v>1999</v>
          </cell>
          <cell r="Q309">
            <v>13450</v>
          </cell>
          <cell r="U309">
            <v>1185421</v>
          </cell>
          <cell r="AE309">
            <v>39944</v>
          </cell>
          <cell r="AF309">
            <v>0</v>
          </cell>
        </row>
        <row r="310">
          <cell r="A310" t="str">
            <v>152039862</v>
          </cell>
          <cell r="B310" t="str">
            <v>East Bay/Oakland</v>
          </cell>
          <cell r="C310" t="str">
            <v>Napa County</v>
          </cell>
          <cell r="D310" t="str">
            <v>Specialty</v>
          </cell>
          <cell r="E310" t="str">
            <v>Winery/Vineyard</v>
          </cell>
          <cell r="F310" t="str">
            <v>2899 Saint Helena Hwy</v>
          </cell>
          <cell r="G310" t="str">
            <v>Saint Helena</v>
          </cell>
          <cell r="H310" t="str">
            <v>Napa</v>
          </cell>
          <cell r="J310" t="str">
            <v>94574</v>
          </cell>
          <cell r="P310">
            <v>1943</v>
          </cell>
          <cell r="Q310">
            <v>1520</v>
          </cell>
          <cell r="S310" t="str">
            <v>Single</v>
          </cell>
          <cell r="U310">
            <v>638863</v>
          </cell>
          <cell r="AE310">
            <v>39862</v>
          </cell>
          <cell r="AF310">
            <v>0</v>
          </cell>
        </row>
        <row r="311">
          <cell r="A311" t="str">
            <v>534039884</v>
          </cell>
          <cell r="B311" t="str">
            <v>East Bay/Oakland</v>
          </cell>
          <cell r="C311" t="str">
            <v>Napa County</v>
          </cell>
          <cell r="D311" t="str">
            <v>Specialty</v>
          </cell>
          <cell r="E311" t="str">
            <v>Winery/Vineyard</v>
          </cell>
          <cell r="F311" t="str">
            <v>Silverado Trl</v>
          </cell>
          <cell r="G311" t="str">
            <v>Napa</v>
          </cell>
          <cell r="H311" t="str">
            <v>Napa</v>
          </cell>
          <cell r="J311" t="str">
            <v>94558</v>
          </cell>
          <cell r="K311" t="str">
            <v>Ovid Napa Valley</v>
          </cell>
          <cell r="L311" t="str">
            <v>Janet Pagano</v>
          </cell>
          <cell r="M311">
            <v>7079633850</v>
          </cell>
          <cell r="Q311">
            <v>5340</v>
          </cell>
          <cell r="U311">
            <v>5132554</v>
          </cell>
          <cell r="X311" t="str">
            <v>American Ag Credit</v>
          </cell>
          <cell r="AE311">
            <v>39884</v>
          </cell>
          <cell r="AF311">
            <v>0</v>
          </cell>
        </row>
        <row r="312">
          <cell r="A312" t="str">
            <v>39029</v>
          </cell>
          <cell r="B312" t="str">
            <v>East Bay/Oakland</v>
          </cell>
          <cell r="C312" t="str">
            <v>Napa County</v>
          </cell>
          <cell r="D312" t="str">
            <v>Specialty</v>
          </cell>
          <cell r="F312" t="str">
            <v>Oak Knoll Ave @ Big Ranch Road</v>
          </cell>
          <cell r="G312" t="str">
            <v>Napa</v>
          </cell>
          <cell r="H312" t="str">
            <v>Napa</v>
          </cell>
          <cell r="J312" t="str">
            <v>94558</v>
          </cell>
          <cell r="K312" t="str">
            <v>Elizabeth J Morgenthaler</v>
          </cell>
          <cell r="L312" t="str">
            <v>Elizabeth Morgenthaler</v>
          </cell>
          <cell r="U312">
            <v>1313418</v>
          </cell>
          <cell r="AE312">
            <v>39029</v>
          </cell>
        </row>
        <row r="313">
          <cell r="A313" t="str">
            <v>1490339878</v>
          </cell>
          <cell r="B313" t="str">
            <v>East Bay/Oakland</v>
          </cell>
          <cell r="C313" t="str">
            <v>Napa County</v>
          </cell>
          <cell r="D313" t="str">
            <v>Specialty</v>
          </cell>
          <cell r="E313" t="str">
            <v>Winery/Vineyard</v>
          </cell>
          <cell r="F313" t="str">
            <v>2460-2470 Sage Canyon Rd</v>
          </cell>
          <cell r="G313" t="str">
            <v>Saint Helena</v>
          </cell>
          <cell r="H313" t="str">
            <v>Napa</v>
          </cell>
          <cell r="I313" t="str">
            <v>Kuleto Estate Winery</v>
          </cell>
          <cell r="J313" t="str">
            <v>94574</v>
          </cell>
          <cell r="P313">
            <v>1997</v>
          </cell>
          <cell r="Q313">
            <v>14903</v>
          </cell>
          <cell r="U313">
            <v>10926122</v>
          </cell>
          <cell r="AA313">
            <v>6750000</v>
          </cell>
          <cell r="AB313" t="str">
            <v>Farm Credit West FLCA</v>
          </cell>
          <cell r="AE313">
            <v>39878</v>
          </cell>
        </row>
        <row r="314">
          <cell r="A314" t="str">
            <v>414439001</v>
          </cell>
          <cell r="B314" t="str">
            <v>East Bay/Oakland</v>
          </cell>
          <cell r="C314" t="str">
            <v>Napa County</v>
          </cell>
          <cell r="D314" t="str">
            <v>Specialty</v>
          </cell>
          <cell r="E314" t="str">
            <v>Winery/Vineyard</v>
          </cell>
          <cell r="F314" t="str">
            <v>1902 Madrona Ave</v>
          </cell>
          <cell r="G314" t="str">
            <v>Saint Helena</v>
          </cell>
          <cell r="H314" t="str">
            <v>Napa</v>
          </cell>
          <cell r="I314" t="str">
            <v>Spottswoode Winery</v>
          </cell>
          <cell r="J314" t="str">
            <v>94574</v>
          </cell>
          <cell r="O314" t="str">
            <v>Wood Frame</v>
          </cell>
          <cell r="P314">
            <v>1890</v>
          </cell>
          <cell r="Q314">
            <v>4144</v>
          </cell>
          <cell r="U314">
            <v>3000620</v>
          </cell>
          <cell r="AE314">
            <v>39001</v>
          </cell>
        </row>
        <row r="315">
          <cell r="A315" t="str">
            <v>222439120</v>
          </cell>
          <cell r="B315" t="str">
            <v>East Bay/Oakland</v>
          </cell>
          <cell r="C315" t="str">
            <v>Napa County</v>
          </cell>
          <cell r="D315" t="str">
            <v>Specialty</v>
          </cell>
          <cell r="E315" t="str">
            <v>Trailer / Camper Park</v>
          </cell>
          <cell r="F315" t="str">
            <v>1730 Conn Valley Rd</v>
          </cell>
          <cell r="G315" t="str">
            <v>Saint Helena</v>
          </cell>
          <cell r="H315" t="str">
            <v>Napa</v>
          </cell>
          <cell r="I315" t="str">
            <v>Cockrell Compound</v>
          </cell>
          <cell r="J315" t="str">
            <v>94574</v>
          </cell>
          <cell r="K315" t="str">
            <v>Erik T Nickel</v>
          </cell>
          <cell r="O315" t="str">
            <v>Wood Frame</v>
          </cell>
          <cell r="Q315">
            <v>2224</v>
          </cell>
          <cell r="S315" t="str">
            <v>Multi</v>
          </cell>
          <cell r="U315">
            <v>148273</v>
          </cell>
          <cell r="AA315">
            <v>3500000</v>
          </cell>
          <cell r="AB315" t="str">
            <v>Seller</v>
          </cell>
          <cell r="AD315" t="str">
            <v>R. Findlay &amp; Marcia W. Cockrell</v>
          </cell>
          <cell r="AE315">
            <v>39120</v>
          </cell>
        </row>
        <row r="316">
          <cell r="A316" t="str">
            <v>5774538975</v>
          </cell>
          <cell r="B316" t="str">
            <v>East Bay/Oakland</v>
          </cell>
          <cell r="C316" t="str">
            <v>Napa County</v>
          </cell>
          <cell r="D316" t="str">
            <v>Retail (Neighborhood Center)</v>
          </cell>
          <cell r="F316" t="str">
            <v>1325-1517 W Imola Ave</v>
          </cell>
          <cell r="G316" t="str">
            <v>Napa</v>
          </cell>
          <cell r="H316" t="str">
            <v>Napa</v>
          </cell>
          <cell r="I316" t="str">
            <v>River Park Shopping Center</v>
          </cell>
          <cell r="J316" t="str">
            <v>94559</v>
          </cell>
          <cell r="O316" t="str">
            <v>Masonry</v>
          </cell>
          <cell r="P316">
            <v>1974</v>
          </cell>
          <cell r="Q316">
            <v>57745</v>
          </cell>
          <cell r="R316">
            <v>7</v>
          </cell>
          <cell r="S316" t="str">
            <v>Multi</v>
          </cell>
          <cell r="T316">
            <v>11.77</v>
          </cell>
          <cell r="U316">
            <v>10665145</v>
          </cell>
          <cell r="AE316">
            <v>38975</v>
          </cell>
        </row>
        <row r="317">
          <cell r="A317" t="str">
            <v>1345039944</v>
          </cell>
          <cell r="B317" t="str">
            <v>East Bay/Oakland</v>
          </cell>
          <cell r="C317" t="str">
            <v>Napa County</v>
          </cell>
          <cell r="D317" t="str">
            <v>Specialty</v>
          </cell>
          <cell r="E317" t="str">
            <v>Winery/Vineyard</v>
          </cell>
          <cell r="F317" t="str">
            <v>1001 Silverado Trl</v>
          </cell>
          <cell r="G317" t="str">
            <v>Saint Helena</v>
          </cell>
          <cell r="H317" t="str">
            <v>Napa</v>
          </cell>
          <cell r="I317" t="str">
            <v>Napa Creek Winery</v>
          </cell>
          <cell r="J317" t="str">
            <v>94574</v>
          </cell>
          <cell r="O317" t="str">
            <v>Reinforced Concrete</v>
          </cell>
          <cell r="P317">
            <v>1999</v>
          </cell>
          <cell r="Q317">
            <v>13450</v>
          </cell>
          <cell r="U317">
            <v>1185421</v>
          </cell>
          <cell r="AE317">
            <v>39944</v>
          </cell>
        </row>
        <row r="318">
          <cell r="A318" t="str">
            <v>859739631</v>
          </cell>
          <cell r="B318" t="str">
            <v>East Bay/Oakland</v>
          </cell>
          <cell r="C318" t="str">
            <v>Napa County</v>
          </cell>
          <cell r="D318" t="str">
            <v>Specialty</v>
          </cell>
          <cell r="E318" t="str">
            <v>Winery/Vineyard</v>
          </cell>
          <cell r="F318" t="str">
            <v>1183 Buchli Station Rd</v>
          </cell>
          <cell r="G318" t="str">
            <v>Napa</v>
          </cell>
          <cell r="H318" t="str">
            <v>Napa</v>
          </cell>
          <cell r="I318" t="str">
            <v>Carneros Hills Vineyard</v>
          </cell>
          <cell r="J318" t="str">
            <v>94559</v>
          </cell>
          <cell r="K318" t="str">
            <v>UBS Realty Investors LLC</v>
          </cell>
          <cell r="M318">
            <v>8606169000</v>
          </cell>
          <cell r="Q318">
            <v>8597</v>
          </cell>
          <cell r="S318" t="str">
            <v>Multi</v>
          </cell>
          <cell r="U318">
            <v>4217683</v>
          </cell>
          <cell r="AE318">
            <v>39631</v>
          </cell>
        </row>
        <row r="319">
          <cell r="A319" t="str">
            <v>1345040086</v>
          </cell>
          <cell r="B319" t="str">
            <v>East Bay/Oakland</v>
          </cell>
          <cell r="C319" t="str">
            <v>Napa County</v>
          </cell>
          <cell r="D319" t="str">
            <v>Specialty</v>
          </cell>
          <cell r="E319" t="str">
            <v>Winery/Vineyard</v>
          </cell>
          <cell r="F319" t="str">
            <v>1001 Silverado Trl</v>
          </cell>
          <cell r="G319" t="str">
            <v>Saint Helena</v>
          </cell>
          <cell r="H319" t="str">
            <v>Napa</v>
          </cell>
          <cell r="I319" t="str">
            <v>Napa Creek Winery</v>
          </cell>
          <cell r="J319" t="str">
            <v>94574</v>
          </cell>
          <cell r="O319" t="str">
            <v>Reinforced Concrete</v>
          </cell>
          <cell r="P319">
            <v>1999</v>
          </cell>
          <cell r="Q319">
            <v>13450</v>
          </cell>
          <cell r="U319">
            <v>1185421</v>
          </cell>
          <cell r="AE319">
            <v>40086</v>
          </cell>
        </row>
        <row r="320">
          <cell r="A320" t="str">
            <v>806440403</v>
          </cell>
          <cell r="B320" t="str">
            <v>East Bay/Oakland</v>
          </cell>
          <cell r="C320" t="str">
            <v>Napa County</v>
          </cell>
          <cell r="D320" t="str">
            <v>Specialty</v>
          </cell>
          <cell r="E320" t="str">
            <v>Winery/Vineyard</v>
          </cell>
          <cell r="F320" t="str">
            <v>333 Silverado Trl</v>
          </cell>
          <cell r="G320" t="str">
            <v>Calistoga</v>
          </cell>
          <cell r="H320" t="str">
            <v>Napa</v>
          </cell>
          <cell r="I320" t="str">
            <v>August Briggs Winery</v>
          </cell>
          <cell r="J320" t="str">
            <v>94515</v>
          </cell>
          <cell r="K320" t="str">
            <v>Mark &amp; Teresa Aubert</v>
          </cell>
          <cell r="L320" t="str">
            <v>Mark Aubert</v>
          </cell>
          <cell r="P320">
            <v>2004</v>
          </cell>
          <cell r="Q320">
            <v>8064</v>
          </cell>
          <cell r="X320" t="str">
            <v>Silicon Valley Bank</v>
          </cell>
          <cell r="AE320">
            <v>40403</v>
          </cell>
        </row>
        <row r="321">
          <cell r="A321" t="str">
            <v>39029</v>
          </cell>
          <cell r="B321" t="str">
            <v>East Bay/Oakland</v>
          </cell>
          <cell r="C321" t="str">
            <v>Napa County</v>
          </cell>
          <cell r="D321" t="str">
            <v>Specialty</v>
          </cell>
          <cell r="F321" t="str">
            <v>Oak Knoll Ave @ Big Ranch Road</v>
          </cell>
          <cell r="G321" t="str">
            <v>Napa</v>
          </cell>
          <cell r="H321" t="str">
            <v>Napa</v>
          </cell>
          <cell r="J321" t="str">
            <v>94558</v>
          </cell>
          <cell r="U321">
            <v>1313418</v>
          </cell>
          <cell r="AE321">
            <v>39029</v>
          </cell>
        </row>
        <row r="322">
          <cell r="A322" t="str">
            <v>266839757</v>
          </cell>
          <cell r="B322" t="str">
            <v>East Bay/Oakland</v>
          </cell>
          <cell r="C322" t="str">
            <v>Napa County</v>
          </cell>
          <cell r="D322" t="str">
            <v>Specialty</v>
          </cell>
          <cell r="E322" t="str">
            <v>Winery/Vineyard</v>
          </cell>
          <cell r="F322" t="str">
            <v>2893 Saint Helena Hwy N</v>
          </cell>
          <cell r="G322" t="str">
            <v>Saint Helena</v>
          </cell>
          <cell r="H322" t="str">
            <v>Napa</v>
          </cell>
          <cell r="J322" t="str">
            <v>94574</v>
          </cell>
          <cell r="K322" t="str">
            <v>Charles Meibeyer</v>
          </cell>
          <cell r="M322">
            <v>7074222880</v>
          </cell>
          <cell r="P322">
            <v>1966</v>
          </cell>
          <cell r="Q322">
            <v>2668</v>
          </cell>
          <cell r="U322">
            <v>1494525</v>
          </cell>
          <cell r="AA322">
            <v>4600000</v>
          </cell>
          <cell r="AB322" t="str">
            <v>Seller</v>
          </cell>
          <cell r="AE322">
            <v>39757</v>
          </cell>
        </row>
        <row r="323">
          <cell r="A323" t="str">
            <v>4169038981</v>
          </cell>
          <cell r="B323" t="str">
            <v>East Bay/Oakland</v>
          </cell>
          <cell r="C323" t="str">
            <v>Napa County</v>
          </cell>
          <cell r="D323" t="str">
            <v>Specialty</v>
          </cell>
          <cell r="E323" t="str">
            <v>Winery/Vineyard</v>
          </cell>
          <cell r="F323" t="str">
            <v>1285 Dealy Ln</v>
          </cell>
          <cell r="G323" t="str">
            <v>Napa</v>
          </cell>
          <cell r="H323" t="str">
            <v>Napa</v>
          </cell>
          <cell r="I323" t="str">
            <v>Carneros Creek Winery/Mahoney Vineyards</v>
          </cell>
          <cell r="J323" t="str">
            <v>94559</v>
          </cell>
          <cell r="K323" t="str">
            <v>Folio Wine Company</v>
          </cell>
          <cell r="M323">
            <v>7072562700</v>
          </cell>
          <cell r="O323" t="str">
            <v>Wood Frame</v>
          </cell>
          <cell r="Q323">
            <v>41690</v>
          </cell>
          <cell r="S323" t="str">
            <v>Multi</v>
          </cell>
          <cell r="U323">
            <v>6245938</v>
          </cell>
          <cell r="W323">
            <v>4600000</v>
          </cell>
          <cell r="X323" t="str">
            <v>First Republic Bank</v>
          </cell>
          <cell r="AA323">
            <v>3000000</v>
          </cell>
          <cell r="AB323" t="str">
            <v>Seller</v>
          </cell>
          <cell r="AE323">
            <v>38981</v>
          </cell>
        </row>
        <row r="324">
          <cell r="A324" t="str">
            <v>5774538594</v>
          </cell>
          <cell r="B324" t="str">
            <v>East Bay/Oakland</v>
          </cell>
          <cell r="C324" t="str">
            <v>Napa County</v>
          </cell>
          <cell r="D324" t="str">
            <v>Retail (Neighborhood Center)</v>
          </cell>
          <cell r="F324" t="str">
            <v>1325-1517 W Imola Ave</v>
          </cell>
          <cell r="G324" t="str">
            <v>Napa</v>
          </cell>
          <cell r="H324" t="str">
            <v>Napa</v>
          </cell>
          <cell r="I324" t="str">
            <v>River Park Shopping Center</v>
          </cell>
          <cell r="J324" t="str">
            <v>94559</v>
          </cell>
          <cell r="O324" t="str">
            <v>Masonry</v>
          </cell>
          <cell r="P324">
            <v>1974</v>
          </cell>
          <cell r="Q324">
            <v>57745</v>
          </cell>
          <cell r="R324">
            <v>1</v>
          </cell>
          <cell r="S324" t="str">
            <v>Multi</v>
          </cell>
          <cell r="T324">
            <v>11.77</v>
          </cell>
          <cell r="U324">
            <v>8264364</v>
          </cell>
          <cell r="X324" t="str">
            <v>Lender Not available</v>
          </cell>
          <cell r="AE324">
            <v>38594</v>
          </cell>
        </row>
        <row r="325">
          <cell r="A325" t="str">
            <v>270540634</v>
          </cell>
          <cell r="B325" t="str">
            <v>East Bay/Oakland</v>
          </cell>
          <cell r="C325" t="str">
            <v>Napa County</v>
          </cell>
          <cell r="D325" t="str">
            <v>Specialty</v>
          </cell>
          <cell r="F325" t="str">
            <v>500 Stonecrest Dr</v>
          </cell>
          <cell r="G325" t="str">
            <v>Napa</v>
          </cell>
          <cell r="H325" t="str">
            <v>Napa</v>
          </cell>
          <cell r="J325" t="str">
            <v>94558</v>
          </cell>
          <cell r="P325">
            <v>1958</v>
          </cell>
          <cell r="Q325">
            <v>2705</v>
          </cell>
          <cell r="U325">
            <v>491040</v>
          </cell>
          <cell r="AE325">
            <v>40634</v>
          </cell>
        </row>
        <row r="326">
          <cell r="A326" t="str">
            <v>270540634</v>
          </cell>
          <cell r="B326" t="str">
            <v>East Bay/Oakland</v>
          </cell>
          <cell r="C326" t="str">
            <v>Napa County</v>
          </cell>
          <cell r="D326" t="str">
            <v>Specialty</v>
          </cell>
          <cell r="F326" t="str">
            <v>500 Stonecrest Dr</v>
          </cell>
          <cell r="G326" t="str">
            <v>Napa</v>
          </cell>
          <cell r="H326" t="str">
            <v>Napa</v>
          </cell>
          <cell r="J326" t="str">
            <v>94558</v>
          </cell>
          <cell r="P326">
            <v>1958</v>
          </cell>
          <cell r="Q326">
            <v>2705</v>
          </cell>
          <cell r="U326">
            <v>784314</v>
          </cell>
          <cell r="AE326">
            <v>40634</v>
          </cell>
        </row>
        <row r="327">
          <cell r="A327" t="str">
            <v>270540634</v>
          </cell>
          <cell r="B327" t="str">
            <v>East Bay/Oakland</v>
          </cell>
          <cell r="C327" t="str">
            <v>Napa County</v>
          </cell>
          <cell r="D327" t="str">
            <v>Specialty</v>
          </cell>
          <cell r="F327" t="str">
            <v>500 Stonecrest Dr</v>
          </cell>
          <cell r="G327" t="str">
            <v>Napa</v>
          </cell>
          <cell r="H327" t="str">
            <v>Napa</v>
          </cell>
          <cell r="J327" t="str">
            <v>94558</v>
          </cell>
          <cell r="P327">
            <v>1958</v>
          </cell>
          <cell r="Q327">
            <v>2705</v>
          </cell>
          <cell r="U327">
            <v>784314</v>
          </cell>
          <cell r="AE327">
            <v>40634</v>
          </cell>
        </row>
        <row r="328">
          <cell r="A328" t="str">
            <v>125340742</v>
          </cell>
          <cell r="B328" t="str">
            <v>East Bay/Oakland</v>
          </cell>
          <cell r="C328" t="str">
            <v>Napa County</v>
          </cell>
          <cell r="D328" t="str">
            <v>Specialty</v>
          </cell>
          <cell r="E328" t="str">
            <v>Winery/Vineyard</v>
          </cell>
          <cell r="F328" t="str">
            <v>3250 Bennett Ln</v>
          </cell>
          <cell r="G328" t="str">
            <v>Calistoga</v>
          </cell>
          <cell r="H328" t="str">
            <v>Napa</v>
          </cell>
          <cell r="J328" t="str">
            <v>94515</v>
          </cell>
          <cell r="K328" t="str">
            <v>Rombauer Vieyards Inc</v>
          </cell>
          <cell r="L328" t="str">
            <v>Koerner Rombauer</v>
          </cell>
          <cell r="M328">
            <v>7079635170</v>
          </cell>
          <cell r="P328">
            <v>1969</v>
          </cell>
          <cell r="Q328">
            <v>1253</v>
          </cell>
          <cell r="U328">
            <v>64033</v>
          </cell>
          <cell r="W328">
            <v>1891073</v>
          </cell>
          <cell r="X328" t="str">
            <v>Private Individual Rancho Alto Vineyard's Inc</v>
          </cell>
          <cell r="AE328">
            <v>40742</v>
          </cell>
        </row>
        <row r="329">
          <cell r="A329" t="str">
            <v>40730</v>
          </cell>
          <cell r="B329" t="str">
            <v>East Bay/Oakland</v>
          </cell>
          <cell r="C329" t="str">
            <v>Napa County</v>
          </cell>
          <cell r="D329" t="str">
            <v>Mixed</v>
          </cell>
          <cell r="E329" t="str">
            <v>Winery/Vineyard</v>
          </cell>
          <cell r="F329" t="str">
            <v>6110 Silverado Trl (2 Properties)</v>
          </cell>
          <cell r="G329" t="str">
            <v>Napa</v>
          </cell>
          <cell r="H329" t="str">
            <v>Napa</v>
          </cell>
          <cell r="I329" t="str">
            <v>Multi-Property Sale</v>
          </cell>
          <cell r="J329" t="str">
            <v>94558</v>
          </cell>
          <cell r="K329" t="str">
            <v>Arlie J Phillips Trust</v>
          </cell>
          <cell r="M329">
            <v>7079440749</v>
          </cell>
          <cell r="U329">
            <v>2839994</v>
          </cell>
          <cell r="AE329">
            <v>40730</v>
          </cell>
        </row>
        <row r="330">
          <cell r="A330" t="str">
            <v>316840730</v>
          </cell>
          <cell r="B330" t="str">
            <v>East Bay/Oakland</v>
          </cell>
          <cell r="C330" t="str">
            <v>Napa County</v>
          </cell>
          <cell r="D330" t="str">
            <v>Specialty</v>
          </cell>
          <cell r="E330" t="str">
            <v>Winery/Vineyard</v>
          </cell>
          <cell r="F330" t="str">
            <v>6110 Silverado Trl</v>
          </cell>
          <cell r="G330" t="str">
            <v>Napa</v>
          </cell>
          <cell r="H330" t="str">
            <v>Napa</v>
          </cell>
          <cell r="J330" t="str">
            <v>94558</v>
          </cell>
          <cell r="K330" t="str">
            <v>Arlie J Phillips Trust</v>
          </cell>
          <cell r="M330">
            <v>7079440749</v>
          </cell>
          <cell r="P330">
            <v>1971</v>
          </cell>
          <cell r="Q330">
            <v>3168</v>
          </cell>
          <cell r="U330">
            <v>2839994</v>
          </cell>
          <cell r="AE330">
            <v>40730</v>
          </cell>
        </row>
        <row r="331">
          <cell r="A331" t="str">
            <v>132040688</v>
          </cell>
          <cell r="B331" t="str">
            <v>East Bay/Oakland</v>
          </cell>
          <cell r="C331" t="str">
            <v>Napa County</v>
          </cell>
          <cell r="D331" t="str">
            <v>Specialty</v>
          </cell>
          <cell r="E331" t="str">
            <v>Winery/Vineyard</v>
          </cell>
          <cell r="F331" t="str">
            <v>4106 Howard Ln</v>
          </cell>
          <cell r="G331" t="str">
            <v>Napa</v>
          </cell>
          <cell r="H331" t="str">
            <v>Napa</v>
          </cell>
          <cell r="J331" t="str">
            <v>94558</v>
          </cell>
          <cell r="K331" t="str">
            <v>Darius Winery</v>
          </cell>
          <cell r="L331" t="str">
            <v>Darioush Khaledi</v>
          </cell>
          <cell r="M331">
            <v>7072572345</v>
          </cell>
          <cell r="O331" t="str">
            <v>Wood Frame</v>
          </cell>
          <cell r="P331">
            <v>1922</v>
          </cell>
          <cell r="Q331">
            <v>1320</v>
          </cell>
          <cell r="R331">
            <v>1</v>
          </cell>
          <cell r="S331" t="str">
            <v>Single</v>
          </cell>
          <cell r="U331">
            <v>3266381</v>
          </cell>
          <cell r="AE331">
            <v>40688</v>
          </cell>
        </row>
        <row r="332">
          <cell r="A332" t="str">
            <v>132040688</v>
          </cell>
          <cell r="B332" t="str">
            <v>East Bay/Oakland</v>
          </cell>
          <cell r="C332" t="str">
            <v>Napa County</v>
          </cell>
          <cell r="D332" t="str">
            <v>Specialty</v>
          </cell>
          <cell r="E332" t="str">
            <v>Winery/Vineyard</v>
          </cell>
          <cell r="F332" t="str">
            <v>4106 Howard Ln</v>
          </cell>
          <cell r="G332" t="str">
            <v>Napa</v>
          </cell>
          <cell r="H332" t="str">
            <v>Napa</v>
          </cell>
          <cell r="J332" t="str">
            <v>94558</v>
          </cell>
          <cell r="K332" t="str">
            <v>Darius Winery</v>
          </cell>
          <cell r="L332" t="str">
            <v>Darioush Khaledi</v>
          </cell>
          <cell r="M332">
            <v>7072572345</v>
          </cell>
          <cell r="O332" t="str">
            <v>Wood Frame</v>
          </cell>
          <cell r="P332">
            <v>1922</v>
          </cell>
          <cell r="Q332">
            <v>1320</v>
          </cell>
          <cell r="R332">
            <v>1</v>
          </cell>
          <cell r="S332" t="str">
            <v>Single</v>
          </cell>
          <cell r="U332">
            <v>3266381</v>
          </cell>
          <cell r="AE332">
            <v>40688</v>
          </cell>
        </row>
        <row r="333">
          <cell r="A333" t="str">
            <v>256640689</v>
          </cell>
          <cell r="B333" t="str">
            <v>East Bay/Oakland</v>
          </cell>
          <cell r="C333" t="str">
            <v>Napa County</v>
          </cell>
          <cell r="D333" t="str">
            <v>Specialty</v>
          </cell>
          <cell r="E333" t="str">
            <v>Winery/Vineyard</v>
          </cell>
          <cell r="F333" t="str">
            <v>3130 Old Lawley Toll Rd</v>
          </cell>
          <cell r="G333" t="str">
            <v>Calistoga</v>
          </cell>
          <cell r="H333" t="str">
            <v>Napa</v>
          </cell>
          <cell r="I333" t="str">
            <v>Amici Cellars</v>
          </cell>
          <cell r="J333" t="str">
            <v>94515</v>
          </cell>
          <cell r="K333" t="str">
            <v>John &amp; Sharon Harris</v>
          </cell>
          <cell r="L333" t="str">
            <v>John Harris</v>
          </cell>
          <cell r="M333">
            <v>7079689484</v>
          </cell>
          <cell r="Q333">
            <v>2566</v>
          </cell>
          <cell r="U333">
            <v>981602</v>
          </cell>
          <cell r="W333">
            <v>1072500</v>
          </cell>
          <cell r="X333" t="str">
            <v>Brown Gregory L</v>
          </cell>
          <cell r="AE333">
            <v>40689</v>
          </cell>
        </row>
        <row r="334">
          <cell r="A334" t="str">
            <v>52533440708</v>
          </cell>
          <cell r="B334" t="str">
            <v>East Bay/Oakland</v>
          </cell>
          <cell r="C334" t="str">
            <v>Napa County</v>
          </cell>
          <cell r="D334" t="str">
            <v>Specialty</v>
          </cell>
          <cell r="E334" t="str">
            <v>Winery/Vineyard</v>
          </cell>
          <cell r="F334" t="str">
            <v>1019-1091 Atlas Peak Rd</v>
          </cell>
          <cell r="G334" t="str">
            <v>Napa</v>
          </cell>
          <cell r="H334" t="str">
            <v>Napa</v>
          </cell>
          <cell r="J334" t="str">
            <v>94558</v>
          </cell>
          <cell r="Q334">
            <v>525334</v>
          </cell>
          <cell r="R334">
            <v>7</v>
          </cell>
          <cell r="U334">
            <v>467063</v>
          </cell>
          <cell r="AE334">
            <v>40708</v>
          </cell>
        </row>
        <row r="335">
          <cell r="A335" t="str">
            <v>420040711</v>
          </cell>
          <cell r="B335" t="str">
            <v>East Bay/Oakland</v>
          </cell>
          <cell r="C335" t="str">
            <v>Napa County</v>
          </cell>
          <cell r="D335" t="str">
            <v>Specialty</v>
          </cell>
          <cell r="E335" t="str">
            <v>Post Office</v>
          </cell>
          <cell r="F335" t="str">
            <v>1013 Washington St</v>
          </cell>
          <cell r="G335" t="str">
            <v>Calistoga</v>
          </cell>
          <cell r="H335" t="str">
            <v>Napa</v>
          </cell>
          <cell r="J335" t="str">
            <v>94515</v>
          </cell>
          <cell r="O335" t="str">
            <v>Masonry</v>
          </cell>
          <cell r="P335">
            <v>1967</v>
          </cell>
          <cell r="Q335">
            <v>4200</v>
          </cell>
          <cell r="R335">
            <v>1</v>
          </cell>
          <cell r="S335" t="str">
            <v>Single</v>
          </cell>
          <cell r="U335">
            <v>197163</v>
          </cell>
          <cell r="AE335">
            <v>40711</v>
          </cell>
        </row>
        <row r="336">
          <cell r="A336" t="str">
            <v>2000039666</v>
          </cell>
          <cell r="B336" t="str">
            <v>East Bay/Oakland</v>
          </cell>
          <cell r="C336" t="str">
            <v>Napa County</v>
          </cell>
          <cell r="D336" t="str">
            <v>Retail</v>
          </cell>
          <cell r="F336" t="str">
            <v>6795 Washington St</v>
          </cell>
          <cell r="G336" t="str">
            <v>Yountville</v>
          </cell>
          <cell r="H336" t="str">
            <v>Napa</v>
          </cell>
          <cell r="J336" t="str">
            <v>94599</v>
          </cell>
          <cell r="O336" t="str">
            <v>Wood Frame</v>
          </cell>
          <cell r="Q336">
            <v>20000</v>
          </cell>
          <cell r="R336">
            <v>3</v>
          </cell>
          <cell r="S336" t="str">
            <v>Multi</v>
          </cell>
          <cell r="U336">
            <v>3836263</v>
          </cell>
          <cell r="W336">
            <v>8725000</v>
          </cell>
          <cell r="X336" t="str">
            <v>Wells Fargo Bk Na</v>
          </cell>
          <cell r="AE336">
            <v>39666</v>
          </cell>
        </row>
        <row r="337">
          <cell r="A337" t="str">
            <v>609340571</v>
          </cell>
          <cell r="B337" t="str">
            <v>East Bay/Oakland</v>
          </cell>
          <cell r="C337" t="str">
            <v>Napa County</v>
          </cell>
          <cell r="D337" t="str">
            <v>Retail (Strip Center)</v>
          </cell>
          <cell r="F337" t="str">
            <v>11 Poco Way</v>
          </cell>
          <cell r="G337" t="str">
            <v>American Canyon</v>
          </cell>
          <cell r="H337" t="str">
            <v>Napa</v>
          </cell>
          <cell r="J337" t="str">
            <v>94503</v>
          </cell>
          <cell r="O337" t="str">
            <v>Masonry</v>
          </cell>
          <cell r="Q337">
            <v>6093</v>
          </cell>
          <cell r="R337">
            <v>4</v>
          </cell>
          <cell r="S337" t="str">
            <v>Multi</v>
          </cell>
          <cell r="U337">
            <v>435135</v>
          </cell>
          <cell r="AE337">
            <v>40571</v>
          </cell>
        </row>
        <row r="338">
          <cell r="A338" t="str">
            <v>609340571</v>
          </cell>
          <cell r="B338" t="str">
            <v>East Bay/Oakland</v>
          </cell>
          <cell r="C338" t="str">
            <v>Napa County</v>
          </cell>
          <cell r="D338" t="str">
            <v>Retail (Strip Center)</v>
          </cell>
          <cell r="F338" t="str">
            <v>11 Poco Way</v>
          </cell>
          <cell r="G338" t="str">
            <v>American Canyon</v>
          </cell>
          <cell r="H338" t="str">
            <v>Napa</v>
          </cell>
          <cell r="J338" t="str">
            <v>94503</v>
          </cell>
          <cell r="O338" t="str">
            <v>Masonry</v>
          </cell>
          <cell r="Q338">
            <v>6093</v>
          </cell>
          <cell r="R338">
            <v>4</v>
          </cell>
          <cell r="S338" t="str">
            <v>Multi</v>
          </cell>
          <cell r="U338">
            <v>435135</v>
          </cell>
          <cell r="AE338">
            <v>40571</v>
          </cell>
        </row>
        <row r="339">
          <cell r="A339" t="str">
            <v>307440623</v>
          </cell>
          <cell r="B339" t="str">
            <v>East Bay/Oakland</v>
          </cell>
          <cell r="C339" t="str">
            <v>Napa County</v>
          </cell>
          <cell r="D339" t="str">
            <v>Retail (Strip Center)</v>
          </cell>
          <cell r="E339" t="str">
            <v>Freestanding</v>
          </cell>
          <cell r="F339" t="str">
            <v>2450 Foothill Blvd</v>
          </cell>
          <cell r="G339" t="str">
            <v>Calistoga</v>
          </cell>
          <cell r="H339" t="str">
            <v>Napa</v>
          </cell>
          <cell r="I339" t="str">
            <v>Riverlea Square</v>
          </cell>
          <cell r="J339" t="str">
            <v>94515</v>
          </cell>
          <cell r="O339" t="str">
            <v>Wood Frame</v>
          </cell>
          <cell r="Q339">
            <v>3074</v>
          </cell>
          <cell r="R339">
            <v>3</v>
          </cell>
          <cell r="S339" t="str">
            <v>Multi</v>
          </cell>
          <cell r="U339">
            <v>208264</v>
          </cell>
          <cell r="AE339">
            <v>40623</v>
          </cell>
        </row>
        <row r="340">
          <cell r="A340" t="str">
            <v>132040021</v>
          </cell>
          <cell r="B340" t="str">
            <v>East Bay/Oakland</v>
          </cell>
          <cell r="C340" t="str">
            <v>Napa County</v>
          </cell>
          <cell r="D340" t="str">
            <v>Specialty</v>
          </cell>
          <cell r="E340" t="str">
            <v>Winery/Vineyard</v>
          </cell>
          <cell r="F340" t="str">
            <v>4106 Howard Ln</v>
          </cell>
          <cell r="G340" t="str">
            <v>Napa</v>
          </cell>
          <cell r="H340" t="str">
            <v>Napa</v>
          </cell>
          <cell r="J340" t="str">
            <v>94558</v>
          </cell>
          <cell r="K340" t="str">
            <v>Darius Winery</v>
          </cell>
          <cell r="L340" t="str">
            <v>Darioush Khaledi</v>
          </cell>
          <cell r="M340">
            <v>7072572345</v>
          </cell>
          <cell r="O340" t="str">
            <v>Wood Frame</v>
          </cell>
          <cell r="P340">
            <v>1922</v>
          </cell>
          <cell r="Q340">
            <v>1320</v>
          </cell>
          <cell r="S340" t="str">
            <v>Single</v>
          </cell>
          <cell r="U340">
            <v>2300179</v>
          </cell>
          <cell r="W340">
            <v>3500000</v>
          </cell>
          <cell r="X340" t="str">
            <v>Altamura George &amp; Jacqueline</v>
          </cell>
          <cell r="AE340">
            <v>40021</v>
          </cell>
        </row>
        <row r="341">
          <cell r="A341" t="str">
            <v>40182</v>
          </cell>
          <cell r="B341" t="str">
            <v>East Bay/Oakland</v>
          </cell>
          <cell r="C341" t="str">
            <v>Napa County</v>
          </cell>
          <cell r="D341" t="str">
            <v>Specialty</v>
          </cell>
          <cell r="E341" t="str">
            <v>Winery/Vineyard</v>
          </cell>
          <cell r="F341" t="str">
            <v>6125 Pope Valley Rd</v>
          </cell>
          <cell r="G341" t="str">
            <v>Pope Valley</v>
          </cell>
          <cell r="H341" t="str">
            <v>Napa</v>
          </cell>
          <cell r="I341" t="str">
            <v>Bourdeaux Varietal Vineyard</v>
          </cell>
          <cell r="J341" t="str">
            <v>94567</v>
          </cell>
          <cell r="P341">
            <v>1880</v>
          </cell>
          <cell r="U341">
            <v>982135</v>
          </cell>
          <cell r="AE341">
            <v>40182</v>
          </cell>
        </row>
        <row r="342">
          <cell r="A342" t="str">
            <v>534039799</v>
          </cell>
          <cell r="B342" t="str">
            <v>East Bay/Oakland</v>
          </cell>
          <cell r="C342" t="str">
            <v>Napa County</v>
          </cell>
          <cell r="D342" t="str">
            <v>Specialty</v>
          </cell>
          <cell r="E342" t="str">
            <v>Winery/Vineyard</v>
          </cell>
          <cell r="F342" t="str">
            <v>Silverado Trl</v>
          </cell>
          <cell r="G342" t="str">
            <v>Napa</v>
          </cell>
          <cell r="H342" t="str">
            <v>Napa</v>
          </cell>
          <cell r="J342" t="str">
            <v>94558</v>
          </cell>
          <cell r="K342" t="str">
            <v>Mark Nelson &amp; Dana Johnson</v>
          </cell>
          <cell r="Q342">
            <v>5340</v>
          </cell>
          <cell r="U342">
            <v>5132554</v>
          </cell>
          <cell r="AE342">
            <v>39799</v>
          </cell>
        </row>
        <row r="343">
          <cell r="A343" t="str">
            <v>1345040086</v>
          </cell>
          <cell r="B343" t="str">
            <v>East Bay/Oakland</v>
          </cell>
          <cell r="C343" t="str">
            <v>Napa County</v>
          </cell>
          <cell r="D343" t="str">
            <v>Specialty</v>
          </cell>
          <cell r="E343" t="str">
            <v>Winery/Vineyard</v>
          </cell>
          <cell r="F343" t="str">
            <v>1001 Silverado Trl</v>
          </cell>
          <cell r="G343" t="str">
            <v>Saint Helena</v>
          </cell>
          <cell r="H343" t="str">
            <v>Napa</v>
          </cell>
          <cell r="I343" t="str">
            <v>Napa Creek Winery</v>
          </cell>
          <cell r="J343" t="str">
            <v>94574</v>
          </cell>
          <cell r="O343" t="str">
            <v>Reinforced Concrete</v>
          </cell>
          <cell r="P343">
            <v>1999</v>
          </cell>
          <cell r="Q343">
            <v>13450</v>
          </cell>
          <cell r="U343">
            <v>1185421</v>
          </cell>
          <cell r="AE343">
            <v>40086</v>
          </cell>
        </row>
        <row r="344">
          <cell r="A344" t="str">
            <v>1490339878</v>
          </cell>
          <cell r="B344" t="str">
            <v>East Bay/Oakland</v>
          </cell>
          <cell r="C344" t="str">
            <v>Napa County</v>
          </cell>
          <cell r="D344" t="str">
            <v>Specialty</v>
          </cell>
          <cell r="E344" t="str">
            <v>Winery/Vineyard</v>
          </cell>
          <cell r="F344" t="str">
            <v>2460-2470 Sage Canyon Rd</v>
          </cell>
          <cell r="G344" t="str">
            <v>Saint Helena</v>
          </cell>
          <cell r="H344" t="str">
            <v>Napa</v>
          </cell>
          <cell r="I344" t="str">
            <v>Kuleto Estate Winery</v>
          </cell>
          <cell r="J344" t="str">
            <v>94574</v>
          </cell>
          <cell r="K344" t="str">
            <v>Foley Estates Vinyard</v>
          </cell>
          <cell r="M344">
            <v>8057376222</v>
          </cell>
          <cell r="P344">
            <v>1997</v>
          </cell>
          <cell r="Q344">
            <v>14903</v>
          </cell>
          <cell r="U344">
            <v>10591364</v>
          </cell>
          <cell r="W344">
            <v>6750000</v>
          </cell>
          <cell r="X344" t="str">
            <v>United States of America</v>
          </cell>
          <cell r="AE344">
            <v>39878</v>
          </cell>
        </row>
        <row r="345">
          <cell r="A345" t="str">
            <v>447640192</v>
          </cell>
          <cell r="B345" t="str">
            <v>East Bay/Oakland</v>
          </cell>
          <cell r="C345" t="str">
            <v>Napa County</v>
          </cell>
          <cell r="D345" t="str">
            <v>Specialty</v>
          </cell>
          <cell r="E345" t="str">
            <v>Winery/Vineyard</v>
          </cell>
          <cell r="F345" t="str">
            <v>575 Oakville Cross</v>
          </cell>
          <cell r="G345" t="str">
            <v>Napa</v>
          </cell>
          <cell r="H345" t="str">
            <v>Napa</v>
          </cell>
          <cell r="J345" t="str">
            <v>94558</v>
          </cell>
          <cell r="P345">
            <v>2007</v>
          </cell>
          <cell r="Q345">
            <v>4476</v>
          </cell>
          <cell r="U345">
            <v>8368408</v>
          </cell>
          <cell r="AE345">
            <v>40192</v>
          </cell>
        </row>
        <row r="346">
          <cell r="A346" t="str">
            <v>1450040480</v>
          </cell>
          <cell r="B346" t="str">
            <v>East Bay/Oakland</v>
          </cell>
          <cell r="C346" t="str">
            <v>Napa County</v>
          </cell>
          <cell r="D346" t="str">
            <v>Specialty</v>
          </cell>
          <cell r="E346" t="str">
            <v>Winery/Vineyard</v>
          </cell>
          <cell r="F346" t="str">
            <v>1010 Big Tree Rd</v>
          </cell>
          <cell r="G346" t="str">
            <v>Saint Helena</v>
          </cell>
          <cell r="H346" t="str">
            <v>Napa</v>
          </cell>
          <cell r="I346" t="str">
            <v>Bella Luna Wine Co.</v>
          </cell>
          <cell r="J346" t="str">
            <v>94574</v>
          </cell>
          <cell r="Q346">
            <v>14500</v>
          </cell>
          <cell r="U346">
            <v>4321677</v>
          </cell>
          <cell r="AE346">
            <v>40480</v>
          </cell>
        </row>
        <row r="347">
          <cell r="A347" t="str">
            <v>950040305</v>
          </cell>
          <cell r="B347" t="str">
            <v>East Bay/Oakland</v>
          </cell>
          <cell r="C347" t="str">
            <v>Napa County</v>
          </cell>
          <cell r="D347" t="str">
            <v>Specialty</v>
          </cell>
          <cell r="E347" t="str">
            <v>Winery/Vineyard</v>
          </cell>
          <cell r="F347" t="str">
            <v>4089 Silverado Trl</v>
          </cell>
          <cell r="G347" t="str">
            <v>Napa</v>
          </cell>
          <cell r="H347" t="str">
            <v>Napa</v>
          </cell>
          <cell r="I347" t="str">
            <v>Building 1</v>
          </cell>
          <cell r="J347" t="str">
            <v>94558</v>
          </cell>
          <cell r="K347" t="str">
            <v>Delicato Vineyards</v>
          </cell>
          <cell r="M347">
            <v>7072651700</v>
          </cell>
          <cell r="P347">
            <v>1900</v>
          </cell>
          <cell r="Q347">
            <v>9500</v>
          </cell>
          <cell r="R347">
            <v>1</v>
          </cell>
          <cell r="S347" t="str">
            <v>Single</v>
          </cell>
          <cell r="U347">
            <v>15686234</v>
          </cell>
          <cell r="AE347">
            <v>40305</v>
          </cell>
        </row>
        <row r="348">
          <cell r="A348" t="str">
            <v>949139162</v>
          </cell>
          <cell r="B348" t="str">
            <v>East Bay/Oakland</v>
          </cell>
          <cell r="C348" t="str">
            <v>Napa County</v>
          </cell>
          <cell r="D348" t="str">
            <v>Retail (Strip Center)</v>
          </cell>
          <cell r="F348" t="str">
            <v>2434-2440 Jefferson St</v>
          </cell>
          <cell r="G348" t="str">
            <v>Napa</v>
          </cell>
          <cell r="H348" t="str">
            <v>Napa</v>
          </cell>
          <cell r="I348" t="str">
            <v>La Morenita Market</v>
          </cell>
          <cell r="J348" t="str">
            <v>94558</v>
          </cell>
          <cell r="O348" t="str">
            <v>Masonry</v>
          </cell>
          <cell r="Q348">
            <v>9491</v>
          </cell>
          <cell r="S348" t="str">
            <v>Single</v>
          </cell>
          <cell r="U348">
            <v>168702</v>
          </cell>
          <cell r="AE348">
            <v>39162</v>
          </cell>
        </row>
        <row r="349">
          <cell r="A349" t="str">
            <v>1110039335</v>
          </cell>
          <cell r="B349" t="str">
            <v>East Bay/Oakland</v>
          </cell>
          <cell r="C349" t="str">
            <v>Napa County</v>
          </cell>
          <cell r="D349" t="str">
            <v>Specialty</v>
          </cell>
          <cell r="E349" t="str">
            <v>Trailer / Camper Park</v>
          </cell>
          <cell r="F349" t="str">
            <v>500 Lincoln Ave</v>
          </cell>
          <cell r="G349" t="str">
            <v>Napa</v>
          </cell>
          <cell r="H349" t="str">
            <v>Napa</v>
          </cell>
          <cell r="I349" t="str">
            <v>Napa Valley Rv Resort</v>
          </cell>
          <cell r="J349" t="str">
            <v>94558</v>
          </cell>
          <cell r="K349" t="str">
            <v>California Vacation Holdings G</v>
          </cell>
          <cell r="L349" t="str">
            <v>Brandon Bizar</v>
          </cell>
          <cell r="O349" t="str">
            <v>Reinforced Concrete</v>
          </cell>
          <cell r="P349">
            <v>1989</v>
          </cell>
          <cell r="Q349">
            <v>11100</v>
          </cell>
          <cell r="S349" t="str">
            <v>Single</v>
          </cell>
          <cell r="U349">
            <v>3699013</v>
          </cell>
          <cell r="W349">
            <v>9750000</v>
          </cell>
          <cell r="X349" t="str">
            <v>Textron Fin'l</v>
          </cell>
          <cell r="AA349">
            <v>8400000</v>
          </cell>
          <cell r="AB349" t="str">
            <v>Textron Fin'l</v>
          </cell>
          <cell r="AE349">
            <v>39335</v>
          </cell>
        </row>
        <row r="350">
          <cell r="A350" t="str">
            <v>6000039311</v>
          </cell>
          <cell r="B350" t="str">
            <v>East Bay/Oakland</v>
          </cell>
          <cell r="C350" t="str">
            <v>Napa County</v>
          </cell>
          <cell r="D350" t="str">
            <v>Specialty</v>
          </cell>
          <cell r="E350" t="str">
            <v>Winery/Vineyard</v>
          </cell>
          <cell r="F350" t="str">
            <v>1761 Atlas Peak Rd</v>
          </cell>
          <cell r="G350" t="str">
            <v>Napa</v>
          </cell>
          <cell r="H350" t="str">
            <v>Napa</v>
          </cell>
          <cell r="I350" t="str">
            <v>William Hill Estate Winery</v>
          </cell>
          <cell r="J350" t="str">
            <v>94558</v>
          </cell>
          <cell r="K350" t="str">
            <v>E &amp; J Gallo Winery, Inc.</v>
          </cell>
          <cell r="L350" t="str">
            <v>Roger Nabedian</v>
          </cell>
          <cell r="M350">
            <v>2093413111</v>
          </cell>
          <cell r="Q350">
            <v>60000</v>
          </cell>
          <cell r="S350" t="str">
            <v>Multi</v>
          </cell>
          <cell r="U350">
            <v>19616512</v>
          </cell>
          <cell r="AE350">
            <v>39311</v>
          </cell>
        </row>
        <row r="351">
          <cell r="A351" t="str">
            <v>39037</v>
          </cell>
          <cell r="B351" t="str">
            <v>East Bay/Oakland</v>
          </cell>
          <cell r="C351" t="str">
            <v>Napa County</v>
          </cell>
          <cell r="D351" t="str">
            <v>Specialty</v>
          </cell>
          <cell r="E351" t="str">
            <v>Winery/Vineyard</v>
          </cell>
          <cell r="F351" t="str">
            <v>Salvador Ave</v>
          </cell>
          <cell r="G351" t="str">
            <v>Napa</v>
          </cell>
          <cell r="H351" t="str">
            <v>Napa</v>
          </cell>
          <cell r="J351" t="str">
            <v>94558</v>
          </cell>
          <cell r="U351">
            <v>11085654</v>
          </cell>
          <cell r="AE351">
            <v>39037</v>
          </cell>
        </row>
        <row r="352">
          <cell r="A352" t="str">
            <v>414439001</v>
          </cell>
          <cell r="B352" t="str">
            <v>East Bay/Oakland</v>
          </cell>
          <cell r="C352" t="str">
            <v>Napa County</v>
          </cell>
          <cell r="D352" t="str">
            <v>Specialty</v>
          </cell>
          <cell r="E352" t="str">
            <v>Winery/Vineyard</v>
          </cell>
          <cell r="F352" t="str">
            <v>1902 Madrona Ave</v>
          </cell>
          <cell r="G352" t="str">
            <v>Saint Helena</v>
          </cell>
          <cell r="H352" t="str">
            <v>Napa</v>
          </cell>
          <cell r="I352" t="str">
            <v>Spottswoode Winery</v>
          </cell>
          <cell r="J352" t="str">
            <v>94574</v>
          </cell>
          <cell r="O352" t="str">
            <v>Wood Frame</v>
          </cell>
          <cell r="P352">
            <v>1890</v>
          </cell>
          <cell r="Q352">
            <v>4144</v>
          </cell>
          <cell r="U352">
            <v>3000620</v>
          </cell>
          <cell r="AE352">
            <v>39001</v>
          </cell>
        </row>
        <row r="353">
          <cell r="A353" t="str">
            <v>39029</v>
          </cell>
          <cell r="B353" t="str">
            <v>East Bay/Oakland</v>
          </cell>
          <cell r="C353" t="str">
            <v>Napa County</v>
          </cell>
          <cell r="D353" t="str">
            <v>Specialty</v>
          </cell>
          <cell r="F353" t="str">
            <v>Oak Knoll Ave @ Big Rancho Rd</v>
          </cell>
          <cell r="G353" t="str">
            <v>Napa</v>
          </cell>
          <cell r="H353" t="str">
            <v>Napa</v>
          </cell>
          <cell r="J353" t="str">
            <v>94558</v>
          </cell>
          <cell r="U353">
            <v>1233143</v>
          </cell>
          <cell r="AE353">
            <v>39029</v>
          </cell>
        </row>
        <row r="354">
          <cell r="A354" t="str">
            <v>24645038960</v>
          </cell>
          <cell r="B354" t="str">
            <v>East Bay/Oakland</v>
          </cell>
          <cell r="C354" t="str">
            <v>Napa County</v>
          </cell>
          <cell r="D354" t="str">
            <v>Specialty</v>
          </cell>
          <cell r="F354" t="str">
            <v>770 Lincoln Ave</v>
          </cell>
          <cell r="G354" t="str">
            <v>Napa</v>
          </cell>
          <cell r="H354" t="str">
            <v>Napa</v>
          </cell>
          <cell r="J354" t="str">
            <v>94558</v>
          </cell>
          <cell r="O354" t="str">
            <v>Wood Frame</v>
          </cell>
          <cell r="Q354">
            <v>246450</v>
          </cell>
          <cell r="S354" t="str">
            <v>Single</v>
          </cell>
          <cell r="W354">
            <v>3400000</v>
          </cell>
          <cell r="X354" t="str">
            <v>Washington Mutual Bank</v>
          </cell>
          <cell r="Z354" t="str">
            <v>Washington Mutual Bk Fa</v>
          </cell>
          <cell r="AE354">
            <v>38960</v>
          </cell>
        </row>
        <row r="355">
          <cell r="A355" t="str">
            <v>660039007</v>
          </cell>
          <cell r="B355" t="str">
            <v>East Bay/Oakland</v>
          </cell>
          <cell r="C355" t="str">
            <v>Napa County</v>
          </cell>
          <cell r="D355" t="str">
            <v>Retail (Strip Center)</v>
          </cell>
          <cell r="F355" t="str">
            <v>980-992 Lincoln Ave</v>
          </cell>
          <cell r="G355" t="str">
            <v>Napa</v>
          </cell>
          <cell r="H355" t="str">
            <v>Napa</v>
          </cell>
          <cell r="J355" t="str">
            <v>94558</v>
          </cell>
          <cell r="O355" t="str">
            <v>Reinforced Concrete</v>
          </cell>
          <cell r="P355">
            <v>1965</v>
          </cell>
          <cell r="Q355">
            <v>6600</v>
          </cell>
          <cell r="S355" t="str">
            <v>Multi</v>
          </cell>
          <cell r="U355">
            <v>688883</v>
          </cell>
          <cell r="W355">
            <v>768000</v>
          </cell>
          <cell r="X355" t="str">
            <v>Union Bk/ca Na</v>
          </cell>
          <cell r="AE355">
            <v>39007</v>
          </cell>
        </row>
        <row r="356">
          <cell r="A356" t="str">
            <v>697239065</v>
          </cell>
          <cell r="B356" t="str">
            <v>East Bay/Oakland</v>
          </cell>
          <cell r="C356" t="str">
            <v>Napa County</v>
          </cell>
          <cell r="D356" t="str">
            <v>Specialty</v>
          </cell>
          <cell r="E356" t="str">
            <v>Winery/Vineyard</v>
          </cell>
          <cell r="F356" t="str">
            <v>1170 Tubbs Ln</v>
          </cell>
          <cell r="G356" t="str">
            <v>Calistoga</v>
          </cell>
          <cell r="H356" t="str">
            <v>Napa</v>
          </cell>
          <cell r="J356" t="str">
            <v>94515</v>
          </cell>
          <cell r="K356" t="str">
            <v>Nils Venge &amp; Mark J Carter</v>
          </cell>
          <cell r="O356" t="str">
            <v>Wood Frame</v>
          </cell>
          <cell r="Q356">
            <v>6972</v>
          </cell>
          <cell r="S356" t="str">
            <v>Multi</v>
          </cell>
          <cell r="U356">
            <v>2466205</v>
          </cell>
          <cell r="W356">
            <v>3550000</v>
          </cell>
          <cell r="X356" t="str">
            <v>First Republic Bank</v>
          </cell>
          <cell r="AE356">
            <v>39065</v>
          </cell>
        </row>
        <row r="357">
          <cell r="A357" t="str">
            <v>1490339878</v>
          </cell>
          <cell r="B357" t="str">
            <v>East Bay/Oakland</v>
          </cell>
          <cell r="C357" t="str">
            <v>Napa County</v>
          </cell>
          <cell r="D357" t="str">
            <v>Specialty</v>
          </cell>
          <cell r="E357" t="str">
            <v>Winery/Vineyard</v>
          </cell>
          <cell r="F357" t="str">
            <v>2460-2470 Sage Canyon Rd</v>
          </cell>
          <cell r="G357" t="str">
            <v>Saint Helena</v>
          </cell>
          <cell r="H357" t="str">
            <v>Napa</v>
          </cell>
          <cell r="I357" t="str">
            <v>Kuleto Estate Winery</v>
          </cell>
          <cell r="J357" t="str">
            <v>94574</v>
          </cell>
          <cell r="P357">
            <v>1997</v>
          </cell>
          <cell r="Q357">
            <v>14903</v>
          </cell>
          <cell r="U357">
            <v>10926122</v>
          </cell>
          <cell r="AE357">
            <v>39878</v>
          </cell>
        </row>
        <row r="358">
          <cell r="A358" t="str">
            <v>1345039944</v>
          </cell>
          <cell r="B358" t="str">
            <v>East Bay/Oakland</v>
          </cell>
          <cell r="C358" t="str">
            <v>Napa County</v>
          </cell>
          <cell r="D358" t="str">
            <v>Specialty</v>
          </cell>
          <cell r="E358" t="str">
            <v>Winery/Vineyard</v>
          </cell>
          <cell r="F358" t="str">
            <v>1001 Silverado Trl</v>
          </cell>
          <cell r="G358" t="str">
            <v>Saint Helena</v>
          </cell>
          <cell r="H358" t="str">
            <v>Napa</v>
          </cell>
          <cell r="I358" t="str">
            <v>Napa Creek Winery</v>
          </cell>
          <cell r="J358" t="str">
            <v>94574</v>
          </cell>
          <cell r="O358" t="str">
            <v>Reinforced Concrete</v>
          </cell>
          <cell r="P358">
            <v>1999</v>
          </cell>
          <cell r="Q358">
            <v>13450</v>
          </cell>
          <cell r="U358">
            <v>1185421</v>
          </cell>
          <cell r="AE358">
            <v>39944</v>
          </cell>
        </row>
        <row r="359">
          <cell r="A359" t="str">
            <v>1345039944</v>
          </cell>
          <cell r="B359" t="str">
            <v>East Bay/Oakland</v>
          </cell>
          <cell r="C359" t="str">
            <v>Napa County</v>
          </cell>
          <cell r="D359" t="str">
            <v>Specialty</v>
          </cell>
          <cell r="E359" t="str">
            <v>Winery/Vineyard</v>
          </cell>
          <cell r="F359" t="str">
            <v>1001 Silverado Trl</v>
          </cell>
          <cell r="G359" t="str">
            <v>Saint Helena</v>
          </cell>
          <cell r="H359" t="str">
            <v>Napa</v>
          </cell>
          <cell r="I359" t="str">
            <v>Napa Creek Winery</v>
          </cell>
          <cell r="J359" t="str">
            <v>94574</v>
          </cell>
          <cell r="O359" t="str">
            <v>Reinforced Concrete</v>
          </cell>
          <cell r="P359">
            <v>1999</v>
          </cell>
          <cell r="Q359">
            <v>13450</v>
          </cell>
          <cell r="U359">
            <v>1185421</v>
          </cell>
          <cell r="AE359">
            <v>39944</v>
          </cell>
        </row>
        <row r="360">
          <cell r="A360" t="str">
            <v>39309</v>
          </cell>
          <cell r="B360" t="str">
            <v>East Bay/Oakland</v>
          </cell>
          <cell r="C360" t="str">
            <v>Napa County</v>
          </cell>
          <cell r="D360" t="str">
            <v>Specialty</v>
          </cell>
          <cell r="F360" t="str">
            <v>1784 Pope Canyon Rd</v>
          </cell>
          <cell r="G360" t="str">
            <v>Saint Helena</v>
          </cell>
          <cell r="H360" t="str">
            <v>Napa</v>
          </cell>
          <cell r="J360" t="str">
            <v>94574</v>
          </cell>
          <cell r="K360" t="str">
            <v>EPR Properties</v>
          </cell>
          <cell r="M360">
            <v>8164721700</v>
          </cell>
          <cell r="U360">
            <v>86035</v>
          </cell>
          <cell r="AE360">
            <v>39309</v>
          </cell>
        </row>
        <row r="361">
          <cell r="A361" t="str">
            <v>76839598</v>
          </cell>
          <cell r="B361" t="str">
            <v>East Bay/Oakland</v>
          </cell>
          <cell r="C361" t="str">
            <v>Napa County</v>
          </cell>
          <cell r="D361" t="str">
            <v>Specialty</v>
          </cell>
          <cell r="E361" t="str">
            <v>Winery/Vineyard</v>
          </cell>
          <cell r="F361" t="str">
            <v>Dry Creek Rd</v>
          </cell>
          <cell r="G361" t="str">
            <v>Napa</v>
          </cell>
          <cell r="H361" t="str">
            <v>Napa</v>
          </cell>
          <cell r="J361" t="str">
            <v>94558</v>
          </cell>
          <cell r="K361" t="str">
            <v>Oakville Properties LLC</v>
          </cell>
          <cell r="L361" t="str">
            <v>William Harlan</v>
          </cell>
          <cell r="M361">
            <v>7079670500</v>
          </cell>
          <cell r="Q361">
            <v>768</v>
          </cell>
          <cell r="U361">
            <v>5158319</v>
          </cell>
          <cell r="W361">
            <v>10000000</v>
          </cell>
          <cell r="X361" t="str">
            <v>First Republic Bk</v>
          </cell>
          <cell r="AE361">
            <v>39598</v>
          </cell>
        </row>
        <row r="362">
          <cell r="A362" t="str">
            <v>15845636647</v>
          </cell>
          <cell r="B362" t="str">
            <v>East Bay/Oakland</v>
          </cell>
          <cell r="C362" t="str">
            <v>Napa County</v>
          </cell>
          <cell r="D362" t="str">
            <v>Retail (Outlet Center)</v>
          </cell>
          <cell r="F362" t="str">
            <v>601-941 Factory Stores Dr</v>
          </cell>
          <cell r="G362" t="str">
            <v>Napa</v>
          </cell>
          <cell r="H362" t="str">
            <v>Napa</v>
          </cell>
          <cell r="I362" t="str">
            <v>Napa Premium Outlets</v>
          </cell>
          <cell r="J362" t="str">
            <v>94558</v>
          </cell>
          <cell r="P362">
            <v>1994</v>
          </cell>
          <cell r="Q362">
            <v>158456</v>
          </cell>
          <cell r="R362">
            <v>1</v>
          </cell>
          <cell r="S362" t="str">
            <v>Multi</v>
          </cell>
          <cell r="AE362">
            <v>36647</v>
          </cell>
        </row>
        <row r="363">
          <cell r="A363" t="str">
            <v>8042440382</v>
          </cell>
          <cell r="B363" t="str">
            <v>East Bay/Oakland</v>
          </cell>
          <cell r="C363" t="str">
            <v>Napa County</v>
          </cell>
          <cell r="D363" t="str">
            <v>Retail (Community Center)</v>
          </cell>
          <cell r="F363" t="str">
            <v>3375 Jefferson St (3 Properties)</v>
          </cell>
          <cell r="G363" t="str">
            <v>Napa</v>
          </cell>
          <cell r="H363" t="str">
            <v>Napa</v>
          </cell>
          <cell r="I363" t="str">
            <v>Jefferson Center</v>
          </cell>
          <cell r="J363" t="str">
            <v>94558</v>
          </cell>
          <cell r="O363" t="str">
            <v>Reinforced Concrete</v>
          </cell>
          <cell r="Q363">
            <v>80424</v>
          </cell>
          <cell r="R363">
            <v>7</v>
          </cell>
          <cell r="S363" t="str">
            <v>Single</v>
          </cell>
          <cell r="U363">
            <v>12040655</v>
          </cell>
          <cell r="W363">
            <v>1750000</v>
          </cell>
          <cell r="X363" t="str">
            <v>Seller</v>
          </cell>
          <cell r="Z363" t="str">
            <v>Lender Name: Cushman Cynthia A J</v>
          </cell>
          <cell r="AE363">
            <v>40382</v>
          </cell>
        </row>
        <row r="364">
          <cell r="A364" t="str">
            <v>3557840312</v>
          </cell>
          <cell r="B364" t="str">
            <v>East Bay/Oakland</v>
          </cell>
          <cell r="C364" t="str">
            <v>Napa County</v>
          </cell>
          <cell r="D364" t="str">
            <v>Retail</v>
          </cell>
          <cell r="F364" t="str">
            <v>6795 Washington St (5 Properties)</v>
          </cell>
          <cell r="G364" t="str">
            <v>Yountville</v>
          </cell>
          <cell r="H364" t="str">
            <v>Napa</v>
          </cell>
          <cell r="I364" t="str">
            <v>Washington Square</v>
          </cell>
          <cell r="J364" t="str">
            <v>94599</v>
          </cell>
          <cell r="K364" t="str">
            <v>Hillstone Restaurant Group, Inc.</v>
          </cell>
          <cell r="M364">
            <v>6025532111</v>
          </cell>
          <cell r="O364" t="str">
            <v>Wood Frame</v>
          </cell>
          <cell r="Q364">
            <v>35578</v>
          </cell>
          <cell r="R364">
            <v>7</v>
          </cell>
          <cell r="S364" t="str">
            <v>Multi</v>
          </cell>
          <cell r="AE364">
            <v>40312</v>
          </cell>
        </row>
        <row r="365">
          <cell r="A365" t="str">
            <v>4449740417</v>
          </cell>
          <cell r="B365" t="str">
            <v>East Bay/Oakland</v>
          </cell>
          <cell r="C365" t="str">
            <v>Napa County</v>
          </cell>
          <cell r="D365" t="str">
            <v>Mixed</v>
          </cell>
          <cell r="E365" t="str">
            <v>Hotel</v>
          </cell>
          <cell r="F365" t="str">
            <v>351 Rosedale Rd (2 Properties)</v>
          </cell>
          <cell r="G365" t="str">
            <v>Calistoga</v>
          </cell>
          <cell r="H365" t="str">
            <v>Napa</v>
          </cell>
          <cell r="I365" t="str">
            <v>Silver Rose Inn Spa &amp; Winery Resort</v>
          </cell>
          <cell r="J365" t="str">
            <v>94515</v>
          </cell>
          <cell r="K365" t="str">
            <v>Alcion Ventures</v>
          </cell>
          <cell r="M365">
            <v>6176031000</v>
          </cell>
          <cell r="Q365">
            <v>44497</v>
          </cell>
          <cell r="U365">
            <v>5585930</v>
          </cell>
          <cell r="AE365">
            <v>40417</v>
          </cell>
        </row>
        <row r="366">
          <cell r="A366" t="str">
            <v>3629638071</v>
          </cell>
          <cell r="B366" t="str">
            <v>East Bay/Oakland</v>
          </cell>
          <cell r="C366" t="str">
            <v>Napa County</v>
          </cell>
          <cell r="D366" t="str">
            <v>Retail (Neighborhood Center)</v>
          </cell>
          <cell r="F366" t="str">
            <v>3150-3222 Jefferson St</v>
          </cell>
          <cell r="G366" t="str">
            <v>Napa</v>
          </cell>
          <cell r="H366" t="str">
            <v>Napa</v>
          </cell>
          <cell r="I366" t="str">
            <v>The Grape Yard</v>
          </cell>
          <cell r="J366" t="str">
            <v>94558</v>
          </cell>
          <cell r="O366" t="str">
            <v>Masonry</v>
          </cell>
          <cell r="P366">
            <v>1975</v>
          </cell>
          <cell r="Q366">
            <v>36296</v>
          </cell>
          <cell r="R366">
            <v>10</v>
          </cell>
          <cell r="S366" t="str">
            <v>Multi</v>
          </cell>
          <cell r="T366">
            <v>25.16</v>
          </cell>
          <cell r="X366" t="str">
            <v>Lender Not available</v>
          </cell>
          <cell r="AE366">
            <v>38071</v>
          </cell>
        </row>
        <row r="367">
          <cell r="A367" t="str">
            <v>505037740</v>
          </cell>
          <cell r="B367" t="str">
            <v>East Bay/Oakland</v>
          </cell>
          <cell r="C367" t="str">
            <v>Napa County</v>
          </cell>
          <cell r="D367" t="str">
            <v>Specialty</v>
          </cell>
          <cell r="E367" t="str">
            <v>Contractor Storage Yard</v>
          </cell>
          <cell r="F367" t="str">
            <v>600 Tower Rd</v>
          </cell>
          <cell r="G367" t="str">
            <v>American Canyon</v>
          </cell>
          <cell r="H367" t="str">
            <v>Napa</v>
          </cell>
          <cell r="J367" t="str">
            <v>94503</v>
          </cell>
          <cell r="O367" t="str">
            <v>Metal</v>
          </cell>
          <cell r="P367">
            <v>1994</v>
          </cell>
          <cell r="Q367">
            <v>5050</v>
          </cell>
          <cell r="S367" t="str">
            <v>Multi</v>
          </cell>
          <cell r="W367">
            <v>1400000</v>
          </cell>
          <cell r="X367" t="str">
            <v>Lender Not available</v>
          </cell>
          <cell r="Z367" t="str">
            <v>Bacigalupi Trust</v>
          </cell>
          <cell r="AE367">
            <v>37740</v>
          </cell>
        </row>
        <row r="368">
          <cell r="A368" t="str">
            <v>5774538652</v>
          </cell>
          <cell r="B368" t="str">
            <v>East Bay/Oakland</v>
          </cell>
          <cell r="C368" t="str">
            <v>Napa County</v>
          </cell>
          <cell r="D368" t="str">
            <v>Retail (Neighborhood Center)</v>
          </cell>
          <cell r="F368" t="str">
            <v>1325-1517 W Imola Ave</v>
          </cell>
          <cell r="G368" t="str">
            <v>Napa</v>
          </cell>
          <cell r="H368" t="str">
            <v>Napa</v>
          </cell>
          <cell r="I368" t="str">
            <v>River Park Shopping Center</v>
          </cell>
          <cell r="J368" t="str">
            <v>94559</v>
          </cell>
          <cell r="O368" t="str">
            <v>Masonry</v>
          </cell>
          <cell r="P368">
            <v>1974</v>
          </cell>
          <cell r="Q368">
            <v>57745</v>
          </cell>
          <cell r="R368">
            <v>1</v>
          </cell>
          <cell r="S368" t="str">
            <v>Multi</v>
          </cell>
          <cell r="T368">
            <v>11.77</v>
          </cell>
          <cell r="U368">
            <v>589098</v>
          </cell>
          <cell r="AE368">
            <v>38652</v>
          </cell>
        </row>
        <row r="369">
          <cell r="A369" t="str">
            <v>5774538355</v>
          </cell>
          <cell r="B369" t="str">
            <v>East Bay/Oakland</v>
          </cell>
          <cell r="C369" t="str">
            <v>Napa County</v>
          </cell>
          <cell r="D369" t="str">
            <v>Retail (Neighborhood Center)</v>
          </cell>
          <cell r="F369" t="str">
            <v>1325-1517 W Imola Ave</v>
          </cell>
          <cell r="G369" t="str">
            <v>Napa</v>
          </cell>
          <cell r="H369" t="str">
            <v>Napa</v>
          </cell>
          <cell r="I369" t="str">
            <v>River Park Shopping Center</v>
          </cell>
          <cell r="J369" t="str">
            <v>94559</v>
          </cell>
          <cell r="O369" t="str">
            <v>Masonry</v>
          </cell>
          <cell r="P369">
            <v>1974</v>
          </cell>
          <cell r="Q369">
            <v>57745</v>
          </cell>
          <cell r="S369" t="str">
            <v>Multi</v>
          </cell>
          <cell r="T369">
            <v>11.77</v>
          </cell>
          <cell r="AE369">
            <v>38355</v>
          </cell>
        </row>
        <row r="370">
          <cell r="A370" t="str">
            <v>140946</v>
          </cell>
          <cell r="B370" t="str">
            <v>East Bay/Oakland</v>
          </cell>
          <cell r="C370" t="str">
            <v>Napa County</v>
          </cell>
          <cell r="D370" t="str">
            <v>Specialty</v>
          </cell>
          <cell r="E370" t="str">
            <v>Winery/Vineyard</v>
          </cell>
          <cell r="F370" t="str">
            <v>1121 Orchard Ave</v>
          </cell>
          <cell r="G370" t="str">
            <v>Napa</v>
          </cell>
          <cell r="H370" t="str">
            <v>Napa</v>
          </cell>
          <cell r="I370" t="str">
            <v>Unique Napa Vineyard</v>
          </cell>
          <cell r="J370" t="str">
            <v>94558</v>
          </cell>
          <cell r="Q370">
            <v>1</v>
          </cell>
          <cell r="S370" t="str">
            <v>Multi</v>
          </cell>
          <cell r="U370">
            <v>1404764</v>
          </cell>
          <cell r="AE370">
            <v>40946</v>
          </cell>
        </row>
        <row r="371">
          <cell r="A371" t="str">
            <v>307440955</v>
          </cell>
          <cell r="B371" t="str">
            <v>East Bay/Oakland</v>
          </cell>
          <cell r="C371" t="str">
            <v>Napa County</v>
          </cell>
          <cell r="D371" t="str">
            <v>Retail (Strip Center)</v>
          </cell>
          <cell r="E371" t="str">
            <v>Freestanding</v>
          </cell>
          <cell r="F371" t="str">
            <v>2450 Foothill Blvd</v>
          </cell>
          <cell r="G371" t="str">
            <v>Calistoga</v>
          </cell>
          <cell r="H371" t="str">
            <v>Napa</v>
          </cell>
          <cell r="I371" t="str">
            <v>Riverlea Square</v>
          </cell>
          <cell r="J371" t="str">
            <v>94515</v>
          </cell>
          <cell r="O371" t="str">
            <v>Wood Frame</v>
          </cell>
          <cell r="Q371">
            <v>3074</v>
          </cell>
          <cell r="R371">
            <v>3</v>
          </cell>
          <cell r="S371" t="str">
            <v>Multi</v>
          </cell>
          <cell r="U371">
            <v>209831</v>
          </cell>
          <cell r="AE371">
            <v>40955</v>
          </cell>
        </row>
        <row r="372">
          <cell r="A372" t="str">
            <v>307440955</v>
          </cell>
          <cell r="B372" t="str">
            <v>East Bay/Oakland</v>
          </cell>
          <cell r="C372" t="str">
            <v>Napa County</v>
          </cell>
          <cell r="D372" t="str">
            <v>Retail (Strip Center)</v>
          </cell>
          <cell r="E372" t="str">
            <v>Freestanding</v>
          </cell>
          <cell r="F372" t="str">
            <v>2450 Foothill Blvd</v>
          </cell>
          <cell r="G372" t="str">
            <v>Calistoga</v>
          </cell>
          <cell r="H372" t="str">
            <v>Napa</v>
          </cell>
          <cell r="I372" t="str">
            <v>Riverlea Square</v>
          </cell>
          <cell r="J372" t="str">
            <v>94515</v>
          </cell>
          <cell r="O372" t="str">
            <v>Wood Frame</v>
          </cell>
          <cell r="Q372">
            <v>3074</v>
          </cell>
          <cell r="R372">
            <v>3</v>
          </cell>
          <cell r="S372" t="str">
            <v>Multi</v>
          </cell>
          <cell r="U372">
            <v>209831</v>
          </cell>
          <cell r="W372">
            <v>110000</v>
          </cell>
          <cell r="X372" t="str">
            <v>Redwood Cu</v>
          </cell>
          <cell r="AE372">
            <v>40955</v>
          </cell>
        </row>
        <row r="373">
          <cell r="A373" t="str">
            <v>140788</v>
          </cell>
          <cell r="B373" t="str">
            <v>East Bay/Oakland</v>
          </cell>
          <cell r="C373" t="str">
            <v>Napa County</v>
          </cell>
          <cell r="D373" t="str">
            <v>Specialty</v>
          </cell>
          <cell r="E373" t="str">
            <v>Winery/Vineyard</v>
          </cell>
          <cell r="F373" t="str">
            <v>1121 Orchard Ave</v>
          </cell>
          <cell r="G373" t="str">
            <v>Napa</v>
          </cell>
          <cell r="H373" t="str">
            <v>Napa</v>
          </cell>
          <cell r="I373" t="str">
            <v>Unique Napa Vineyard</v>
          </cell>
          <cell r="J373" t="str">
            <v>94558</v>
          </cell>
          <cell r="K373" t="str">
            <v>Angelo &amp; Denise Corvino</v>
          </cell>
          <cell r="L373" t="str">
            <v>Angelo Corvino</v>
          </cell>
          <cell r="M373">
            <v>7072515783</v>
          </cell>
          <cell r="Q373">
            <v>1</v>
          </cell>
          <cell r="R373">
            <v>2</v>
          </cell>
          <cell r="S373" t="str">
            <v>Multi</v>
          </cell>
          <cell r="U373">
            <v>1193945</v>
          </cell>
          <cell r="AE373">
            <v>40788</v>
          </cell>
        </row>
        <row r="374">
          <cell r="A374" t="str">
            <v>839040990</v>
          </cell>
          <cell r="B374" t="str">
            <v>East Bay/Oakland</v>
          </cell>
          <cell r="C374" t="str">
            <v>Napa County</v>
          </cell>
          <cell r="D374" t="str">
            <v>Specialty</v>
          </cell>
          <cell r="E374" t="str">
            <v>Winery/Vineyard</v>
          </cell>
          <cell r="F374" t="str">
            <v>2930 St Helena Hwy</v>
          </cell>
          <cell r="G374" t="str">
            <v>Saint Helena</v>
          </cell>
          <cell r="H374" t="str">
            <v>Napa</v>
          </cell>
          <cell r="J374" t="str">
            <v>94574</v>
          </cell>
          <cell r="O374" t="str">
            <v>Masonry</v>
          </cell>
          <cell r="P374">
            <v>2004</v>
          </cell>
          <cell r="Q374">
            <v>8390</v>
          </cell>
          <cell r="R374">
            <v>1</v>
          </cell>
          <cell r="S374" t="str">
            <v>Single</v>
          </cell>
          <cell r="U374">
            <v>4047104</v>
          </cell>
          <cell r="W374">
            <v>4000000</v>
          </cell>
          <cell r="X374" t="str">
            <v>First Republic Bk</v>
          </cell>
          <cell r="AE374">
            <v>40990</v>
          </cell>
        </row>
        <row r="375">
          <cell r="A375" t="str">
            <v>13669641031</v>
          </cell>
          <cell r="B375" t="str">
            <v>East Bay/Oakland</v>
          </cell>
          <cell r="C375" t="str">
            <v>Napa County</v>
          </cell>
          <cell r="D375" t="str">
            <v>Retail (Lifestyle Center)</v>
          </cell>
          <cell r="E375" t="str">
            <v>Freestanding</v>
          </cell>
          <cell r="F375" t="str">
            <v>1320-1398 Napa Town Ctr (4 Properties)</v>
          </cell>
          <cell r="G375" t="str">
            <v>Napa</v>
          </cell>
          <cell r="H375" t="str">
            <v>Napa</v>
          </cell>
          <cell r="I375" t="str">
            <v>The Shops at Napa Center</v>
          </cell>
          <cell r="J375" t="str">
            <v>94559</v>
          </cell>
          <cell r="K375" t="str">
            <v>Zapolski Real Estate</v>
          </cell>
          <cell r="L375" t="str">
            <v>Todd Zapolski</v>
          </cell>
          <cell r="M375">
            <v>9199562722</v>
          </cell>
          <cell r="Q375">
            <v>136696</v>
          </cell>
          <cell r="R375">
            <v>39</v>
          </cell>
          <cell r="S375" t="str">
            <v>Multi</v>
          </cell>
          <cell r="X375" t="str">
            <v>Seller</v>
          </cell>
          <cell r="Z375" t="str">
            <v>5-7-12--I was unable to locate the loan amount on the Deed of Trust</v>
          </cell>
          <cell r="AE375">
            <v>41031</v>
          </cell>
        </row>
        <row r="376">
          <cell r="A376" t="str">
            <v>839041022</v>
          </cell>
          <cell r="B376" t="str">
            <v>East Bay/Oakland</v>
          </cell>
          <cell r="C376" t="str">
            <v>Napa County</v>
          </cell>
          <cell r="D376" t="str">
            <v>Specialty</v>
          </cell>
          <cell r="E376" t="str">
            <v>Winery/Vineyard</v>
          </cell>
          <cell r="F376" t="str">
            <v>2930 St Helena Hwy</v>
          </cell>
          <cell r="G376" t="str">
            <v>Saint Helena</v>
          </cell>
          <cell r="H376" t="str">
            <v>Napa</v>
          </cell>
          <cell r="J376" t="str">
            <v>94574</v>
          </cell>
          <cell r="O376" t="str">
            <v>Masonry</v>
          </cell>
          <cell r="P376">
            <v>2004</v>
          </cell>
          <cell r="Q376">
            <v>8390</v>
          </cell>
          <cell r="R376">
            <v>1</v>
          </cell>
          <cell r="S376" t="str">
            <v>Single</v>
          </cell>
          <cell r="U376">
            <v>4047104</v>
          </cell>
          <cell r="AE376">
            <v>41022</v>
          </cell>
        </row>
        <row r="377">
          <cell r="A377" t="str">
            <v>4805040786</v>
          </cell>
          <cell r="B377" t="str">
            <v>East Bay/Oakland</v>
          </cell>
          <cell r="C377" t="str">
            <v>Napa County</v>
          </cell>
          <cell r="D377" t="str">
            <v>Specialty</v>
          </cell>
          <cell r="E377" t="str">
            <v>Winery/Vineyard</v>
          </cell>
          <cell r="F377" t="str">
            <v>3 Executive Way</v>
          </cell>
          <cell r="G377" t="str">
            <v>Napa</v>
          </cell>
          <cell r="H377" t="str">
            <v>Napa</v>
          </cell>
          <cell r="J377" t="str">
            <v>94558</v>
          </cell>
          <cell r="O377" t="str">
            <v>Reinforced Concrete</v>
          </cell>
          <cell r="P377">
            <v>1990</v>
          </cell>
          <cell r="Q377">
            <v>48050</v>
          </cell>
          <cell r="R377">
            <v>4</v>
          </cell>
          <cell r="S377" t="str">
            <v>Single</v>
          </cell>
          <cell r="U377">
            <v>8046066</v>
          </cell>
          <cell r="AE377">
            <v>40786</v>
          </cell>
        </row>
        <row r="378">
          <cell r="A378" t="str">
            <v>414440840</v>
          </cell>
          <cell r="B378" t="str">
            <v>East Bay/Oakland</v>
          </cell>
          <cell r="C378" t="str">
            <v>Napa County</v>
          </cell>
          <cell r="D378" t="str">
            <v>Specialty</v>
          </cell>
          <cell r="E378" t="str">
            <v>Winery/Vineyard</v>
          </cell>
          <cell r="F378" t="str">
            <v>1902 Madrona Ave</v>
          </cell>
          <cell r="G378" t="str">
            <v>Saint Helena</v>
          </cell>
          <cell r="H378" t="str">
            <v>Napa</v>
          </cell>
          <cell r="I378" t="str">
            <v>Spottswoode Winery</v>
          </cell>
          <cell r="J378" t="str">
            <v>94574</v>
          </cell>
          <cell r="O378" t="str">
            <v>Wood Frame</v>
          </cell>
          <cell r="P378">
            <v>1890</v>
          </cell>
          <cell r="Q378">
            <v>4144</v>
          </cell>
          <cell r="R378">
            <v>1</v>
          </cell>
          <cell r="U378">
            <v>3303213</v>
          </cell>
          <cell r="AE378">
            <v>40840</v>
          </cell>
        </row>
        <row r="379">
          <cell r="A379" t="str">
            <v>414440850</v>
          </cell>
          <cell r="B379" t="str">
            <v>East Bay/Oakland</v>
          </cell>
          <cell r="C379" t="str">
            <v>Napa County</v>
          </cell>
          <cell r="D379" t="str">
            <v>Specialty</v>
          </cell>
          <cell r="E379" t="str">
            <v>Winery/Vineyard</v>
          </cell>
          <cell r="F379" t="str">
            <v>1902 Madrona Ave</v>
          </cell>
          <cell r="G379" t="str">
            <v>Saint Helena</v>
          </cell>
          <cell r="H379" t="str">
            <v>Napa</v>
          </cell>
          <cell r="I379" t="str">
            <v>Spottswoode Winery</v>
          </cell>
          <cell r="J379" t="str">
            <v>94574</v>
          </cell>
          <cell r="O379" t="str">
            <v>Wood Frame</v>
          </cell>
          <cell r="P379">
            <v>1890</v>
          </cell>
          <cell r="Q379">
            <v>4144</v>
          </cell>
          <cell r="R379">
            <v>1</v>
          </cell>
          <cell r="U379">
            <v>3303213</v>
          </cell>
          <cell r="AE379">
            <v>40850</v>
          </cell>
        </row>
        <row r="380">
          <cell r="A380" t="str">
            <v>919240900</v>
          </cell>
          <cell r="B380" t="str">
            <v>East Bay/Oakland</v>
          </cell>
          <cell r="C380" t="str">
            <v>Napa County</v>
          </cell>
          <cell r="D380" t="str">
            <v>Specialty</v>
          </cell>
          <cell r="E380" t="str">
            <v>Winery/Vineyard</v>
          </cell>
          <cell r="F380" t="str">
            <v>3206 Chiles Pope Valley Rd</v>
          </cell>
          <cell r="G380" t="str">
            <v>Saint Helena</v>
          </cell>
          <cell r="H380" t="str">
            <v>Napa</v>
          </cell>
          <cell r="I380" t="str">
            <v>Green &amp; Red Vineyard</v>
          </cell>
          <cell r="J380" t="str">
            <v>94574</v>
          </cell>
          <cell r="K380" t="str">
            <v>Jay Heminway</v>
          </cell>
          <cell r="L380" t="str">
            <v>Jay Heminway</v>
          </cell>
          <cell r="M380">
            <v>7079651621</v>
          </cell>
          <cell r="Q380">
            <v>9192</v>
          </cell>
          <cell r="U380">
            <v>1538057</v>
          </cell>
          <cell r="AE380">
            <v>40900</v>
          </cell>
        </row>
        <row r="381">
          <cell r="A381" t="str">
            <v>910040917</v>
          </cell>
          <cell r="B381" t="str">
            <v>East Bay/Oakland</v>
          </cell>
          <cell r="C381" t="str">
            <v>Napa County</v>
          </cell>
          <cell r="D381" t="str">
            <v>Specialty</v>
          </cell>
          <cell r="E381" t="str">
            <v>Recycling Center</v>
          </cell>
          <cell r="F381" t="str">
            <v>874 Jackson St</v>
          </cell>
          <cell r="G381" t="str">
            <v>Napa</v>
          </cell>
          <cell r="H381" t="str">
            <v>Napa</v>
          </cell>
          <cell r="J381" t="str">
            <v>94559</v>
          </cell>
          <cell r="O381" t="str">
            <v>Reinforced Concrete</v>
          </cell>
          <cell r="P381">
            <v>1973</v>
          </cell>
          <cell r="Q381">
            <v>9100</v>
          </cell>
          <cell r="R381">
            <v>1</v>
          </cell>
          <cell r="S381" t="str">
            <v>Single</v>
          </cell>
          <cell r="U381">
            <v>695779</v>
          </cell>
          <cell r="AE381">
            <v>40917</v>
          </cell>
        </row>
        <row r="382">
          <cell r="A382" t="str">
            <v>140913</v>
          </cell>
          <cell r="B382" t="str">
            <v>East Bay/Oakland</v>
          </cell>
          <cell r="C382" t="str">
            <v>Napa County</v>
          </cell>
          <cell r="D382" t="str">
            <v>Specialty</v>
          </cell>
          <cell r="E382" t="str">
            <v>Winery/Vineyard</v>
          </cell>
          <cell r="F382" t="str">
            <v>1121 Orchard Ave</v>
          </cell>
          <cell r="G382" t="str">
            <v>Napa</v>
          </cell>
          <cell r="H382" t="str">
            <v>Napa</v>
          </cell>
          <cell r="I382" t="str">
            <v>Unique Napa Vineyard</v>
          </cell>
          <cell r="J382" t="str">
            <v>94558</v>
          </cell>
          <cell r="K382" t="str">
            <v>UCC Vineyards Group, Inc</v>
          </cell>
          <cell r="L382" t="str">
            <v>David Freed</v>
          </cell>
          <cell r="M382">
            <v>7072529200</v>
          </cell>
          <cell r="Q382">
            <v>1</v>
          </cell>
          <cell r="S382" t="str">
            <v>Multi</v>
          </cell>
          <cell r="U382">
            <v>1404764</v>
          </cell>
          <cell r="W382">
            <v>1175000</v>
          </cell>
          <cell r="X382" t="str">
            <v>Private Individual Fas Fiancial Inc</v>
          </cell>
          <cell r="Z382" t="str">
            <v>Lender Name: Private Individual Corvino 2011 Trust</v>
          </cell>
          <cell r="AE382">
            <v>40913</v>
          </cell>
        </row>
        <row r="383">
          <cell r="A383" t="str">
            <v>919240927</v>
          </cell>
          <cell r="B383" t="str">
            <v>East Bay/Oakland</v>
          </cell>
          <cell r="C383" t="str">
            <v>Napa County</v>
          </cell>
          <cell r="D383" t="str">
            <v>Specialty</v>
          </cell>
          <cell r="E383" t="str">
            <v>Winery/Vineyard</v>
          </cell>
          <cell r="F383" t="str">
            <v>3206 Chiles Pope Valley Rd</v>
          </cell>
          <cell r="G383" t="str">
            <v>Saint Helena</v>
          </cell>
          <cell r="H383" t="str">
            <v>Napa</v>
          </cell>
          <cell r="I383" t="str">
            <v>Green &amp; Red Vineyard</v>
          </cell>
          <cell r="J383" t="str">
            <v>94574</v>
          </cell>
          <cell r="Q383">
            <v>9192</v>
          </cell>
          <cell r="U383">
            <v>1538057</v>
          </cell>
          <cell r="AE383">
            <v>40927</v>
          </cell>
        </row>
        <row r="384">
          <cell r="A384" t="str">
            <v>257140975</v>
          </cell>
          <cell r="B384" t="str">
            <v>East Bay/Oakland</v>
          </cell>
          <cell r="C384" t="str">
            <v>Napa County</v>
          </cell>
          <cell r="D384" t="str">
            <v>Specialty</v>
          </cell>
          <cell r="F384" t="str">
            <v>1170 Oak Knoll Ave</v>
          </cell>
          <cell r="G384" t="str">
            <v>Napa</v>
          </cell>
          <cell r="H384" t="str">
            <v>Napa</v>
          </cell>
          <cell r="J384" t="str">
            <v>94558</v>
          </cell>
          <cell r="P384">
            <v>1957</v>
          </cell>
          <cell r="Q384">
            <v>2571</v>
          </cell>
          <cell r="U384">
            <v>2052413</v>
          </cell>
          <cell r="AE384">
            <v>40975</v>
          </cell>
        </row>
        <row r="385">
          <cell r="A385" t="str">
            <v>261441099</v>
          </cell>
          <cell r="B385" t="str">
            <v>East Bay/Oakland</v>
          </cell>
          <cell r="C385" t="str">
            <v>Napa County</v>
          </cell>
          <cell r="D385" t="str">
            <v>Specialty</v>
          </cell>
          <cell r="E385" t="str">
            <v>Car Wash</v>
          </cell>
          <cell r="F385" t="str">
            <v>3448 Broadway St</v>
          </cell>
          <cell r="G385" t="str">
            <v>American Canyon</v>
          </cell>
          <cell r="H385" t="str">
            <v>Napa</v>
          </cell>
          <cell r="J385" t="str">
            <v>94503</v>
          </cell>
          <cell r="O385" t="str">
            <v>Reinforced Concrete</v>
          </cell>
          <cell r="P385">
            <v>1952</v>
          </cell>
          <cell r="Q385">
            <v>2614</v>
          </cell>
          <cell r="R385">
            <v>1</v>
          </cell>
          <cell r="S385" t="str">
            <v>Single</v>
          </cell>
          <cell r="U385">
            <v>2642087</v>
          </cell>
          <cell r="AE385">
            <v>41099</v>
          </cell>
        </row>
        <row r="386">
          <cell r="A386" t="str">
            <v>041169</v>
          </cell>
          <cell r="B386" t="str">
            <v>East Bay/Oakland</v>
          </cell>
          <cell r="C386" t="str">
            <v>Napa County</v>
          </cell>
          <cell r="D386" t="str">
            <v>Specialty</v>
          </cell>
          <cell r="F386" t="str">
            <v>357 Main St</v>
          </cell>
          <cell r="G386" t="str">
            <v>Saint Helena</v>
          </cell>
          <cell r="H386" t="str">
            <v>Napa</v>
          </cell>
          <cell r="J386" t="str">
            <v>94574</v>
          </cell>
          <cell r="Q386">
            <v>0</v>
          </cell>
          <cell r="U386">
            <v>471802</v>
          </cell>
          <cell r="AE386">
            <v>41169</v>
          </cell>
        </row>
        <row r="387">
          <cell r="A387" t="str">
            <v>141207</v>
          </cell>
          <cell r="B387" t="str">
            <v>East Bay/Oakland</v>
          </cell>
          <cell r="C387" t="str">
            <v>Napa County</v>
          </cell>
          <cell r="D387" t="str">
            <v>Specialty</v>
          </cell>
          <cell r="E387" t="str">
            <v>Winery/Vineyard</v>
          </cell>
          <cell r="F387" t="str">
            <v>1121 Orchard Ave</v>
          </cell>
          <cell r="G387" t="str">
            <v>Napa</v>
          </cell>
          <cell r="H387" t="str">
            <v>Napa</v>
          </cell>
          <cell r="I387" t="str">
            <v>Unique Napa Vineyard</v>
          </cell>
          <cell r="J387" t="str">
            <v>94558</v>
          </cell>
          <cell r="Q387">
            <v>1</v>
          </cell>
          <cell r="S387" t="str">
            <v>Multi</v>
          </cell>
          <cell r="AE387">
            <v>41207</v>
          </cell>
        </row>
        <row r="388">
          <cell r="A388" t="str">
            <v>141207</v>
          </cell>
          <cell r="B388" t="str">
            <v>East Bay/Oakland</v>
          </cell>
          <cell r="C388" t="str">
            <v>Napa County</v>
          </cell>
          <cell r="D388" t="str">
            <v>Specialty</v>
          </cell>
          <cell r="E388" t="str">
            <v>Winery/Vineyard</v>
          </cell>
          <cell r="F388" t="str">
            <v>1121 Orchard Ave</v>
          </cell>
          <cell r="G388" t="str">
            <v>Napa</v>
          </cell>
          <cell r="H388" t="str">
            <v>Napa</v>
          </cell>
          <cell r="I388" t="str">
            <v>Unique Napa Vineyard</v>
          </cell>
          <cell r="J388" t="str">
            <v>94558</v>
          </cell>
          <cell r="Q388">
            <v>1</v>
          </cell>
          <cell r="S388" t="str">
            <v>Multi</v>
          </cell>
          <cell r="U388">
            <v>182914</v>
          </cell>
          <cell r="AE388">
            <v>41207</v>
          </cell>
        </row>
        <row r="389">
          <cell r="A389" t="str">
            <v>141207</v>
          </cell>
          <cell r="B389" t="str">
            <v>East Bay/Oakland</v>
          </cell>
          <cell r="C389" t="str">
            <v>Napa County</v>
          </cell>
          <cell r="D389" t="str">
            <v>Specialty</v>
          </cell>
          <cell r="E389" t="str">
            <v>Winery/Vineyard</v>
          </cell>
          <cell r="F389" t="str">
            <v>1121 Orchard Ave</v>
          </cell>
          <cell r="G389" t="str">
            <v>Napa</v>
          </cell>
          <cell r="H389" t="str">
            <v>Napa</v>
          </cell>
          <cell r="I389" t="str">
            <v>Unique Napa Vineyard</v>
          </cell>
          <cell r="J389" t="str">
            <v>94558</v>
          </cell>
          <cell r="Q389">
            <v>1</v>
          </cell>
          <cell r="S389" t="str">
            <v>Multi</v>
          </cell>
          <cell r="U389">
            <v>5228</v>
          </cell>
          <cell r="AE389">
            <v>41207</v>
          </cell>
        </row>
        <row r="390">
          <cell r="A390" t="str">
            <v>141207</v>
          </cell>
          <cell r="B390" t="str">
            <v>East Bay/Oakland</v>
          </cell>
          <cell r="C390" t="str">
            <v>Napa County</v>
          </cell>
          <cell r="D390" t="str">
            <v>Specialty</v>
          </cell>
          <cell r="E390" t="str">
            <v>Winery/Vineyard</v>
          </cell>
          <cell r="F390" t="str">
            <v>1121 Orchard Ave</v>
          </cell>
          <cell r="G390" t="str">
            <v>Napa</v>
          </cell>
          <cell r="H390" t="str">
            <v>Napa</v>
          </cell>
          <cell r="I390" t="str">
            <v>Unique Napa Vineyard</v>
          </cell>
          <cell r="J390" t="str">
            <v>94558</v>
          </cell>
          <cell r="K390" t="str">
            <v>UCC Vineyards Group, Inc</v>
          </cell>
          <cell r="L390" t="str">
            <v>David Freed</v>
          </cell>
          <cell r="M390">
            <v>7072529200</v>
          </cell>
          <cell r="Q390">
            <v>1</v>
          </cell>
          <cell r="S390" t="str">
            <v>Multi</v>
          </cell>
          <cell r="U390">
            <v>1224519</v>
          </cell>
          <cell r="AE390">
            <v>41207</v>
          </cell>
        </row>
        <row r="391">
          <cell r="A391" t="str">
            <v>261441024</v>
          </cell>
          <cell r="B391" t="str">
            <v>East Bay/Oakland</v>
          </cell>
          <cell r="C391" t="str">
            <v>Napa County</v>
          </cell>
          <cell r="D391" t="str">
            <v>Specialty</v>
          </cell>
          <cell r="E391" t="str">
            <v>Car Wash</v>
          </cell>
          <cell r="F391" t="str">
            <v>3448 Broadway St</v>
          </cell>
          <cell r="G391" t="str">
            <v>American Canyon</v>
          </cell>
          <cell r="H391" t="str">
            <v>Napa</v>
          </cell>
          <cell r="J391" t="str">
            <v>94503</v>
          </cell>
          <cell r="O391" t="str">
            <v>Reinforced Concrete</v>
          </cell>
          <cell r="P391">
            <v>1952</v>
          </cell>
          <cell r="Q391">
            <v>2614</v>
          </cell>
          <cell r="R391">
            <v>1</v>
          </cell>
          <cell r="S391" t="str">
            <v>Single</v>
          </cell>
          <cell r="U391">
            <v>2642087</v>
          </cell>
          <cell r="AE391">
            <v>41024</v>
          </cell>
        </row>
        <row r="392">
          <cell r="A392" t="str">
            <v>355441050</v>
          </cell>
          <cell r="B392" t="str">
            <v>East Bay/Oakland</v>
          </cell>
          <cell r="C392" t="str">
            <v>Napa County</v>
          </cell>
          <cell r="D392" t="str">
            <v>Specialty</v>
          </cell>
          <cell r="E392" t="str">
            <v>Winery/Vineyard</v>
          </cell>
          <cell r="F392" t="str">
            <v>8350 St Helena Hwy</v>
          </cell>
          <cell r="G392" t="str">
            <v>Rutherford</v>
          </cell>
          <cell r="H392" t="str">
            <v>Napa</v>
          </cell>
          <cell r="I392" t="str">
            <v>Sawyer Cellars</v>
          </cell>
          <cell r="J392" t="str">
            <v>94558</v>
          </cell>
          <cell r="K392" t="str">
            <v>Foley Family Wines, Inc.</v>
          </cell>
          <cell r="L392" t="str">
            <v>William Foley</v>
          </cell>
          <cell r="M392">
            <v>7076574837</v>
          </cell>
          <cell r="O392" t="str">
            <v>Wood Frame</v>
          </cell>
          <cell r="P392">
            <v>1979</v>
          </cell>
          <cell r="Q392">
            <v>3554</v>
          </cell>
          <cell r="R392">
            <v>1</v>
          </cell>
          <cell r="S392" t="str">
            <v>Single</v>
          </cell>
          <cell r="AE392">
            <v>41050</v>
          </cell>
        </row>
        <row r="393">
          <cell r="A393" t="str">
            <v>41040</v>
          </cell>
          <cell r="B393" t="str">
            <v>East Bay/Oakland</v>
          </cell>
          <cell r="C393" t="str">
            <v>Napa County</v>
          </cell>
          <cell r="D393" t="str">
            <v>Specialty</v>
          </cell>
          <cell r="E393" t="str">
            <v>Winery/Vineyard</v>
          </cell>
          <cell r="F393" t="str">
            <v>Ranch Rd</v>
          </cell>
          <cell r="G393" t="str">
            <v>Napa</v>
          </cell>
          <cell r="H393" t="str">
            <v>Napa</v>
          </cell>
          <cell r="J393" t="str">
            <v>94558</v>
          </cell>
          <cell r="K393" t="str">
            <v>Silverado Sonoma Vineyards LLC</v>
          </cell>
          <cell r="L393" t="str">
            <v>Mark Couchman</v>
          </cell>
          <cell r="M393">
            <v>7072531776</v>
          </cell>
          <cell r="U393">
            <v>662121</v>
          </cell>
          <cell r="AE393">
            <v>41040</v>
          </cell>
        </row>
        <row r="394">
          <cell r="A394" t="str">
            <v>420041058</v>
          </cell>
          <cell r="B394" t="str">
            <v>East Bay/Oakland</v>
          </cell>
          <cell r="C394" t="str">
            <v>Napa County</v>
          </cell>
          <cell r="D394" t="str">
            <v>Specialty</v>
          </cell>
          <cell r="E394" t="str">
            <v>Post Office</v>
          </cell>
          <cell r="F394" t="str">
            <v>1013 Washington St</v>
          </cell>
          <cell r="G394" t="str">
            <v>Calistoga</v>
          </cell>
          <cell r="H394" t="str">
            <v>Napa</v>
          </cell>
          <cell r="J394" t="str">
            <v>94515</v>
          </cell>
          <cell r="O394" t="str">
            <v>Masonry</v>
          </cell>
          <cell r="P394">
            <v>1967</v>
          </cell>
          <cell r="Q394">
            <v>4200</v>
          </cell>
          <cell r="R394">
            <v>1</v>
          </cell>
          <cell r="S394" t="str">
            <v>Single</v>
          </cell>
          <cell r="U394">
            <v>198646</v>
          </cell>
          <cell r="AE394">
            <v>41058</v>
          </cell>
        </row>
        <row r="395">
          <cell r="A395" t="str">
            <v>250040971</v>
          </cell>
          <cell r="B395" t="str">
            <v>East Bay/Oakland</v>
          </cell>
          <cell r="C395" t="str">
            <v>Napa County</v>
          </cell>
          <cell r="D395" t="str">
            <v>Specialty</v>
          </cell>
          <cell r="E395" t="str">
            <v>Winery/Vineyard</v>
          </cell>
          <cell r="F395" t="str">
            <v>6150 Silverado Trl</v>
          </cell>
          <cell r="G395" t="str">
            <v>Napa</v>
          </cell>
          <cell r="H395" t="str">
            <v>Napa</v>
          </cell>
          <cell r="J395" t="str">
            <v>94558</v>
          </cell>
          <cell r="O395" t="str">
            <v>Wood Frame</v>
          </cell>
          <cell r="Q395">
            <v>2500</v>
          </cell>
          <cell r="U395">
            <v>1585651</v>
          </cell>
          <cell r="AE395">
            <v>40971</v>
          </cell>
        </row>
        <row r="396">
          <cell r="A396" t="str">
            <v>250040981</v>
          </cell>
          <cell r="B396" t="str">
            <v>East Bay/Oakland</v>
          </cell>
          <cell r="C396" t="str">
            <v>Napa County</v>
          </cell>
          <cell r="D396" t="str">
            <v>Specialty</v>
          </cell>
          <cell r="E396" t="str">
            <v>Winery/Vineyard</v>
          </cell>
          <cell r="F396" t="str">
            <v>6150 Silverado Trl</v>
          </cell>
          <cell r="G396" t="str">
            <v>Napa</v>
          </cell>
          <cell r="H396" t="str">
            <v>Napa</v>
          </cell>
          <cell r="J396" t="str">
            <v>94558</v>
          </cell>
          <cell r="O396" t="str">
            <v>Wood Frame</v>
          </cell>
          <cell r="Q396">
            <v>2500</v>
          </cell>
          <cell r="U396">
            <v>6561832</v>
          </cell>
          <cell r="AE396">
            <v>40981</v>
          </cell>
        </row>
        <row r="397">
          <cell r="A397" t="str">
            <v>250040981</v>
          </cell>
          <cell r="B397" t="str">
            <v>East Bay/Oakland</v>
          </cell>
          <cell r="C397" t="str">
            <v>Napa County</v>
          </cell>
          <cell r="D397" t="str">
            <v>Specialty</v>
          </cell>
          <cell r="E397" t="str">
            <v>Winery/Vineyard</v>
          </cell>
          <cell r="F397" t="str">
            <v>6150 Silverado Trl</v>
          </cell>
          <cell r="G397" t="str">
            <v>Napa</v>
          </cell>
          <cell r="H397" t="str">
            <v>Napa</v>
          </cell>
          <cell r="J397" t="str">
            <v>94558</v>
          </cell>
          <cell r="O397" t="str">
            <v>Wood Frame</v>
          </cell>
          <cell r="Q397">
            <v>2500</v>
          </cell>
          <cell r="U397">
            <v>3896773</v>
          </cell>
          <cell r="AE397">
            <v>40981</v>
          </cell>
        </row>
        <row r="398">
          <cell r="A398" t="str">
            <v>250040981</v>
          </cell>
          <cell r="B398" t="str">
            <v>East Bay/Oakland</v>
          </cell>
          <cell r="C398" t="str">
            <v>Napa County</v>
          </cell>
          <cell r="D398" t="str">
            <v>Specialty</v>
          </cell>
          <cell r="E398" t="str">
            <v>Winery/Vineyard</v>
          </cell>
          <cell r="F398" t="str">
            <v>6150 Silverado Trl</v>
          </cell>
          <cell r="G398" t="str">
            <v>Napa</v>
          </cell>
          <cell r="H398" t="str">
            <v>Napa</v>
          </cell>
          <cell r="J398" t="str">
            <v>94558</v>
          </cell>
          <cell r="O398" t="str">
            <v>Wood Frame</v>
          </cell>
          <cell r="Q398">
            <v>2500</v>
          </cell>
          <cell r="U398">
            <v>3797886</v>
          </cell>
          <cell r="AE398">
            <v>40981</v>
          </cell>
        </row>
        <row r="399">
          <cell r="A399" t="str">
            <v>135040974</v>
          </cell>
          <cell r="B399" t="str">
            <v>East Bay/Oakland</v>
          </cell>
          <cell r="C399" t="str">
            <v>Napa County</v>
          </cell>
          <cell r="D399" t="str">
            <v>Specialty</v>
          </cell>
          <cell r="E399" t="str">
            <v>Winery/Vineyard</v>
          </cell>
          <cell r="F399" t="str">
            <v>4095 Silverado Trl</v>
          </cell>
          <cell r="G399" t="str">
            <v>Napa</v>
          </cell>
          <cell r="H399" t="str">
            <v>Napa</v>
          </cell>
          <cell r="J399" t="str">
            <v>94558</v>
          </cell>
          <cell r="P399">
            <v>1930</v>
          </cell>
          <cell r="Q399">
            <v>1350</v>
          </cell>
          <cell r="U399">
            <v>1608569</v>
          </cell>
          <cell r="AE399">
            <v>40974</v>
          </cell>
        </row>
        <row r="400">
          <cell r="A400" t="str">
            <v>324841257</v>
          </cell>
          <cell r="B400" t="str">
            <v>East Bay/Oakland</v>
          </cell>
          <cell r="C400" t="str">
            <v>Napa County</v>
          </cell>
          <cell r="D400" t="str">
            <v>Specialty</v>
          </cell>
          <cell r="E400" t="str">
            <v>Winery/Vineyard</v>
          </cell>
          <cell r="F400" t="str">
            <v>3718 Saint Helena Hwy</v>
          </cell>
          <cell r="G400" t="str">
            <v>Calistoga</v>
          </cell>
          <cell r="H400" t="str">
            <v>Napa</v>
          </cell>
          <cell r="I400" t="str">
            <v>Madrigal Vineyards</v>
          </cell>
          <cell r="J400" t="str">
            <v>94515</v>
          </cell>
          <cell r="P400">
            <v>1952</v>
          </cell>
          <cell r="Q400">
            <v>3248</v>
          </cell>
          <cell r="R400">
            <v>1</v>
          </cell>
          <cell r="AE400">
            <v>41257</v>
          </cell>
        </row>
        <row r="401">
          <cell r="A401" t="str">
            <v>119241260</v>
          </cell>
          <cell r="B401" t="str">
            <v>East Bay/Oakland</v>
          </cell>
          <cell r="C401" t="str">
            <v>Napa County</v>
          </cell>
          <cell r="D401" t="str">
            <v>Specialty</v>
          </cell>
          <cell r="F401" t="str">
            <v>2676 Lower Chiles Valley Rd</v>
          </cell>
          <cell r="G401" t="str">
            <v>Saint Helena</v>
          </cell>
          <cell r="H401" t="str">
            <v>Napa</v>
          </cell>
          <cell r="J401" t="str">
            <v>94574</v>
          </cell>
          <cell r="P401">
            <v>1970</v>
          </cell>
          <cell r="Q401">
            <v>1192</v>
          </cell>
          <cell r="U401">
            <v>1033416</v>
          </cell>
          <cell r="AE401">
            <v>41260</v>
          </cell>
        </row>
        <row r="402">
          <cell r="A402" t="str">
            <v>041262</v>
          </cell>
          <cell r="B402" t="str">
            <v>East Bay/Oakland</v>
          </cell>
          <cell r="C402" t="str">
            <v>Napa County</v>
          </cell>
          <cell r="D402" t="str">
            <v>Specialty</v>
          </cell>
          <cell r="F402" t="str">
            <v>1701 Wooden Valley Rd</v>
          </cell>
          <cell r="G402" t="str">
            <v>Napa</v>
          </cell>
          <cell r="H402" t="str">
            <v>Napa</v>
          </cell>
          <cell r="J402" t="str">
            <v>94558</v>
          </cell>
          <cell r="Q402">
            <v>0</v>
          </cell>
          <cell r="U402">
            <v>2963988</v>
          </cell>
          <cell r="AE402">
            <v>41262</v>
          </cell>
        </row>
        <row r="403">
          <cell r="A403" t="str">
            <v>1384041284</v>
          </cell>
          <cell r="B403" t="str">
            <v>East Bay/Oakland</v>
          </cell>
          <cell r="C403" t="str">
            <v>Napa County</v>
          </cell>
          <cell r="D403" t="str">
            <v>Specialty</v>
          </cell>
          <cell r="E403" t="str">
            <v>Winery/Vineyard</v>
          </cell>
          <cell r="F403" t="str">
            <v>3103 Silverado Trl</v>
          </cell>
          <cell r="G403" t="str">
            <v>Napa</v>
          </cell>
          <cell r="H403" t="str">
            <v>Napa</v>
          </cell>
          <cell r="I403" t="str">
            <v>Laird Family Estate Winery</v>
          </cell>
          <cell r="J403" t="str">
            <v>94558</v>
          </cell>
          <cell r="K403" t="str">
            <v>Laird Revocable Trust 1996</v>
          </cell>
          <cell r="L403" t="str">
            <v>Rebecca Laird</v>
          </cell>
          <cell r="M403">
            <v>7072570360</v>
          </cell>
          <cell r="Q403">
            <v>13840</v>
          </cell>
          <cell r="U403">
            <v>4242164</v>
          </cell>
          <cell r="AE403">
            <v>41284</v>
          </cell>
        </row>
        <row r="404">
          <cell r="A404" t="str">
            <v>721241272</v>
          </cell>
          <cell r="B404" t="str">
            <v>East Bay/Oakland</v>
          </cell>
          <cell r="C404" t="str">
            <v>Napa County</v>
          </cell>
          <cell r="D404" t="str">
            <v>Retail (Strip Center)</v>
          </cell>
          <cell r="E404" t="str">
            <v>Freestanding</v>
          </cell>
          <cell r="F404" t="str">
            <v>2977-2993 Solano Ave</v>
          </cell>
          <cell r="G404" t="str">
            <v>Napa</v>
          </cell>
          <cell r="H404" t="str">
            <v>Napa</v>
          </cell>
          <cell r="I404" t="str">
            <v>Solano Plaza</v>
          </cell>
          <cell r="J404" t="str">
            <v>94558</v>
          </cell>
          <cell r="O404" t="str">
            <v>Masonry</v>
          </cell>
          <cell r="Q404">
            <v>7212</v>
          </cell>
          <cell r="R404">
            <v>7</v>
          </cell>
          <cell r="S404" t="str">
            <v>Multi</v>
          </cell>
          <cell r="U404">
            <v>585002</v>
          </cell>
          <cell r="AE404">
            <v>41272</v>
          </cell>
        </row>
        <row r="405">
          <cell r="A405" t="str">
            <v>721241272</v>
          </cell>
          <cell r="B405" t="str">
            <v>East Bay/Oakland</v>
          </cell>
          <cell r="C405" t="str">
            <v>Napa County</v>
          </cell>
          <cell r="D405" t="str">
            <v>Retail (Strip Center)</v>
          </cell>
          <cell r="E405" t="str">
            <v>Freestanding</v>
          </cell>
          <cell r="F405" t="str">
            <v>2977-2993 Solano Ave</v>
          </cell>
          <cell r="G405" t="str">
            <v>Napa</v>
          </cell>
          <cell r="H405" t="str">
            <v>Napa</v>
          </cell>
          <cell r="I405" t="str">
            <v>Solano Plaza</v>
          </cell>
          <cell r="J405" t="str">
            <v>94558</v>
          </cell>
          <cell r="O405" t="str">
            <v>Masonry</v>
          </cell>
          <cell r="Q405">
            <v>7212</v>
          </cell>
          <cell r="R405">
            <v>7</v>
          </cell>
          <cell r="S405" t="str">
            <v>Multi</v>
          </cell>
          <cell r="U405">
            <v>585002</v>
          </cell>
          <cell r="AE405">
            <v>41272</v>
          </cell>
        </row>
        <row r="406">
          <cell r="A406" t="str">
            <v>721241272</v>
          </cell>
          <cell r="B406" t="str">
            <v>East Bay/Oakland</v>
          </cell>
          <cell r="C406" t="str">
            <v>Napa County</v>
          </cell>
          <cell r="D406" t="str">
            <v>Retail (Strip Center)</v>
          </cell>
          <cell r="E406" t="str">
            <v>Freestanding</v>
          </cell>
          <cell r="F406" t="str">
            <v>2977-2993 Solano Ave</v>
          </cell>
          <cell r="G406" t="str">
            <v>Napa</v>
          </cell>
          <cell r="H406" t="str">
            <v>Napa</v>
          </cell>
          <cell r="I406" t="str">
            <v>Solano Plaza</v>
          </cell>
          <cell r="J406" t="str">
            <v>94558</v>
          </cell>
          <cell r="O406" t="str">
            <v>Masonry</v>
          </cell>
          <cell r="Q406">
            <v>7212</v>
          </cell>
          <cell r="R406">
            <v>7</v>
          </cell>
          <cell r="S406" t="str">
            <v>Multi</v>
          </cell>
          <cell r="U406">
            <v>585002</v>
          </cell>
          <cell r="AE406">
            <v>41272</v>
          </cell>
        </row>
        <row r="407">
          <cell r="A407" t="str">
            <v>52533441408</v>
          </cell>
          <cell r="B407" t="str">
            <v>East Bay/Oakland</v>
          </cell>
          <cell r="C407" t="str">
            <v>Napa County</v>
          </cell>
          <cell r="D407" t="str">
            <v>Specialty</v>
          </cell>
          <cell r="E407" t="str">
            <v>Winery/Vineyard</v>
          </cell>
          <cell r="F407" t="str">
            <v>1019-1091 Atlas Peak Rd</v>
          </cell>
          <cell r="G407" t="str">
            <v>Napa</v>
          </cell>
          <cell r="H407" t="str">
            <v>Napa</v>
          </cell>
          <cell r="J407" t="str">
            <v>94558</v>
          </cell>
          <cell r="Q407">
            <v>525334</v>
          </cell>
          <cell r="R407">
            <v>4</v>
          </cell>
          <cell r="U407">
            <v>479990</v>
          </cell>
          <cell r="AE407">
            <v>41408</v>
          </cell>
        </row>
        <row r="408">
          <cell r="A408" t="str">
            <v>4342741423</v>
          </cell>
          <cell r="B408" t="str">
            <v>East Bay/Oakland</v>
          </cell>
          <cell r="C408" t="str">
            <v>Napa County</v>
          </cell>
          <cell r="D408" t="str">
            <v>Retail (Neighborhood Center)</v>
          </cell>
          <cell r="F408" t="str">
            <v>1-15 Angwin Plz</v>
          </cell>
          <cell r="G408" t="str">
            <v>Angwin</v>
          </cell>
          <cell r="H408" t="str">
            <v>Napa</v>
          </cell>
          <cell r="I408" t="str">
            <v>Angwin Plaza</v>
          </cell>
          <cell r="J408" t="str">
            <v>94508</v>
          </cell>
          <cell r="P408">
            <v>1970</v>
          </cell>
          <cell r="Q408">
            <v>43427</v>
          </cell>
          <cell r="R408">
            <v>5</v>
          </cell>
          <cell r="S408" t="str">
            <v>Multi</v>
          </cell>
          <cell r="U408">
            <v>411665</v>
          </cell>
          <cell r="AE408">
            <v>41423</v>
          </cell>
        </row>
        <row r="409">
          <cell r="A409" t="str">
            <v>4342741423</v>
          </cell>
          <cell r="B409" t="str">
            <v>East Bay/Oakland</v>
          </cell>
          <cell r="C409" t="str">
            <v>Napa County</v>
          </cell>
          <cell r="D409" t="str">
            <v>Retail (Neighborhood Center)</v>
          </cell>
          <cell r="F409" t="str">
            <v>1-15 Angwin Plz</v>
          </cell>
          <cell r="G409" t="str">
            <v>Angwin</v>
          </cell>
          <cell r="H409" t="str">
            <v>Napa</v>
          </cell>
          <cell r="I409" t="str">
            <v>Angwin Plaza</v>
          </cell>
          <cell r="J409" t="str">
            <v>94508</v>
          </cell>
          <cell r="P409">
            <v>1970</v>
          </cell>
          <cell r="Q409">
            <v>43427</v>
          </cell>
          <cell r="R409">
            <v>5</v>
          </cell>
          <cell r="S409" t="str">
            <v>Multi</v>
          </cell>
          <cell r="U409">
            <v>1954757</v>
          </cell>
          <cell r="AE409">
            <v>41423</v>
          </cell>
        </row>
        <row r="410">
          <cell r="A410" t="str">
            <v>5198641445</v>
          </cell>
          <cell r="B410" t="str">
            <v>East Bay/Oakland</v>
          </cell>
          <cell r="C410" t="str">
            <v>Napa County</v>
          </cell>
          <cell r="D410" t="str">
            <v>Retail (Neighborhood Center)</v>
          </cell>
          <cell r="E410" t="str">
            <v>Storefront</v>
          </cell>
          <cell r="F410" t="str">
            <v>1312-1390 Trancas</v>
          </cell>
          <cell r="G410" t="str">
            <v>Napa</v>
          </cell>
          <cell r="H410" t="str">
            <v>Napa</v>
          </cell>
          <cell r="I410" t="str">
            <v>Northwood Shopping Center</v>
          </cell>
          <cell r="J410" t="str">
            <v>94558</v>
          </cell>
          <cell r="K410" t="str">
            <v>Save Mart Supermarkets</v>
          </cell>
          <cell r="L410" t="str">
            <v>Robert Piccinini</v>
          </cell>
          <cell r="M410">
            <v>2095771600</v>
          </cell>
          <cell r="O410" t="str">
            <v>Masonry</v>
          </cell>
          <cell r="P410">
            <v>1969</v>
          </cell>
          <cell r="Q410">
            <v>51986</v>
          </cell>
          <cell r="R410">
            <v>46</v>
          </cell>
          <cell r="S410" t="str">
            <v>Multi</v>
          </cell>
          <cell r="U410">
            <v>8765743</v>
          </cell>
          <cell r="AE410">
            <v>41445</v>
          </cell>
        </row>
        <row r="411">
          <cell r="A411" t="str">
            <v>637541389</v>
          </cell>
          <cell r="B411" t="str">
            <v>East Bay/Oakland</v>
          </cell>
          <cell r="C411" t="str">
            <v>Napa County</v>
          </cell>
          <cell r="D411" t="str">
            <v>Specialty</v>
          </cell>
          <cell r="E411" t="str">
            <v>Lodge/Meeting Hall</v>
          </cell>
          <cell r="F411" t="str">
            <v>2641 Laurel St</v>
          </cell>
          <cell r="G411" t="str">
            <v>Napa</v>
          </cell>
          <cell r="H411" t="str">
            <v>Napa</v>
          </cell>
          <cell r="I411" t="str">
            <v>Veterans Of Foreign Wars</v>
          </cell>
          <cell r="J411" t="str">
            <v>94558</v>
          </cell>
          <cell r="O411" t="str">
            <v>Wood Frame</v>
          </cell>
          <cell r="P411">
            <v>1952</v>
          </cell>
          <cell r="Q411">
            <v>6375</v>
          </cell>
          <cell r="R411">
            <v>1</v>
          </cell>
          <cell r="S411" t="str">
            <v>Single</v>
          </cell>
          <cell r="U411">
            <v>646874</v>
          </cell>
          <cell r="AE411">
            <v>41389</v>
          </cell>
        </row>
        <row r="412">
          <cell r="A412" t="str">
            <v>041395</v>
          </cell>
          <cell r="B412" t="str">
            <v>East Bay/Oakland</v>
          </cell>
          <cell r="C412" t="str">
            <v>Napa County</v>
          </cell>
          <cell r="D412" t="str">
            <v>Specialty</v>
          </cell>
          <cell r="F412" t="str">
            <v>1119 State Ln</v>
          </cell>
          <cell r="G412" t="str">
            <v>Yountville</v>
          </cell>
          <cell r="H412" t="str">
            <v>Napa</v>
          </cell>
          <cell r="J412" t="str">
            <v>94599</v>
          </cell>
          <cell r="Q412">
            <v>0</v>
          </cell>
          <cell r="U412">
            <v>636852</v>
          </cell>
          <cell r="AE412">
            <v>41395</v>
          </cell>
        </row>
        <row r="413">
          <cell r="A413" t="str">
            <v>41396</v>
          </cell>
          <cell r="B413" t="str">
            <v>East Bay/Oakland</v>
          </cell>
          <cell r="C413" t="str">
            <v>Napa County</v>
          </cell>
          <cell r="D413" t="str">
            <v>Specialty</v>
          </cell>
          <cell r="E413" t="str">
            <v>Winery/Vineyard</v>
          </cell>
          <cell r="F413" t="str">
            <v>120 Anderson Rd</v>
          </cell>
          <cell r="G413" t="str">
            <v>Napa</v>
          </cell>
          <cell r="H413" t="str">
            <v>Napa</v>
          </cell>
          <cell r="J413" t="str">
            <v>94558</v>
          </cell>
          <cell r="K413" t="str">
            <v>Westchester Group, Inc.</v>
          </cell>
          <cell r="L413" t="str">
            <v>Randall Pope</v>
          </cell>
          <cell r="M413">
            <v>2173526000</v>
          </cell>
          <cell r="U413">
            <v>8217209</v>
          </cell>
          <cell r="AE413">
            <v>41396</v>
          </cell>
        </row>
        <row r="414">
          <cell r="A414" t="str">
            <v>367441558</v>
          </cell>
          <cell r="B414" t="str">
            <v>East Bay/Oakland</v>
          </cell>
          <cell r="C414" t="str">
            <v>Napa County</v>
          </cell>
          <cell r="D414" t="str">
            <v>Specialty</v>
          </cell>
          <cell r="E414" t="str">
            <v>Winery/Vineyard</v>
          </cell>
          <cell r="F414" t="str">
            <v>5270 Chiles Pope Valley Rd</v>
          </cell>
          <cell r="G414" t="str">
            <v>Saint Helena</v>
          </cell>
          <cell r="H414" t="str">
            <v>Napa</v>
          </cell>
          <cell r="I414" t="str">
            <v>Pope Valley Vineyards</v>
          </cell>
          <cell r="J414" t="str">
            <v>94574</v>
          </cell>
          <cell r="K414" t="str">
            <v>David Alkosser</v>
          </cell>
          <cell r="L414" t="str">
            <v>David Alkosser</v>
          </cell>
          <cell r="M414">
            <v>7145650654</v>
          </cell>
          <cell r="O414" t="str">
            <v>Wood Frame</v>
          </cell>
          <cell r="P414">
            <v>1980</v>
          </cell>
          <cell r="Q414">
            <v>3674</v>
          </cell>
          <cell r="U414">
            <v>5881695</v>
          </cell>
          <cell r="W414">
            <v>2500000</v>
          </cell>
          <cell r="X414" t="str">
            <v>Seller</v>
          </cell>
          <cell r="Z414" t="str">
            <v>Lender Name: Private Individual Lcpv Vinreit Llc</v>
          </cell>
          <cell r="AE414">
            <v>41558</v>
          </cell>
        </row>
        <row r="415">
          <cell r="A415" t="str">
            <v>194641557</v>
          </cell>
          <cell r="B415" t="str">
            <v>East Bay/Oakland</v>
          </cell>
          <cell r="C415" t="str">
            <v>Napa County</v>
          </cell>
          <cell r="D415" t="str">
            <v>Specialty</v>
          </cell>
          <cell r="E415" t="str">
            <v>Winery/Vineyard</v>
          </cell>
          <cell r="F415" t="str">
            <v>2125 Cuttings Wharf Rd</v>
          </cell>
          <cell r="G415" t="str">
            <v>Napa</v>
          </cell>
          <cell r="H415" t="str">
            <v>Napa</v>
          </cell>
          <cell r="J415" t="str">
            <v>94559</v>
          </cell>
          <cell r="P415">
            <v>1950</v>
          </cell>
          <cell r="Q415">
            <v>1946</v>
          </cell>
          <cell r="U415">
            <v>362674</v>
          </cell>
          <cell r="W415">
            <v>2280000</v>
          </cell>
          <cell r="X415" t="str">
            <v>Seller</v>
          </cell>
          <cell r="AE415">
            <v>41557</v>
          </cell>
        </row>
        <row r="416">
          <cell r="A416" t="str">
            <v>582641542</v>
          </cell>
          <cell r="B416" t="str">
            <v>East Bay/Oakland</v>
          </cell>
          <cell r="C416" t="str">
            <v>Napa County</v>
          </cell>
          <cell r="D416" t="str">
            <v>Retail (Strip Center)</v>
          </cell>
          <cell r="E416" t="str">
            <v>Freestanding</v>
          </cell>
          <cell r="F416" t="str">
            <v>2407 California Blvd</v>
          </cell>
          <cell r="G416" t="str">
            <v>Napa</v>
          </cell>
          <cell r="H416" t="str">
            <v>Napa</v>
          </cell>
          <cell r="I416" t="str">
            <v>Heritage Place</v>
          </cell>
          <cell r="J416" t="str">
            <v>94558</v>
          </cell>
          <cell r="O416" t="str">
            <v>Masonry</v>
          </cell>
          <cell r="Q416">
            <v>5826</v>
          </cell>
          <cell r="R416">
            <v>4</v>
          </cell>
          <cell r="S416" t="str">
            <v>Multi</v>
          </cell>
          <cell r="U416">
            <v>577765</v>
          </cell>
          <cell r="AE416">
            <v>41542</v>
          </cell>
        </row>
        <row r="417">
          <cell r="A417" t="str">
            <v>582641542</v>
          </cell>
          <cell r="B417" t="str">
            <v>East Bay/Oakland</v>
          </cell>
          <cell r="C417" t="str">
            <v>Napa County</v>
          </cell>
          <cell r="D417" t="str">
            <v>Retail (Strip Center)</v>
          </cell>
          <cell r="E417" t="str">
            <v>Freestanding</v>
          </cell>
          <cell r="F417" t="str">
            <v>2407 California Blvd</v>
          </cell>
          <cell r="G417" t="str">
            <v>Napa</v>
          </cell>
          <cell r="H417" t="str">
            <v>Napa</v>
          </cell>
          <cell r="I417" t="str">
            <v>Heritage Place</v>
          </cell>
          <cell r="J417" t="str">
            <v>94558</v>
          </cell>
          <cell r="O417" t="str">
            <v>Masonry</v>
          </cell>
          <cell r="Q417">
            <v>5826</v>
          </cell>
          <cell r="R417">
            <v>4</v>
          </cell>
          <cell r="S417" t="str">
            <v>Multi</v>
          </cell>
          <cell r="U417">
            <v>577765</v>
          </cell>
          <cell r="AE417">
            <v>41542</v>
          </cell>
        </row>
        <row r="418">
          <cell r="A418" t="str">
            <v>365741502</v>
          </cell>
          <cell r="B418" t="str">
            <v>East Bay/Oakland</v>
          </cell>
          <cell r="C418" t="str">
            <v>Napa County</v>
          </cell>
          <cell r="D418" t="str">
            <v>Retail (Strip Center)</v>
          </cell>
          <cell r="F418" t="str">
            <v>929 Main St</v>
          </cell>
          <cell r="G418" t="str">
            <v>Saint Helena</v>
          </cell>
          <cell r="H418" t="str">
            <v>Napa</v>
          </cell>
          <cell r="J418" t="str">
            <v>94574</v>
          </cell>
          <cell r="O418" t="str">
            <v>Wood Frame</v>
          </cell>
          <cell r="P418">
            <v>1945</v>
          </cell>
          <cell r="Q418">
            <v>3657</v>
          </cell>
          <cell r="R418">
            <v>6</v>
          </cell>
          <cell r="S418" t="str">
            <v>Multi</v>
          </cell>
          <cell r="U418">
            <v>1294744</v>
          </cell>
          <cell r="AE418">
            <v>41502</v>
          </cell>
        </row>
        <row r="419">
          <cell r="A419" t="str">
            <v>20623441513</v>
          </cell>
          <cell r="B419" t="str">
            <v>East Bay/Oakland</v>
          </cell>
          <cell r="C419" t="str">
            <v>Napa County</v>
          </cell>
          <cell r="D419" t="str">
            <v>Mixed</v>
          </cell>
          <cell r="E419" t="str">
            <v>Hotel</v>
          </cell>
          <cell r="F419" t="str">
            <v>6481 Washington St (4 Properties)</v>
          </cell>
          <cell r="G419" t="str">
            <v>Yountville</v>
          </cell>
          <cell r="H419" t="str">
            <v>Napa</v>
          </cell>
          <cell r="I419" t="str">
            <v>Vintage 1870</v>
          </cell>
          <cell r="J419" t="str">
            <v>94599</v>
          </cell>
          <cell r="O419" t="str">
            <v>Masonry</v>
          </cell>
          <cell r="Q419">
            <v>206234</v>
          </cell>
          <cell r="R419">
            <v>23</v>
          </cell>
          <cell r="S419" t="str">
            <v>Multi</v>
          </cell>
          <cell r="U419">
            <v>34002000</v>
          </cell>
          <cell r="AE419">
            <v>41513</v>
          </cell>
        </row>
        <row r="420">
          <cell r="A420" t="str">
            <v>5000041506</v>
          </cell>
          <cell r="B420" t="str">
            <v>East Bay/Oakland</v>
          </cell>
          <cell r="C420" t="str">
            <v>Napa County</v>
          </cell>
          <cell r="D420" t="str">
            <v>Specialty</v>
          </cell>
          <cell r="E420" t="str">
            <v>Winery/Vineyard</v>
          </cell>
          <cell r="F420" t="str">
            <v>1060 Dunaweal Ln</v>
          </cell>
          <cell r="G420" t="str">
            <v>Calistoga</v>
          </cell>
          <cell r="H420" t="str">
            <v>Napa</v>
          </cell>
          <cell r="I420" t="str">
            <v>Clos Pegase Winery</v>
          </cell>
          <cell r="J420" t="str">
            <v>94515</v>
          </cell>
          <cell r="K420" t="str">
            <v>Rudd Marks, LLC</v>
          </cell>
          <cell r="L420" t="str">
            <v>Leslie Rudd</v>
          </cell>
          <cell r="M420">
            <v>7072530461</v>
          </cell>
          <cell r="Q420">
            <v>50000</v>
          </cell>
          <cell r="U420">
            <v>12648737</v>
          </cell>
          <cell r="AE420">
            <v>41506</v>
          </cell>
        </row>
        <row r="421">
          <cell r="A421" t="str">
            <v>291741305</v>
          </cell>
          <cell r="B421" t="str">
            <v>East Bay/Oakland</v>
          </cell>
          <cell r="C421" t="str">
            <v>Napa County</v>
          </cell>
          <cell r="D421" t="str">
            <v>Specialty</v>
          </cell>
          <cell r="E421" t="str">
            <v>Winery/Vineyard</v>
          </cell>
          <cell r="F421" t="str">
            <v>1155 Cuttings Wharf Rd</v>
          </cell>
          <cell r="G421" t="str">
            <v>Napa</v>
          </cell>
          <cell r="H421" t="str">
            <v>Napa</v>
          </cell>
          <cell r="J421" t="str">
            <v>94559</v>
          </cell>
          <cell r="O421" t="str">
            <v>Wood Frame</v>
          </cell>
          <cell r="P421">
            <v>1976</v>
          </cell>
          <cell r="Q421">
            <v>2917</v>
          </cell>
          <cell r="U421">
            <v>1406500</v>
          </cell>
          <cell r="AE421">
            <v>41305</v>
          </cell>
        </row>
        <row r="422">
          <cell r="A422" t="str">
            <v>6246639282</v>
          </cell>
          <cell r="B422" t="str">
            <v>East Bay/Oakland</v>
          </cell>
          <cell r="C422" t="str">
            <v>Napa County</v>
          </cell>
          <cell r="D422" t="str">
            <v>Office</v>
          </cell>
          <cell r="E422" t="str">
            <v>Medical</v>
          </cell>
          <cell r="F422" t="str">
            <v>1100 Trancas St</v>
          </cell>
          <cell r="G422" t="str">
            <v>Napa</v>
          </cell>
          <cell r="H422" t="str">
            <v>Napa</v>
          </cell>
          <cell r="I422" t="str">
            <v>Trancas Medical Building</v>
          </cell>
          <cell r="J422" t="str">
            <v>94558</v>
          </cell>
          <cell r="K422" t="str">
            <v>KOR Commercial Real Estate</v>
          </cell>
          <cell r="L422" t="str">
            <v>Richard Schultze</v>
          </cell>
          <cell r="M422">
            <v>7078431164</v>
          </cell>
          <cell r="N422" t="str">
            <v>B</v>
          </cell>
          <cell r="P422">
            <v>1980</v>
          </cell>
          <cell r="Q422">
            <v>62466</v>
          </cell>
          <cell r="S422" t="str">
            <v>Multi</v>
          </cell>
          <cell r="T422">
            <v>20.059999999999999</v>
          </cell>
          <cell r="U422">
            <v>9265484</v>
          </cell>
          <cell r="V422">
            <v>17500000</v>
          </cell>
          <cell r="AE422">
            <v>39282</v>
          </cell>
          <cell r="AF422">
            <v>17500000</v>
          </cell>
        </row>
        <row r="423">
          <cell r="A423" t="str">
            <v>7824037561</v>
          </cell>
          <cell r="B423" t="str">
            <v>East Bay/Oakland</v>
          </cell>
          <cell r="C423" t="str">
            <v>Napa County</v>
          </cell>
          <cell r="D423" t="str">
            <v>Mixed</v>
          </cell>
          <cell r="E423" t="str">
            <v>R&amp;D</v>
          </cell>
          <cell r="F423" t="str">
            <v>435-445 Devlin Rd (2 Properties)</v>
          </cell>
          <cell r="G423" t="str">
            <v>Napa</v>
          </cell>
          <cell r="H423" t="str">
            <v>Napa</v>
          </cell>
          <cell r="I423" t="str">
            <v>Creekside Office Center</v>
          </cell>
          <cell r="J423" t="str">
            <v>94558</v>
          </cell>
          <cell r="N423" t="str">
            <v>B</v>
          </cell>
          <cell r="O423" t="str">
            <v>Reinforced Concrete</v>
          </cell>
          <cell r="Q423">
            <v>78240</v>
          </cell>
          <cell r="R423">
            <v>3</v>
          </cell>
          <cell r="S423" t="str">
            <v>Multi</v>
          </cell>
          <cell r="U423">
            <v>9276532</v>
          </cell>
          <cell r="V423">
            <v>3920000</v>
          </cell>
          <cell r="W423">
            <v>8300000</v>
          </cell>
          <cell r="X423" t="str">
            <v>Wells Fargo Bank N.A.</v>
          </cell>
          <cell r="AE423">
            <v>37561</v>
          </cell>
          <cell r="AF423">
            <v>12220000</v>
          </cell>
        </row>
        <row r="424">
          <cell r="A424" t="str">
            <v>6246640666</v>
          </cell>
          <cell r="B424" t="str">
            <v>East Bay/Oakland</v>
          </cell>
          <cell r="C424" t="str">
            <v>Napa County</v>
          </cell>
          <cell r="D424" t="str">
            <v>Office</v>
          </cell>
          <cell r="E424" t="str">
            <v>Medical</v>
          </cell>
          <cell r="F424" t="str">
            <v>1100 Trancas St</v>
          </cell>
          <cell r="G424" t="str">
            <v>Napa</v>
          </cell>
          <cell r="H424" t="str">
            <v>Napa</v>
          </cell>
          <cell r="I424" t="str">
            <v>Trancas Medical Building</v>
          </cell>
          <cell r="J424" t="str">
            <v>94558</v>
          </cell>
          <cell r="K424" t="str">
            <v>Seavest, Inc.</v>
          </cell>
          <cell r="M424">
            <v>9146838474</v>
          </cell>
          <cell r="N424" t="str">
            <v>B</v>
          </cell>
          <cell r="P424">
            <v>1980</v>
          </cell>
          <cell r="Q424">
            <v>62466</v>
          </cell>
          <cell r="R424">
            <v>9</v>
          </cell>
          <cell r="S424" t="str">
            <v>Multi</v>
          </cell>
          <cell r="T424">
            <v>20.059999999999999</v>
          </cell>
          <cell r="U424">
            <v>14540000</v>
          </cell>
          <cell r="V424">
            <v>11200000</v>
          </cell>
          <cell r="AE424">
            <v>40666</v>
          </cell>
          <cell r="AF424">
            <v>11200000</v>
          </cell>
        </row>
        <row r="425">
          <cell r="A425" t="str">
            <v>2900039540</v>
          </cell>
          <cell r="B425" t="str">
            <v>East Bay/Oakland</v>
          </cell>
          <cell r="C425" t="str">
            <v>Napa County</v>
          </cell>
          <cell r="D425" t="str">
            <v>Office</v>
          </cell>
          <cell r="E425" t="str">
            <v>Medical</v>
          </cell>
          <cell r="F425" t="str">
            <v>1850 Soscol Ave</v>
          </cell>
          <cell r="G425" t="str">
            <v>Napa</v>
          </cell>
          <cell r="H425" t="str">
            <v>Napa</v>
          </cell>
          <cell r="J425" t="str">
            <v>94559</v>
          </cell>
          <cell r="K425" t="str">
            <v>Channel Properties</v>
          </cell>
          <cell r="L425" t="str">
            <v>Mike Desimoni</v>
          </cell>
          <cell r="M425">
            <v>7072525460</v>
          </cell>
          <cell r="N425" t="str">
            <v>B</v>
          </cell>
          <cell r="O425" t="str">
            <v>Masonry</v>
          </cell>
          <cell r="P425">
            <v>1985</v>
          </cell>
          <cell r="Q425">
            <v>29000</v>
          </cell>
          <cell r="R425">
            <v>1</v>
          </cell>
          <cell r="S425" t="str">
            <v>Multi</v>
          </cell>
          <cell r="T425">
            <v>63.46</v>
          </cell>
          <cell r="U425">
            <v>5926139</v>
          </cell>
          <cell r="AE425">
            <v>39540</v>
          </cell>
          <cell r="AF425">
            <v>10700000</v>
          </cell>
        </row>
        <row r="426">
          <cell r="A426" t="str">
            <v>6246640326</v>
          </cell>
          <cell r="B426" t="str">
            <v>East Bay/Oakland</v>
          </cell>
          <cell r="C426" t="str">
            <v>Napa County</v>
          </cell>
          <cell r="D426" t="str">
            <v>Office</v>
          </cell>
          <cell r="E426" t="str">
            <v>Medical</v>
          </cell>
          <cell r="F426" t="str">
            <v>1100 Trancas St</v>
          </cell>
          <cell r="G426" t="str">
            <v>Napa</v>
          </cell>
          <cell r="H426" t="str">
            <v>Napa</v>
          </cell>
          <cell r="I426" t="str">
            <v>Trancas Medical Building</v>
          </cell>
          <cell r="J426" t="str">
            <v>94558</v>
          </cell>
          <cell r="K426" t="str">
            <v>LNR Partners, Inc.</v>
          </cell>
          <cell r="M426">
            <v>3056955600</v>
          </cell>
          <cell r="N426" t="str">
            <v>B</v>
          </cell>
          <cell r="P426">
            <v>1980</v>
          </cell>
          <cell r="Q426">
            <v>62466</v>
          </cell>
          <cell r="R426">
            <v>4</v>
          </cell>
          <cell r="S426" t="str">
            <v>Multi</v>
          </cell>
          <cell r="T426">
            <v>20.059999999999999</v>
          </cell>
          <cell r="U426">
            <v>14540000</v>
          </cell>
          <cell r="AE426">
            <v>40326</v>
          </cell>
          <cell r="AF426">
            <v>8239000</v>
          </cell>
        </row>
        <row r="427">
          <cell r="A427" t="str">
            <v>4320037694</v>
          </cell>
          <cell r="B427" t="str">
            <v>East Bay/Oakland</v>
          </cell>
          <cell r="C427" t="str">
            <v>Napa County</v>
          </cell>
          <cell r="D427" t="str">
            <v>Office</v>
          </cell>
          <cell r="F427" t="str">
            <v>455 Devlin Rd</v>
          </cell>
          <cell r="G427" t="str">
            <v>Napa</v>
          </cell>
          <cell r="H427" t="str">
            <v>Napa</v>
          </cell>
          <cell r="I427" t="str">
            <v>Bldg 3</v>
          </cell>
          <cell r="J427" t="str">
            <v>94558</v>
          </cell>
          <cell r="N427" t="str">
            <v>B</v>
          </cell>
          <cell r="O427" t="str">
            <v>Reinforced Concrete</v>
          </cell>
          <cell r="P427">
            <v>1986</v>
          </cell>
          <cell r="Q427">
            <v>43200</v>
          </cell>
          <cell r="R427">
            <v>5</v>
          </cell>
          <cell r="S427" t="str">
            <v>Multi</v>
          </cell>
          <cell r="V427">
            <v>2000000</v>
          </cell>
          <cell r="W427">
            <v>5300000</v>
          </cell>
          <cell r="X427" t="str">
            <v>Archon Financial, L.P.</v>
          </cell>
          <cell r="AE427">
            <v>37694</v>
          </cell>
          <cell r="AF427">
            <v>7300000</v>
          </cell>
        </row>
        <row r="428">
          <cell r="A428" t="str">
            <v>2686338168</v>
          </cell>
          <cell r="B428" t="str">
            <v>East Bay/Oakland</v>
          </cell>
          <cell r="C428" t="str">
            <v>Napa County</v>
          </cell>
          <cell r="D428" t="str">
            <v>Office</v>
          </cell>
          <cell r="F428" t="str">
            <v>1001 2nd St</v>
          </cell>
          <cell r="G428" t="str">
            <v>Napa</v>
          </cell>
          <cell r="H428" t="str">
            <v>Napa</v>
          </cell>
          <cell r="I428" t="str">
            <v>Alexandria Square</v>
          </cell>
          <cell r="J428" t="str">
            <v>94559</v>
          </cell>
          <cell r="K428" t="str">
            <v>Channel Lumber Company</v>
          </cell>
          <cell r="M428">
            <v>5102340233</v>
          </cell>
          <cell r="N428" t="str">
            <v>B</v>
          </cell>
          <cell r="O428" t="str">
            <v>Masonry</v>
          </cell>
          <cell r="P428">
            <v>1985</v>
          </cell>
          <cell r="Q428">
            <v>26863</v>
          </cell>
          <cell r="R428">
            <v>12</v>
          </cell>
          <cell r="S428" t="str">
            <v>Multi</v>
          </cell>
          <cell r="T428">
            <v>14.63</v>
          </cell>
          <cell r="U428">
            <v>3241872</v>
          </cell>
          <cell r="X428" t="str">
            <v>Lender Not available</v>
          </cell>
          <cell r="Z428" t="str">
            <v>N/TD</v>
          </cell>
          <cell r="AE428">
            <v>38168</v>
          </cell>
          <cell r="AF428">
            <v>6300000</v>
          </cell>
        </row>
        <row r="429">
          <cell r="A429" t="str">
            <v>2128939486</v>
          </cell>
          <cell r="B429" t="str">
            <v>East Bay/Oakland</v>
          </cell>
          <cell r="C429" t="str">
            <v>Napa County</v>
          </cell>
          <cell r="D429" t="str">
            <v>Office</v>
          </cell>
          <cell r="F429" t="str">
            <v>3273 Claremont Way</v>
          </cell>
          <cell r="G429" t="str">
            <v>Napa</v>
          </cell>
          <cell r="H429" t="str">
            <v>Napa</v>
          </cell>
          <cell r="I429" t="str">
            <v>Claremont Financial Center</v>
          </cell>
          <cell r="J429" t="str">
            <v>94558</v>
          </cell>
          <cell r="N429" t="str">
            <v>B</v>
          </cell>
          <cell r="O429" t="str">
            <v>Steel</v>
          </cell>
          <cell r="P429">
            <v>1978</v>
          </cell>
          <cell r="Q429">
            <v>21289</v>
          </cell>
          <cell r="R429">
            <v>10</v>
          </cell>
          <cell r="S429" t="str">
            <v>Multi</v>
          </cell>
          <cell r="U429">
            <v>6653680</v>
          </cell>
          <cell r="AE429">
            <v>39486</v>
          </cell>
          <cell r="AF429">
            <v>6100000</v>
          </cell>
        </row>
        <row r="430">
          <cell r="A430" t="str">
            <v>3180037118</v>
          </cell>
          <cell r="B430" t="str">
            <v>East Bay/Oakland</v>
          </cell>
          <cell r="C430" t="str">
            <v>Napa County</v>
          </cell>
          <cell r="D430" t="str">
            <v>Office</v>
          </cell>
          <cell r="F430" t="str">
            <v>1700 Soscol Ave</v>
          </cell>
          <cell r="G430" t="str">
            <v>Napa</v>
          </cell>
          <cell r="H430" t="str">
            <v>Napa</v>
          </cell>
          <cell r="I430" t="str">
            <v>Soscol Professional Plaza</v>
          </cell>
          <cell r="J430" t="str">
            <v>94559</v>
          </cell>
          <cell r="N430" t="str">
            <v>B</v>
          </cell>
          <cell r="O430" t="str">
            <v>Masonry</v>
          </cell>
          <cell r="P430">
            <v>1976</v>
          </cell>
          <cell r="Q430">
            <v>31800</v>
          </cell>
          <cell r="R430">
            <v>11</v>
          </cell>
          <cell r="S430" t="str">
            <v>Multi</v>
          </cell>
          <cell r="T430">
            <v>3.73</v>
          </cell>
          <cell r="U430">
            <v>4373193</v>
          </cell>
          <cell r="V430">
            <v>520000</v>
          </cell>
          <cell r="W430">
            <v>5480000</v>
          </cell>
          <cell r="X430" t="str">
            <v>Wells Fargo Bank N.A.</v>
          </cell>
          <cell r="AE430">
            <v>37118</v>
          </cell>
          <cell r="AF430">
            <v>6000000</v>
          </cell>
        </row>
        <row r="431">
          <cell r="A431" t="str">
            <v>5331341269</v>
          </cell>
          <cell r="B431" t="str">
            <v>East Bay/Oakland</v>
          </cell>
          <cell r="C431" t="str">
            <v>Napa County</v>
          </cell>
          <cell r="D431" t="str">
            <v>Office</v>
          </cell>
          <cell r="F431" t="str">
            <v>1-5 Financial Plz (3 Properties)</v>
          </cell>
          <cell r="G431" t="str">
            <v>Napa</v>
          </cell>
          <cell r="H431" t="str">
            <v>Napa</v>
          </cell>
          <cell r="I431" t="str">
            <v>Napa Valley Bank</v>
          </cell>
          <cell r="J431" t="str">
            <v>94558</v>
          </cell>
          <cell r="K431" t="str">
            <v>Balco Properties, Ltd., LLC</v>
          </cell>
          <cell r="L431" t="str">
            <v>Sylvia Echazarreta</v>
          </cell>
          <cell r="M431">
            <v>5107632911</v>
          </cell>
          <cell r="O431" t="str">
            <v>Masonry</v>
          </cell>
          <cell r="Q431">
            <v>53313</v>
          </cell>
          <cell r="R431">
            <v>13</v>
          </cell>
          <cell r="S431" t="str">
            <v>Multi</v>
          </cell>
          <cell r="U431">
            <v>5534079</v>
          </cell>
          <cell r="V431">
            <v>5750000</v>
          </cell>
          <cell r="AE431">
            <v>41269</v>
          </cell>
          <cell r="AF431">
            <v>5750000</v>
          </cell>
        </row>
        <row r="432">
          <cell r="A432" t="str">
            <v>3184039842</v>
          </cell>
          <cell r="B432" t="str">
            <v>East Bay/Oakland</v>
          </cell>
          <cell r="C432" t="str">
            <v>Napa County</v>
          </cell>
          <cell r="D432" t="str">
            <v>Office</v>
          </cell>
          <cell r="F432" t="str">
            <v>560-564 Gateway Dr</v>
          </cell>
          <cell r="G432" t="str">
            <v>Napa</v>
          </cell>
          <cell r="H432" t="str">
            <v>Napa</v>
          </cell>
          <cell r="I432" t="str">
            <v>Bldg 10</v>
          </cell>
          <cell r="J432" t="str">
            <v>94558</v>
          </cell>
          <cell r="K432" t="str">
            <v>Sutter Home Winery</v>
          </cell>
          <cell r="M432">
            <v>7328272980</v>
          </cell>
          <cell r="N432" t="str">
            <v>B</v>
          </cell>
          <cell r="O432" t="str">
            <v>Steel</v>
          </cell>
          <cell r="P432">
            <v>1999</v>
          </cell>
          <cell r="Q432">
            <v>31840</v>
          </cell>
          <cell r="S432" t="str">
            <v>Multi</v>
          </cell>
          <cell r="U432">
            <v>5313693</v>
          </cell>
          <cell r="V432">
            <v>2100000</v>
          </cell>
          <cell r="W432">
            <v>3150000</v>
          </cell>
          <cell r="X432" t="str">
            <v>Wells Fargo Bk Na</v>
          </cell>
          <cell r="AE432">
            <v>39842</v>
          </cell>
          <cell r="AF432">
            <v>5250000</v>
          </cell>
        </row>
        <row r="433">
          <cell r="A433" t="str">
            <v>4320040848</v>
          </cell>
          <cell r="B433" t="str">
            <v>East Bay/Oakland</v>
          </cell>
          <cell r="C433" t="str">
            <v>Napa County</v>
          </cell>
          <cell r="D433" t="str">
            <v>Office</v>
          </cell>
          <cell r="F433" t="str">
            <v>455 Devlin Rd</v>
          </cell>
          <cell r="G433" t="str">
            <v>Napa</v>
          </cell>
          <cell r="H433" t="str">
            <v>Napa</v>
          </cell>
          <cell r="I433" t="str">
            <v>Bldg 3</v>
          </cell>
          <cell r="J433" t="str">
            <v>94558</v>
          </cell>
          <cell r="N433" t="str">
            <v>B</v>
          </cell>
          <cell r="O433" t="str">
            <v>Reinforced Concrete</v>
          </cell>
          <cell r="P433">
            <v>1986</v>
          </cell>
          <cell r="Q433">
            <v>43200</v>
          </cell>
          <cell r="R433">
            <v>3</v>
          </cell>
          <cell r="S433" t="str">
            <v>Multi</v>
          </cell>
          <cell r="U433">
            <v>6309000</v>
          </cell>
          <cell r="V433">
            <v>2000000</v>
          </cell>
          <cell r="W433">
            <v>2750000</v>
          </cell>
          <cell r="X433" t="str">
            <v>Us Bk National Assn</v>
          </cell>
          <cell r="AE433">
            <v>40848</v>
          </cell>
          <cell r="AF433">
            <v>4750000</v>
          </cell>
        </row>
        <row r="434">
          <cell r="A434" t="str">
            <v>2053939371</v>
          </cell>
          <cell r="B434" t="str">
            <v>East Bay/Oakland</v>
          </cell>
          <cell r="C434" t="str">
            <v>Napa County</v>
          </cell>
          <cell r="D434" t="str">
            <v>Office</v>
          </cell>
          <cell r="F434" t="str">
            <v>575 Lincoln Ave (2 Properties)</v>
          </cell>
          <cell r="G434" t="str">
            <v>Napa</v>
          </cell>
          <cell r="H434" t="str">
            <v>Napa</v>
          </cell>
          <cell r="I434" t="str">
            <v>Lincoln Square bldg 1</v>
          </cell>
          <cell r="J434" t="str">
            <v>94558</v>
          </cell>
          <cell r="K434" t="str">
            <v>Green Valley Associates</v>
          </cell>
          <cell r="L434" t="str">
            <v>Judith Naimo</v>
          </cell>
          <cell r="M434">
            <v>7078637502</v>
          </cell>
          <cell r="N434" t="str">
            <v>C</v>
          </cell>
          <cell r="O434" t="str">
            <v>Reinforced Concrete</v>
          </cell>
          <cell r="Q434">
            <v>20539</v>
          </cell>
          <cell r="R434">
            <v>6</v>
          </cell>
          <cell r="S434" t="str">
            <v>Multi</v>
          </cell>
          <cell r="U434">
            <v>6850000</v>
          </cell>
          <cell r="V434">
            <v>2300000</v>
          </cell>
          <cell r="W434">
            <v>2300000</v>
          </cell>
          <cell r="X434" t="str">
            <v>First Cmnty Bk</v>
          </cell>
          <cell r="AE434">
            <v>39371</v>
          </cell>
          <cell r="AF434">
            <v>4600000</v>
          </cell>
        </row>
        <row r="435">
          <cell r="A435" t="str">
            <v>994239416</v>
          </cell>
          <cell r="B435" t="str">
            <v>East Bay/Oakland</v>
          </cell>
          <cell r="C435" t="str">
            <v>Napa County</v>
          </cell>
          <cell r="D435" t="str">
            <v>Office</v>
          </cell>
          <cell r="E435" t="str">
            <v>Medical</v>
          </cell>
          <cell r="F435" t="str">
            <v>895 Trancas St</v>
          </cell>
          <cell r="G435" t="str">
            <v>Napa</v>
          </cell>
          <cell r="H435" t="str">
            <v>Napa</v>
          </cell>
          <cell r="J435" t="str">
            <v>94558</v>
          </cell>
          <cell r="K435" t="str">
            <v>Queen Of Valley Medical Center</v>
          </cell>
          <cell r="L435" t="str">
            <v>Dennis Sisto</v>
          </cell>
          <cell r="M435">
            <v>7072524411</v>
          </cell>
          <cell r="N435" t="str">
            <v>C</v>
          </cell>
          <cell r="O435" t="str">
            <v>Masonry</v>
          </cell>
          <cell r="P435">
            <v>1978</v>
          </cell>
          <cell r="Q435">
            <v>9942</v>
          </cell>
          <cell r="R435">
            <v>5</v>
          </cell>
          <cell r="S435" t="str">
            <v>Multi</v>
          </cell>
          <cell r="U435">
            <v>1968534</v>
          </cell>
          <cell r="V435">
            <v>4500000</v>
          </cell>
          <cell r="AE435">
            <v>39416</v>
          </cell>
          <cell r="AF435">
            <v>4500000</v>
          </cell>
        </row>
        <row r="436">
          <cell r="A436" t="str">
            <v>1150038532</v>
          </cell>
          <cell r="B436" t="str">
            <v>East Bay/Oakland</v>
          </cell>
          <cell r="C436" t="str">
            <v>Napa County</v>
          </cell>
          <cell r="D436" t="str">
            <v>Office</v>
          </cell>
          <cell r="F436" t="str">
            <v>800 Trancas St</v>
          </cell>
          <cell r="G436" t="str">
            <v>Napa</v>
          </cell>
          <cell r="H436" t="str">
            <v>Napa</v>
          </cell>
          <cell r="J436" t="str">
            <v>94558</v>
          </cell>
          <cell r="K436" t="str">
            <v>Ali Sedghi &amp; Sally Novotny Vaziri</v>
          </cell>
          <cell r="M436">
            <v>7072267286</v>
          </cell>
          <cell r="N436" t="str">
            <v>B</v>
          </cell>
          <cell r="O436" t="str">
            <v>Reinforced Concrete</v>
          </cell>
          <cell r="P436">
            <v>1989</v>
          </cell>
          <cell r="Q436">
            <v>11500</v>
          </cell>
          <cell r="R436">
            <v>1</v>
          </cell>
          <cell r="S436" t="str">
            <v>Multi</v>
          </cell>
          <cell r="U436">
            <v>2700000</v>
          </cell>
          <cell r="V436">
            <v>7000</v>
          </cell>
          <cell r="W436">
            <v>393000</v>
          </cell>
          <cell r="X436" t="str">
            <v>US Small Business Administration</v>
          </cell>
          <cell r="AE436">
            <v>38532</v>
          </cell>
          <cell r="AF436">
            <v>4000000</v>
          </cell>
        </row>
        <row r="437">
          <cell r="A437" t="str">
            <v>1496139013</v>
          </cell>
          <cell r="B437" t="str">
            <v>East Bay/Oakland</v>
          </cell>
          <cell r="C437" t="str">
            <v>Napa County</v>
          </cell>
          <cell r="D437" t="str">
            <v>Office</v>
          </cell>
          <cell r="F437" t="str">
            <v>1500 1st St</v>
          </cell>
          <cell r="G437" t="str">
            <v>Napa</v>
          </cell>
          <cell r="H437" t="str">
            <v>Napa</v>
          </cell>
          <cell r="J437" t="str">
            <v>94559</v>
          </cell>
          <cell r="N437" t="str">
            <v>C</v>
          </cell>
          <cell r="O437" t="str">
            <v>Masonry</v>
          </cell>
          <cell r="P437">
            <v>1963</v>
          </cell>
          <cell r="Q437">
            <v>14961</v>
          </cell>
          <cell r="S437" t="str">
            <v>Single</v>
          </cell>
          <cell r="U437">
            <v>2344940</v>
          </cell>
          <cell r="AE437">
            <v>39013</v>
          </cell>
          <cell r="AF437">
            <v>3836136</v>
          </cell>
        </row>
        <row r="438">
          <cell r="A438" t="str">
            <v>3108038107</v>
          </cell>
          <cell r="B438" t="str">
            <v>East Bay/Oakland</v>
          </cell>
          <cell r="C438" t="str">
            <v>Napa County</v>
          </cell>
          <cell r="D438" t="str">
            <v>Office</v>
          </cell>
          <cell r="F438" t="str">
            <v>935 Trancas St (2 Office Condo Units)</v>
          </cell>
          <cell r="G438" t="str">
            <v>Napa</v>
          </cell>
          <cell r="H438" t="str">
            <v>Napa</v>
          </cell>
          <cell r="I438" t="str">
            <v>Tracas Medical Offices</v>
          </cell>
          <cell r="J438" t="str">
            <v>94558</v>
          </cell>
          <cell r="K438" t="str">
            <v>935 Trancas, LP</v>
          </cell>
          <cell r="M438">
            <v>6506978711</v>
          </cell>
          <cell r="N438" t="str">
            <v>C</v>
          </cell>
          <cell r="O438" t="str">
            <v>Wood Frame</v>
          </cell>
          <cell r="Q438">
            <v>31080</v>
          </cell>
          <cell r="R438">
            <v>12</v>
          </cell>
          <cell r="U438">
            <v>2489576</v>
          </cell>
          <cell r="X438" t="str">
            <v>Lender Not available</v>
          </cell>
          <cell r="AE438">
            <v>38107</v>
          </cell>
          <cell r="AF438">
            <v>3250000</v>
          </cell>
        </row>
        <row r="439">
          <cell r="A439" t="str">
            <v>800038925</v>
          </cell>
          <cell r="B439" t="str">
            <v>East Bay/Oakland</v>
          </cell>
          <cell r="C439" t="str">
            <v>Napa County</v>
          </cell>
          <cell r="D439" t="str">
            <v>Office</v>
          </cell>
          <cell r="E439" t="str">
            <v>Medical</v>
          </cell>
          <cell r="F439" t="str">
            <v>3392 Jefferson St</v>
          </cell>
          <cell r="G439" t="str">
            <v>Napa</v>
          </cell>
          <cell r="H439" t="str">
            <v>Napa</v>
          </cell>
          <cell r="I439" t="str">
            <v>William J Md Inc., Mcclure</v>
          </cell>
          <cell r="J439" t="str">
            <v>94558</v>
          </cell>
          <cell r="N439" t="str">
            <v>C</v>
          </cell>
          <cell r="Q439">
            <v>8000</v>
          </cell>
          <cell r="R439">
            <v>1</v>
          </cell>
          <cell r="U439">
            <v>1368103</v>
          </cell>
          <cell r="V439">
            <v>1037500</v>
          </cell>
          <cell r="W439">
            <v>2062500</v>
          </cell>
          <cell r="X439" t="str">
            <v>Napa Community Bank</v>
          </cell>
          <cell r="AE439">
            <v>38925</v>
          </cell>
          <cell r="AF439">
            <v>3100000</v>
          </cell>
        </row>
        <row r="440">
          <cell r="A440" t="str">
            <v>1100038155</v>
          </cell>
          <cell r="B440" t="str">
            <v>East Bay/Oakland</v>
          </cell>
          <cell r="C440" t="str">
            <v>Napa County</v>
          </cell>
          <cell r="D440" t="str">
            <v>Office</v>
          </cell>
          <cell r="F440" t="str">
            <v>1272 Hayes St</v>
          </cell>
          <cell r="G440" t="str">
            <v>Napa</v>
          </cell>
          <cell r="H440" t="str">
            <v>Napa</v>
          </cell>
          <cell r="I440" t="str">
            <v>Hayes Street Plaza</v>
          </cell>
          <cell r="J440" t="str">
            <v>94559</v>
          </cell>
          <cell r="K440" t="str">
            <v>Blue Oak School</v>
          </cell>
          <cell r="M440">
            <v>7072614500</v>
          </cell>
          <cell r="N440" t="str">
            <v>B</v>
          </cell>
          <cell r="O440" t="str">
            <v>Wood Frame</v>
          </cell>
          <cell r="P440">
            <v>1960</v>
          </cell>
          <cell r="Q440">
            <v>11000</v>
          </cell>
          <cell r="S440" t="str">
            <v>Multi</v>
          </cell>
          <cell r="U440">
            <v>1380208</v>
          </cell>
          <cell r="X440" t="str">
            <v>Lender Not available</v>
          </cell>
          <cell r="Z440" t="str">
            <v>N/TD</v>
          </cell>
          <cell r="AE440">
            <v>38155</v>
          </cell>
          <cell r="AF440">
            <v>2800000</v>
          </cell>
        </row>
        <row r="441">
          <cell r="A441" t="str">
            <v>1027839085</v>
          </cell>
          <cell r="B441" t="str">
            <v>East Bay/Oakland</v>
          </cell>
          <cell r="C441" t="str">
            <v>Napa County</v>
          </cell>
          <cell r="D441" t="str">
            <v>Office</v>
          </cell>
          <cell r="F441" t="str">
            <v>1344 Adams St</v>
          </cell>
          <cell r="G441" t="str">
            <v>Saint Helena</v>
          </cell>
          <cell r="H441" t="str">
            <v>Napa</v>
          </cell>
          <cell r="J441" t="str">
            <v>94574</v>
          </cell>
          <cell r="Q441">
            <v>10278</v>
          </cell>
          <cell r="U441">
            <v>609091</v>
          </cell>
          <cell r="V441">
            <v>1250000</v>
          </cell>
          <cell r="W441">
            <v>1400000</v>
          </cell>
          <cell r="X441" t="str">
            <v>Napa Community Bank</v>
          </cell>
          <cell r="AE441">
            <v>39085</v>
          </cell>
          <cell r="AF441">
            <v>2650000</v>
          </cell>
        </row>
        <row r="442">
          <cell r="A442" t="str">
            <v>950039535</v>
          </cell>
          <cell r="B442" t="str">
            <v>East Bay/Oakland</v>
          </cell>
          <cell r="C442" t="str">
            <v>Napa County</v>
          </cell>
          <cell r="D442" t="str">
            <v>Office</v>
          </cell>
          <cell r="F442" t="str">
            <v>1546 1st St</v>
          </cell>
          <cell r="G442" t="str">
            <v>Napa</v>
          </cell>
          <cell r="H442" t="str">
            <v>Napa</v>
          </cell>
          <cell r="J442" t="str">
            <v>94559</v>
          </cell>
          <cell r="K442" t="str">
            <v>Aldea Inc</v>
          </cell>
          <cell r="L442" t="str">
            <v>Mark Bontrager</v>
          </cell>
          <cell r="M442">
            <v>7072576029</v>
          </cell>
          <cell r="N442" t="str">
            <v>C</v>
          </cell>
          <cell r="O442" t="str">
            <v>Masonry</v>
          </cell>
          <cell r="P442">
            <v>1976</v>
          </cell>
          <cell r="Q442">
            <v>9500</v>
          </cell>
          <cell r="S442" t="str">
            <v>Multi</v>
          </cell>
          <cell r="U442">
            <v>1032494</v>
          </cell>
          <cell r="V442">
            <v>471000</v>
          </cell>
          <cell r="W442">
            <v>1884000</v>
          </cell>
          <cell r="X442" t="str">
            <v>Napa Community Bank</v>
          </cell>
          <cell r="AE442">
            <v>39535</v>
          </cell>
          <cell r="AF442">
            <v>2355000</v>
          </cell>
        </row>
        <row r="443">
          <cell r="A443" t="str">
            <v>950039247</v>
          </cell>
          <cell r="B443" t="str">
            <v>East Bay/Oakland</v>
          </cell>
          <cell r="C443" t="str">
            <v>Napa County</v>
          </cell>
          <cell r="D443" t="str">
            <v>Office</v>
          </cell>
          <cell r="F443" t="str">
            <v>1546 1st St</v>
          </cell>
          <cell r="G443" t="str">
            <v>Napa</v>
          </cell>
          <cell r="H443" t="str">
            <v>Napa</v>
          </cell>
          <cell r="J443" t="str">
            <v>94559</v>
          </cell>
          <cell r="K443" t="str">
            <v>Zapolski Real Estate</v>
          </cell>
          <cell r="L443" t="str">
            <v>Todd Zapolski</v>
          </cell>
          <cell r="M443">
            <v>9199562722</v>
          </cell>
          <cell r="N443" t="str">
            <v>C</v>
          </cell>
          <cell r="O443" t="str">
            <v>Masonry</v>
          </cell>
          <cell r="P443">
            <v>1976</v>
          </cell>
          <cell r="Q443">
            <v>9500</v>
          </cell>
          <cell r="S443" t="str">
            <v>Multi</v>
          </cell>
          <cell r="U443">
            <v>1012250</v>
          </cell>
          <cell r="W443">
            <v>2172000</v>
          </cell>
          <cell r="X443" t="str">
            <v>Charter Oak Bank</v>
          </cell>
          <cell r="AE443">
            <v>39247</v>
          </cell>
          <cell r="AF443">
            <v>2350000</v>
          </cell>
        </row>
        <row r="444">
          <cell r="A444" t="str">
            <v>1856039003</v>
          </cell>
          <cell r="B444" t="str">
            <v>East Bay/Oakland</v>
          </cell>
          <cell r="C444" t="str">
            <v>Napa County</v>
          </cell>
          <cell r="D444" t="str">
            <v>Office</v>
          </cell>
          <cell r="F444" t="str">
            <v>1500 3rd St</v>
          </cell>
          <cell r="G444" t="str">
            <v>Napa</v>
          </cell>
          <cell r="H444" t="str">
            <v>Napa</v>
          </cell>
          <cell r="I444" t="str">
            <v>Molnar Bldg</v>
          </cell>
          <cell r="J444" t="str">
            <v>94559</v>
          </cell>
          <cell r="N444" t="str">
            <v>B</v>
          </cell>
          <cell r="O444" t="str">
            <v>Wood Frame</v>
          </cell>
          <cell r="P444">
            <v>1982</v>
          </cell>
          <cell r="Q444">
            <v>18560</v>
          </cell>
          <cell r="R444">
            <v>6</v>
          </cell>
          <cell r="S444" t="str">
            <v>Multi</v>
          </cell>
          <cell r="T444">
            <v>24.31</v>
          </cell>
          <cell r="U444">
            <v>122942</v>
          </cell>
          <cell r="AE444">
            <v>39003</v>
          </cell>
          <cell r="AF444">
            <v>2300000</v>
          </cell>
        </row>
        <row r="445">
          <cell r="A445" t="str">
            <v>419437134</v>
          </cell>
          <cell r="B445" t="str">
            <v>East Bay/Oakland</v>
          </cell>
          <cell r="C445" t="str">
            <v>Napa County</v>
          </cell>
          <cell r="D445" t="str">
            <v>Office</v>
          </cell>
          <cell r="F445" t="str">
            <v>1303 Jefferson St</v>
          </cell>
          <cell r="G445" t="str">
            <v>Napa</v>
          </cell>
          <cell r="H445" t="str">
            <v>Napa</v>
          </cell>
          <cell r="I445" t="str">
            <v>Jefferson Office Center</v>
          </cell>
          <cell r="J445" t="str">
            <v>94559</v>
          </cell>
          <cell r="N445" t="str">
            <v>B</v>
          </cell>
          <cell r="O445" t="str">
            <v>Wood Frame</v>
          </cell>
          <cell r="Q445">
            <v>4194</v>
          </cell>
          <cell r="R445">
            <v>11</v>
          </cell>
          <cell r="S445" t="str">
            <v>Multi</v>
          </cell>
          <cell r="U445">
            <v>1196930</v>
          </cell>
          <cell r="V445">
            <v>1000000</v>
          </cell>
          <cell r="W445">
            <v>1200000</v>
          </cell>
          <cell r="X445" t="str">
            <v>Mechanics Bank</v>
          </cell>
          <cell r="AE445">
            <v>37134</v>
          </cell>
          <cell r="AF445">
            <v>2200000</v>
          </cell>
        </row>
        <row r="446">
          <cell r="A446" t="str">
            <v>1874938932</v>
          </cell>
          <cell r="B446" t="str">
            <v>East Bay/Oakland</v>
          </cell>
          <cell r="C446" t="str">
            <v>Napa County</v>
          </cell>
          <cell r="D446" t="str">
            <v>Office</v>
          </cell>
          <cell r="E446" t="str">
            <v>Medical</v>
          </cell>
          <cell r="F446" t="str">
            <v>3434 Villa Ln, 11-14</v>
          </cell>
          <cell r="G446" t="str">
            <v>Napa</v>
          </cell>
          <cell r="H446" t="str">
            <v>Napa</v>
          </cell>
          <cell r="I446" t="str">
            <v>Office Condo</v>
          </cell>
          <cell r="J446" t="str">
            <v>94558</v>
          </cell>
          <cell r="N446" t="str">
            <v>C</v>
          </cell>
          <cell r="O446" t="str">
            <v>Reinforced Concrete</v>
          </cell>
          <cell r="P446">
            <v>1986</v>
          </cell>
          <cell r="Q446">
            <v>18749</v>
          </cell>
          <cell r="U446">
            <v>574658</v>
          </cell>
          <cell r="V446">
            <v>752500</v>
          </cell>
          <cell r="W446">
            <v>1397500</v>
          </cell>
          <cell r="X446" t="str">
            <v>First Republic Bank</v>
          </cell>
          <cell r="AE446">
            <v>38932</v>
          </cell>
          <cell r="AF446">
            <v>2150000</v>
          </cell>
        </row>
        <row r="447">
          <cell r="A447" t="str">
            <v>1091737158</v>
          </cell>
          <cell r="B447" t="str">
            <v>East Bay/Oakland</v>
          </cell>
          <cell r="C447" t="str">
            <v>Napa County</v>
          </cell>
          <cell r="D447" t="str">
            <v>Office</v>
          </cell>
          <cell r="E447" t="str">
            <v>Medical</v>
          </cell>
          <cell r="F447" t="str">
            <v>3230 Beard Rd</v>
          </cell>
          <cell r="G447" t="str">
            <v>Napa</v>
          </cell>
          <cell r="H447" t="str">
            <v>Napa</v>
          </cell>
          <cell r="J447" t="str">
            <v>94558</v>
          </cell>
          <cell r="N447" t="str">
            <v>C</v>
          </cell>
          <cell r="O447" t="str">
            <v>Reinforced Concrete</v>
          </cell>
          <cell r="P447">
            <v>1978</v>
          </cell>
          <cell r="Q447">
            <v>10917</v>
          </cell>
          <cell r="R447">
            <v>3</v>
          </cell>
          <cell r="S447" t="str">
            <v>Multi</v>
          </cell>
          <cell r="U447">
            <v>828838</v>
          </cell>
          <cell r="V447">
            <v>1000000</v>
          </cell>
          <cell r="W447">
            <v>1100000</v>
          </cell>
          <cell r="X447" t="str">
            <v>Westamerica Bank</v>
          </cell>
          <cell r="AE447">
            <v>37158</v>
          </cell>
          <cell r="AF447">
            <v>2100000</v>
          </cell>
        </row>
        <row r="448">
          <cell r="A448" t="str">
            <v>1690541197</v>
          </cell>
          <cell r="B448" t="str">
            <v>East Bay/Oakland</v>
          </cell>
          <cell r="C448" t="str">
            <v>Napa County</v>
          </cell>
          <cell r="D448" t="str">
            <v>Office</v>
          </cell>
          <cell r="F448" t="str">
            <v>575 Lincoln Ave</v>
          </cell>
          <cell r="G448" t="str">
            <v>Napa</v>
          </cell>
          <cell r="H448" t="str">
            <v>Napa</v>
          </cell>
          <cell r="I448" t="str">
            <v>Lincoln Square bldg 1</v>
          </cell>
          <cell r="J448" t="str">
            <v>94558</v>
          </cell>
          <cell r="K448" t="str">
            <v>Brian T. Jensen &amp; Joanna R. Guidotti</v>
          </cell>
          <cell r="L448" t="str">
            <v>Brian Jensen</v>
          </cell>
          <cell r="M448">
            <v>7072537733</v>
          </cell>
          <cell r="N448" t="str">
            <v>C</v>
          </cell>
          <cell r="O448" t="str">
            <v>Reinforced Concrete</v>
          </cell>
          <cell r="P448">
            <v>1986</v>
          </cell>
          <cell r="Q448">
            <v>16905</v>
          </cell>
          <cell r="R448">
            <v>26</v>
          </cell>
          <cell r="S448" t="str">
            <v>Multi</v>
          </cell>
          <cell r="T448">
            <v>14.2</v>
          </cell>
          <cell r="U448">
            <v>3000000</v>
          </cell>
          <cell r="V448">
            <v>500000</v>
          </cell>
          <cell r="W448">
            <v>1550000</v>
          </cell>
          <cell r="X448" t="str">
            <v>First Cmnty Bk</v>
          </cell>
          <cell r="AE448">
            <v>41197</v>
          </cell>
          <cell r="AF448">
            <v>2050000</v>
          </cell>
        </row>
        <row r="449">
          <cell r="A449" t="str">
            <v>2053941205</v>
          </cell>
          <cell r="B449" t="str">
            <v>East Bay/Oakland</v>
          </cell>
          <cell r="C449" t="str">
            <v>Napa County</v>
          </cell>
          <cell r="D449" t="str">
            <v>Office</v>
          </cell>
          <cell r="F449" t="str">
            <v>575 Lincoln Ave (2 Properties)</v>
          </cell>
          <cell r="G449" t="str">
            <v>Napa</v>
          </cell>
          <cell r="H449" t="str">
            <v>Napa</v>
          </cell>
          <cell r="I449" t="str">
            <v>Lincoln Square bldg 1</v>
          </cell>
          <cell r="J449" t="str">
            <v>94558</v>
          </cell>
          <cell r="K449" t="str">
            <v>Brian T. Jensen &amp; Joanna R. Guidotti</v>
          </cell>
          <cell r="L449" t="str">
            <v>Brian Jensen</v>
          </cell>
          <cell r="M449">
            <v>7072537733</v>
          </cell>
          <cell r="N449" t="str">
            <v>C</v>
          </cell>
          <cell r="O449" t="str">
            <v>Reinforced Concrete</v>
          </cell>
          <cell r="Q449">
            <v>20539</v>
          </cell>
          <cell r="R449">
            <v>27</v>
          </cell>
          <cell r="S449" t="str">
            <v>Multi</v>
          </cell>
          <cell r="W449">
            <v>1550000</v>
          </cell>
          <cell r="X449" t="str">
            <v>First Community Bank</v>
          </cell>
          <cell r="AE449">
            <v>41205</v>
          </cell>
          <cell r="AF449">
            <v>2050000</v>
          </cell>
        </row>
        <row r="450">
          <cell r="A450" t="str">
            <v>1091141102</v>
          </cell>
          <cell r="B450" t="str">
            <v>East Bay/Oakland</v>
          </cell>
          <cell r="C450" t="str">
            <v>Napa County</v>
          </cell>
          <cell r="D450" t="str">
            <v>Office</v>
          </cell>
          <cell r="F450" t="str">
            <v>1334-1338 Lincoln Ave</v>
          </cell>
          <cell r="G450" t="str">
            <v>Calistoga</v>
          </cell>
          <cell r="H450" t="str">
            <v>Napa</v>
          </cell>
          <cell r="I450" t="str">
            <v>Masonic Plaza</v>
          </cell>
          <cell r="J450" t="str">
            <v>94515</v>
          </cell>
          <cell r="N450" t="str">
            <v>B</v>
          </cell>
          <cell r="O450" t="str">
            <v>Wood Frame</v>
          </cell>
          <cell r="P450">
            <v>1910</v>
          </cell>
          <cell r="Q450">
            <v>10911</v>
          </cell>
          <cell r="R450">
            <v>2</v>
          </cell>
          <cell r="S450" t="str">
            <v>Multi</v>
          </cell>
          <cell r="T450">
            <v>22</v>
          </cell>
          <cell r="U450">
            <v>1899926</v>
          </cell>
          <cell r="AE450">
            <v>41102</v>
          </cell>
          <cell r="AF450">
            <v>1906500</v>
          </cell>
        </row>
        <row r="451">
          <cell r="A451" t="str">
            <v>1091141277</v>
          </cell>
          <cell r="B451" t="str">
            <v>East Bay/Oakland</v>
          </cell>
          <cell r="C451" t="str">
            <v>Napa County</v>
          </cell>
          <cell r="D451" t="str">
            <v>Office</v>
          </cell>
          <cell r="F451" t="str">
            <v>1334-1338 Lincoln Ave</v>
          </cell>
          <cell r="G451" t="str">
            <v>Calistoga</v>
          </cell>
          <cell r="H451" t="str">
            <v>Napa</v>
          </cell>
          <cell r="I451" t="str">
            <v>Masonic Plaza</v>
          </cell>
          <cell r="J451" t="str">
            <v>94515</v>
          </cell>
          <cell r="K451" t="str">
            <v>Merchant Brothers Properties</v>
          </cell>
          <cell r="L451" t="str">
            <v>Danny Merchant</v>
          </cell>
          <cell r="M451">
            <v>7079424913</v>
          </cell>
          <cell r="N451" t="str">
            <v>B</v>
          </cell>
          <cell r="O451" t="str">
            <v>Wood Frame</v>
          </cell>
          <cell r="P451">
            <v>1910</v>
          </cell>
          <cell r="Q451">
            <v>10911</v>
          </cell>
          <cell r="R451">
            <v>5</v>
          </cell>
          <cell r="S451" t="str">
            <v>Multi</v>
          </cell>
          <cell r="T451">
            <v>22</v>
          </cell>
          <cell r="U451">
            <v>1937923</v>
          </cell>
          <cell r="V451">
            <v>665000</v>
          </cell>
          <cell r="W451">
            <v>1235000</v>
          </cell>
          <cell r="X451" t="str">
            <v>First Republic Bk</v>
          </cell>
          <cell r="AE451">
            <v>41277</v>
          </cell>
          <cell r="AF451">
            <v>1900000</v>
          </cell>
        </row>
        <row r="452">
          <cell r="A452" t="str">
            <v>508836720</v>
          </cell>
          <cell r="B452" t="str">
            <v>East Bay/Oakland</v>
          </cell>
          <cell r="C452" t="str">
            <v>Napa County</v>
          </cell>
          <cell r="D452" t="str">
            <v>Office</v>
          </cell>
          <cell r="F452" t="str">
            <v>1715 2nd St</v>
          </cell>
          <cell r="G452" t="str">
            <v>Napa</v>
          </cell>
          <cell r="H452" t="str">
            <v>Napa</v>
          </cell>
          <cell r="J452" t="str">
            <v>94559</v>
          </cell>
          <cell r="N452" t="str">
            <v>C</v>
          </cell>
          <cell r="P452">
            <v>1979</v>
          </cell>
          <cell r="Q452">
            <v>5088</v>
          </cell>
          <cell r="R452">
            <v>1</v>
          </cell>
          <cell r="S452" t="str">
            <v>Single</v>
          </cell>
          <cell r="U452">
            <v>1485473</v>
          </cell>
          <cell r="V452">
            <v>706500</v>
          </cell>
          <cell r="W452">
            <v>958500</v>
          </cell>
          <cell r="X452" t="str">
            <v>Lender Not available</v>
          </cell>
          <cell r="AE452">
            <v>36720</v>
          </cell>
          <cell r="AF452">
            <v>1665000</v>
          </cell>
        </row>
        <row r="453">
          <cell r="A453" t="str">
            <v>282840995</v>
          </cell>
          <cell r="B453" t="str">
            <v>East Bay/Oakland</v>
          </cell>
          <cell r="C453" t="str">
            <v>Napa County</v>
          </cell>
          <cell r="D453" t="str">
            <v>Office</v>
          </cell>
          <cell r="F453" t="str">
            <v>1126 Adams St</v>
          </cell>
          <cell r="G453" t="str">
            <v>Saint Helena</v>
          </cell>
          <cell r="H453" t="str">
            <v>Napa</v>
          </cell>
          <cell r="J453" t="str">
            <v>94574</v>
          </cell>
          <cell r="K453" t="str">
            <v>David &amp; Karynne Duncan</v>
          </cell>
          <cell r="L453" t="str">
            <v>David Duncan</v>
          </cell>
          <cell r="M453">
            <v>3037593303</v>
          </cell>
          <cell r="N453" t="str">
            <v>C</v>
          </cell>
          <cell r="O453" t="str">
            <v>Wood Frame</v>
          </cell>
          <cell r="P453">
            <v>1900</v>
          </cell>
          <cell r="Q453">
            <v>2828</v>
          </cell>
          <cell r="R453">
            <v>2</v>
          </cell>
          <cell r="S453" t="str">
            <v>Multi</v>
          </cell>
          <cell r="U453">
            <v>1100000</v>
          </cell>
          <cell r="V453">
            <v>447000</v>
          </cell>
          <cell r="W453">
            <v>1043000</v>
          </cell>
          <cell r="X453" t="str">
            <v>First Republic Bk</v>
          </cell>
          <cell r="AE453">
            <v>40995</v>
          </cell>
          <cell r="AF453">
            <v>1490000</v>
          </cell>
        </row>
        <row r="454">
          <cell r="A454" t="str">
            <v>994237771</v>
          </cell>
          <cell r="B454" t="str">
            <v>East Bay/Oakland</v>
          </cell>
          <cell r="C454" t="str">
            <v>Napa County</v>
          </cell>
          <cell r="D454" t="str">
            <v>Office</v>
          </cell>
          <cell r="E454" t="str">
            <v>Medical</v>
          </cell>
          <cell r="F454" t="str">
            <v>895 Trancas St</v>
          </cell>
          <cell r="G454" t="str">
            <v>Napa</v>
          </cell>
          <cell r="H454" t="str">
            <v>Napa</v>
          </cell>
          <cell r="J454" t="str">
            <v>94558</v>
          </cell>
          <cell r="N454" t="str">
            <v>C</v>
          </cell>
          <cell r="O454" t="str">
            <v>Masonry</v>
          </cell>
          <cell r="P454">
            <v>1978</v>
          </cell>
          <cell r="Q454">
            <v>9942</v>
          </cell>
          <cell r="R454">
            <v>7</v>
          </cell>
          <cell r="S454" t="str">
            <v>Multi</v>
          </cell>
          <cell r="U454">
            <v>1570428</v>
          </cell>
          <cell r="W454">
            <v>596000</v>
          </cell>
          <cell r="X454" t="str">
            <v>Vintage Bank</v>
          </cell>
          <cell r="AA454">
            <v>1152000</v>
          </cell>
          <cell r="AB454" t="str">
            <v>Vintage Bank</v>
          </cell>
          <cell r="AE454">
            <v>37771</v>
          </cell>
          <cell r="AF454">
            <v>1400000</v>
          </cell>
        </row>
        <row r="455">
          <cell r="A455" t="str">
            <v>440039689</v>
          </cell>
          <cell r="B455" t="str">
            <v>East Bay/Oakland</v>
          </cell>
          <cell r="C455" t="str">
            <v>Napa County</v>
          </cell>
          <cell r="D455" t="str">
            <v>Office</v>
          </cell>
          <cell r="F455" t="str">
            <v>951 California Blvd</v>
          </cell>
          <cell r="G455" t="str">
            <v>Napa</v>
          </cell>
          <cell r="H455" t="str">
            <v>Napa</v>
          </cell>
          <cell r="J455" t="str">
            <v>94559</v>
          </cell>
          <cell r="K455" t="str">
            <v>Andrews &amp; Thornley Construction</v>
          </cell>
          <cell r="L455" t="str">
            <v>Thomas Andrews</v>
          </cell>
          <cell r="M455">
            <v>7072523478</v>
          </cell>
          <cell r="N455" t="str">
            <v>C</v>
          </cell>
          <cell r="O455" t="str">
            <v>Masonry</v>
          </cell>
          <cell r="P455">
            <v>1979</v>
          </cell>
          <cell r="Q455">
            <v>4400</v>
          </cell>
          <cell r="S455" t="str">
            <v>Multi</v>
          </cell>
          <cell r="U455">
            <v>360768</v>
          </cell>
          <cell r="V455">
            <v>202500</v>
          </cell>
          <cell r="W455">
            <v>1147500</v>
          </cell>
          <cell r="X455" t="str">
            <v>Napa Community Bank</v>
          </cell>
          <cell r="AE455">
            <v>39689</v>
          </cell>
          <cell r="AF455">
            <v>1350000</v>
          </cell>
        </row>
        <row r="456">
          <cell r="A456" t="str">
            <v>400039486</v>
          </cell>
          <cell r="B456" t="str">
            <v>East Bay/Oakland</v>
          </cell>
          <cell r="C456" t="str">
            <v>Napa County</v>
          </cell>
          <cell r="D456" t="str">
            <v>Office</v>
          </cell>
          <cell r="F456" t="str">
            <v>1473 4th St</v>
          </cell>
          <cell r="G456" t="str">
            <v>Napa</v>
          </cell>
          <cell r="H456" t="str">
            <v>Napa</v>
          </cell>
          <cell r="J456" t="str">
            <v>94559</v>
          </cell>
          <cell r="K456" t="str">
            <v>Robert H &amp; Marjo B Johanson 1991 Living Trust</v>
          </cell>
          <cell r="L456" t="str">
            <v>Robert Johanson</v>
          </cell>
          <cell r="M456">
            <v>7072526150</v>
          </cell>
          <cell r="N456" t="str">
            <v>C</v>
          </cell>
          <cell r="P456">
            <v>1890</v>
          </cell>
          <cell r="Q456">
            <v>4000</v>
          </cell>
          <cell r="S456" t="str">
            <v>Single</v>
          </cell>
          <cell r="U456">
            <v>1534000</v>
          </cell>
          <cell r="V456">
            <v>1325000</v>
          </cell>
          <cell r="AE456">
            <v>39486</v>
          </cell>
          <cell r="AF456">
            <v>1325000</v>
          </cell>
        </row>
        <row r="457">
          <cell r="A457" t="str">
            <v>355038531</v>
          </cell>
          <cell r="B457" t="str">
            <v>East Bay/Oakland</v>
          </cell>
          <cell r="C457" t="str">
            <v>Napa County</v>
          </cell>
          <cell r="D457" t="str">
            <v>Office</v>
          </cell>
          <cell r="E457" t="str">
            <v>Medical</v>
          </cell>
          <cell r="F457" t="str">
            <v>3010 Beard Rd</v>
          </cell>
          <cell r="G457" t="str">
            <v>Napa</v>
          </cell>
          <cell r="H457" t="str">
            <v>Napa</v>
          </cell>
          <cell r="J457" t="str">
            <v>94558</v>
          </cell>
          <cell r="K457" t="str">
            <v>Second Opinion, LLC</v>
          </cell>
          <cell r="M457">
            <v>7076036902</v>
          </cell>
          <cell r="N457" t="str">
            <v>C</v>
          </cell>
          <cell r="O457" t="str">
            <v>Reinforced Concrete</v>
          </cell>
          <cell r="Q457">
            <v>3550</v>
          </cell>
          <cell r="R457">
            <v>1</v>
          </cell>
          <cell r="S457" t="str">
            <v>Multi</v>
          </cell>
          <cell r="U457">
            <v>464454</v>
          </cell>
          <cell r="V457">
            <v>312500</v>
          </cell>
          <cell r="W457">
            <v>937500</v>
          </cell>
          <cell r="X457" t="str">
            <v>Wells Fargo Bank N.A.</v>
          </cell>
          <cell r="AE457">
            <v>38531</v>
          </cell>
          <cell r="AF457">
            <v>1250000</v>
          </cell>
        </row>
        <row r="458">
          <cell r="A458" t="str">
            <v>185038104</v>
          </cell>
          <cell r="B458" t="str">
            <v>East Bay/Oakland</v>
          </cell>
          <cell r="C458" t="str">
            <v>Napa County</v>
          </cell>
          <cell r="D458" t="str">
            <v>Office</v>
          </cell>
          <cell r="F458" t="str">
            <v>1244 Spring St</v>
          </cell>
          <cell r="G458" t="str">
            <v>Saint Helena</v>
          </cell>
          <cell r="H458" t="str">
            <v>Napa</v>
          </cell>
          <cell r="J458" t="str">
            <v>94574</v>
          </cell>
          <cell r="N458" t="str">
            <v>B</v>
          </cell>
          <cell r="O458" t="str">
            <v>Wood Frame</v>
          </cell>
          <cell r="Q458">
            <v>1850</v>
          </cell>
          <cell r="R458">
            <v>2</v>
          </cell>
          <cell r="S458" t="str">
            <v>Single</v>
          </cell>
          <cell r="U458">
            <v>297154</v>
          </cell>
          <cell r="V458">
            <v>700000</v>
          </cell>
          <cell r="W458">
            <v>550000</v>
          </cell>
          <cell r="X458" t="str">
            <v>Mechanics Bank</v>
          </cell>
          <cell r="AE458">
            <v>38104</v>
          </cell>
          <cell r="AF458">
            <v>1250000</v>
          </cell>
        </row>
        <row r="459">
          <cell r="A459" t="str">
            <v>1568040080</v>
          </cell>
          <cell r="B459" t="str">
            <v>East Bay/Oakland</v>
          </cell>
          <cell r="C459" t="str">
            <v>Napa County</v>
          </cell>
          <cell r="D459" t="str">
            <v>Office</v>
          </cell>
          <cell r="F459" t="str">
            <v>811 S St Helena Hwy, 203/2nd Floor</v>
          </cell>
          <cell r="G459" t="str">
            <v>Saint Helena</v>
          </cell>
          <cell r="H459" t="str">
            <v>Napa</v>
          </cell>
          <cell r="I459" t="str">
            <v>C</v>
          </cell>
          <cell r="J459" t="str">
            <v>94574</v>
          </cell>
          <cell r="K459" t="str">
            <v>Pahlmeyer Jayson L Trust</v>
          </cell>
          <cell r="L459" t="str">
            <v>Jason Pahlmeyer</v>
          </cell>
          <cell r="M459">
            <v>7077851919</v>
          </cell>
          <cell r="N459" t="str">
            <v>B</v>
          </cell>
          <cell r="O459" t="str">
            <v>Wood Frame</v>
          </cell>
          <cell r="P459">
            <v>2008</v>
          </cell>
          <cell r="Q459">
            <v>15680</v>
          </cell>
          <cell r="R459">
            <v>1</v>
          </cell>
          <cell r="U459">
            <v>1551159</v>
          </cell>
          <cell r="V459">
            <v>449500</v>
          </cell>
          <cell r="W459">
            <v>765000</v>
          </cell>
          <cell r="X459" t="str">
            <v>Mechanics Bk</v>
          </cell>
          <cell r="AE459">
            <v>40080</v>
          </cell>
          <cell r="AF459">
            <v>1214500</v>
          </cell>
        </row>
        <row r="460">
          <cell r="A460" t="str">
            <v>912936630</v>
          </cell>
          <cell r="B460" t="str">
            <v>East Bay/Oakland</v>
          </cell>
          <cell r="C460" t="str">
            <v>Napa County</v>
          </cell>
          <cell r="D460" t="str">
            <v>Office</v>
          </cell>
          <cell r="F460" t="str">
            <v>2180 Jefferson St</v>
          </cell>
          <cell r="G460" t="str">
            <v>Napa</v>
          </cell>
          <cell r="H460" t="str">
            <v>Napa</v>
          </cell>
          <cell r="J460" t="str">
            <v>94559</v>
          </cell>
          <cell r="N460" t="str">
            <v>C</v>
          </cell>
          <cell r="O460" t="str">
            <v>Wood Frame</v>
          </cell>
          <cell r="P460">
            <v>1983</v>
          </cell>
          <cell r="Q460">
            <v>9129</v>
          </cell>
          <cell r="R460">
            <v>1</v>
          </cell>
          <cell r="S460" t="str">
            <v>Multi</v>
          </cell>
          <cell r="U460">
            <v>700000</v>
          </cell>
          <cell r="V460">
            <v>1200000</v>
          </cell>
          <cell r="AE460">
            <v>36630</v>
          </cell>
          <cell r="AF460">
            <v>1200000</v>
          </cell>
        </row>
        <row r="461">
          <cell r="A461" t="str">
            <v>489637260</v>
          </cell>
          <cell r="B461" t="str">
            <v>East Bay/Oakland</v>
          </cell>
          <cell r="C461" t="str">
            <v>Napa County</v>
          </cell>
          <cell r="D461" t="str">
            <v>Office</v>
          </cell>
          <cell r="F461" t="str">
            <v>3263 Claremont Way</v>
          </cell>
          <cell r="G461" t="str">
            <v>Napa</v>
          </cell>
          <cell r="H461" t="str">
            <v>Napa</v>
          </cell>
          <cell r="J461" t="str">
            <v>94558</v>
          </cell>
          <cell r="N461" t="str">
            <v>C</v>
          </cell>
          <cell r="O461" t="str">
            <v>Wood Frame</v>
          </cell>
          <cell r="Q461">
            <v>4896</v>
          </cell>
          <cell r="R461">
            <v>1</v>
          </cell>
          <cell r="S461" t="str">
            <v>Multi</v>
          </cell>
          <cell r="U461">
            <v>1121635</v>
          </cell>
          <cell r="V461">
            <v>1200000</v>
          </cell>
          <cell r="AE461">
            <v>37260</v>
          </cell>
          <cell r="AF461">
            <v>1200000</v>
          </cell>
        </row>
        <row r="462">
          <cell r="A462" t="str">
            <v>362739253</v>
          </cell>
          <cell r="B462" t="str">
            <v>East Bay/Oakland</v>
          </cell>
          <cell r="C462" t="str">
            <v>Napa County</v>
          </cell>
          <cell r="D462" t="str">
            <v>Office</v>
          </cell>
          <cell r="F462" t="str">
            <v>1323 Main St</v>
          </cell>
          <cell r="G462" t="str">
            <v>Napa</v>
          </cell>
          <cell r="H462" t="str">
            <v>Napa</v>
          </cell>
          <cell r="J462" t="str">
            <v>94559</v>
          </cell>
          <cell r="K462" t="str">
            <v>Hussein Al-jabarin</v>
          </cell>
          <cell r="N462" t="str">
            <v>B</v>
          </cell>
          <cell r="O462" t="str">
            <v>Reinforced Concrete</v>
          </cell>
          <cell r="P462">
            <v>1956</v>
          </cell>
          <cell r="Q462">
            <v>3627</v>
          </cell>
          <cell r="S462" t="str">
            <v>Multi</v>
          </cell>
          <cell r="U462">
            <v>476307</v>
          </cell>
          <cell r="V462">
            <v>240000</v>
          </cell>
          <cell r="W462">
            <v>960000</v>
          </cell>
          <cell r="X462" t="str">
            <v>Napa Community Bank</v>
          </cell>
          <cell r="AE462">
            <v>39253</v>
          </cell>
          <cell r="AF462">
            <v>1200000</v>
          </cell>
        </row>
        <row r="463">
          <cell r="A463" t="str">
            <v>1000036844</v>
          </cell>
          <cell r="B463" t="str">
            <v>East Bay/Oakland</v>
          </cell>
          <cell r="C463" t="str">
            <v>Napa County</v>
          </cell>
          <cell r="D463" t="str">
            <v>Office</v>
          </cell>
          <cell r="F463" t="str">
            <v>1100 Lincoln Ave</v>
          </cell>
          <cell r="G463" t="str">
            <v>Napa</v>
          </cell>
          <cell r="H463" t="str">
            <v>Napa</v>
          </cell>
          <cell r="I463" t="str">
            <v>Lincoln Commons</v>
          </cell>
          <cell r="J463" t="str">
            <v>94558</v>
          </cell>
          <cell r="N463" t="str">
            <v>C</v>
          </cell>
          <cell r="O463" t="str">
            <v>Wood Frame</v>
          </cell>
          <cell r="P463">
            <v>1985</v>
          </cell>
          <cell r="Q463">
            <v>10000</v>
          </cell>
          <cell r="R463">
            <v>2</v>
          </cell>
          <cell r="S463" t="str">
            <v>Multi</v>
          </cell>
          <cell r="U463">
            <v>725000</v>
          </cell>
          <cell r="V463">
            <v>480000</v>
          </cell>
          <cell r="W463">
            <v>715000</v>
          </cell>
          <cell r="X463" t="str">
            <v>US Bank National Association</v>
          </cell>
          <cell r="AE463">
            <v>36844</v>
          </cell>
          <cell r="AF463">
            <v>1195000</v>
          </cell>
        </row>
        <row r="464">
          <cell r="A464" t="str">
            <v>837137624</v>
          </cell>
          <cell r="B464" t="str">
            <v>East Bay/Oakland</v>
          </cell>
          <cell r="C464" t="str">
            <v>Napa County</v>
          </cell>
          <cell r="D464" t="str">
            <v>Office</v>
          </cell>
          <cell r="F464" t="str">
            <v>1005 Jefferson St</v>
          </cell>
          <cell r="G464" t="str">
            <v>Napa</v>
          </cell>
          <cell r="H464" t="str">
            <v>Napa</v>
          </cell>
          <cell r="I464" t="str">
            <v>York House</v>
          </cell>
          <cell r="J464" t="str">
            <v>94559</v>
          </cell>
          <cell r="N464" t="str">
            <v>C</v>
          </cell>
          <cell r="O464" t="str">
            <v>Wood Frame</v>
          </cell>
          <cell r="P464">
            <v>1892</v>
          </cell>
          <cell r="Q464">
            <v>8371</v>
          </cell>
          <cell r="S464" t="str">
            <v>Single</v>
          </cell>
          <cell r="U464">
            <v>343610</v>
          </cell>
          <cell r="V464">
            <v>500000</v>
          </cell>
          <cell r="W464">
            <v>675000</v>
          </cell>
          <cell r="X464" t="str">
            <v>Sonoma National Bank</v>
          </cell>
          <cell r="Z464" t="str">
            <v>Add'l trustor: Vincent M. Spohn</v>
          </cell>
          <cell r="AE464">
            <v>37624</v>
          </cell>
          <cell r="AF464">
            <v>1175000</v>
          </cell>
        </row>
        <row r="465">
          <cell r="A465" t="str">
            <v>616536748</v>
          </cell>
          <cell r="B465" t="str">
            <v>East Bay/Oakland</v>
          </cell>
          <cell r="C465" t="str">
            <v>Napa County</v>
          </cell>
          <cell r="D465" t="str">
            <v>Office</v>
          </cell>
          <cell r="E465" t="str">
            <v>Medical</v>
          </cell>
          <cell r="F465" t="str">
            <v>3260 Beard Rd</v>
          </cell>
          <cell r="G465" t="str">
            <v>Napa</v>
          </cell>
          <cell r="H465" t="str">
            <v>Napa</v>
          </cell>
          <cell r="J465" t="str">
            <v>94558</v>
          </cell>
          <cell r="N465" t="str">
            <v>C</v>
          </cell>
          <cell r="O465" t="str">
            <v>Masonry</v>
          </cell>
          <cell r="P465">
            <v>1965</v>
          </cell>
          <cell r="Q465">
            <v>6165</v>
          </cell>
          <cell r="R465">
            <v>5</v>
          </cell>
          <cell r="S465" t="str">
            <v>Multi</v>
          </cell>
          <cell r="T465">
            <v>17.84</v>
          </cell>
          <cell r="U465">
            <v>866250</v>
          </cell>
          <cell r="V465">
            <v>468000</v>
          </cell>
          <cell r="W465">
            <v>700000</v>
          </cell>
          <cell r="X465" t="str">
            <v>First Republic Bank</v>
          </cell>
          <cell r="AE465">
            <v>36748</v>
          </cell>
          <cell r="AF465">
            <v>1168000</v>
          </cell>
        </row>
        <row r="466">
          <cell r="A466" t="str">
            <v>1091138309</v>
          </cell>
          <cell r="B466" t="str">
            <v>East Bay/Oakland</v>
          </cell>
          <cell r="C466" t="str">
            <v>Napa County</v>
          </cell>
          <cell r="D466" t="str">
            <v>Office</v>
          </cell>
          <cell r="F466" t="str">
            <v>1334-1338 Lincoln Ave</v>
          </cell>
          <cell r="G466" t="str">
            <v>Calistoga</v>
          </cell>
          <cell r="H466" t="str">
            <v>Napa</v>
          </cell>
          <cell r="I466" t="str">
            <v>Masonic Plaza</v>
          </cell>
          <cell r="J466" t="str">
            <v>94515</v>
          </cell>
          <cell r="K466" t="str">
            <v>Robert B &amp; Elena B Miller</v>
          </cell>
          <cell r="N466" t="str">
            <v>B</v>
          </cell>
          <cell r="O466" t="str">
            <v>Wood Frame</v>
          </cell>
          <cell r="P466">
            <v>1910</v>
          </cell>
          <cell r="Q466">
            <v>10911</v>
          </cell>
          <cell r="S466" t="str">
            <v>Multi</v>
          </cell>
          <cell r="T466">
            <v>22</v>
          </cell>
          <cell r="U466">
            <v>404731</v>
          </cell>
          <cell r="V466">
            <v>155000</v>
          </cell>
          <cell r="W466">
            <v>575000</v>
          </cell>
          <cell r="X466" t="str">
            <v>Private Lender</v>
          </cell>
          <cell r="AA466">
            <v>425000</v>
          </cell>
          <cell r="AB466" t="str">
            <v>Private Lender</v>
          </cell>
          <cell r="AE466">
            <v>38309</v>
          </cell>
          <cell r="AF466">
            <v>1155000</v>
          </cell>
        </row>
        <row r="467">
          <cell r="A467" t="str">
            <v>365038198</v>
          </cell>
          <cell r="B467" t="str">
            <v>East Bay/Oakland</v>
          </cell>
          <cell r="C467" t="str">
            <v>Napa County</v>
          </cell>
          <cell r="D467" t="str">
            <v>Office</v>
          </cell>
          <cell r="F467" t="str">
            <v>1249 Coombs St (3 Properties)</v>
          </cell>
          <cell r="G467" t="str">
            <v>Napa</v>
          </cell>
          <cell r="H467" t="str">
            <v>Napa</v>
          </cell>
          <cell r="I467" t="str">
            <v>Multi-Property Sale</v>
          </cell>
          <cell r="J467" t="str">
            <v>94559</v>
          </cell>
          <cell r="K467" t="str">
            <v>Napa Valley Center for Spiritual Living</v>
          </cell>
          <cell r="M467">
            <v>7072524847</v>
          </cell>
          <cell r="N467" t="str">
            <v>C</v>
          </cell>
          <cell r="O467" t="str">
            <v>Wood Frame</v>
          </cell>
          <cell r="Q467">
            <v>3650</v>
          </cell>
          <cell r="R467">
            <v>1</v>
          </cell>
          <cell r="S467" t="str">
            <v>Multi</v>
          </cell>
          <cell r="U467">
            <v>385853</v>
          </cell>
          <cell r="X467" t="str">
            <v>Lender Not available</v>
          </cell>
          <cell r="Z467" t="str">
            <v>N/TD</v>
          </cell>
          <cell r="AE467">
            <v>38198</v>
          </cell>
          <cell r="AF467">
            <v>1100000</v>
          </cell>
        </row>
        <row r="468">
          <cell r="A468" t="str">
            <v>1930</v>
          </cell>
          <cell r="B468" t="str">
            <v>East Bay/Oakland</v>
          </cell>
          <cell r="C468" t="str">
            <v>Napa County</v>
          </cell>
          <cell r="D468" t="str">
            <v>Office</v>
          </cell>
          <cell r="F468" t="str">
            <v>730 Water St</v>
          </cell>
          <cell r="G468" t="str">
            <v>Napa</v>
          </cell>
          <cell r="H468" t="str">
            <v>Napa</v>
          </cell>
          <cell r="J468" t="str">
            <v>94559</v>
          </cell>
          <cell r="N468" t="str">
            <v>C</v>
          </cell>
          <cell r="O468" t="str">
            <v>Wood Frame</v>
          </cell>
          <cell r="P468">
            <v>1930</v>
          </cell>
          <cell r="Q468">
            <v>1930</v>
          </cell>
          <cell r="S468" t="str">
            <v>Multi</v>
          </cell>
        </row>
        <row r="469">
          <cell r="A469" t="str">
            <v>1653038107</v>
          </cell>
          <cell r="B469" t="str">
            <v>East Bay/Oakland</v>
          </cell>
          <cell r="C469" t="str">
            <v>Napa County</v>
          </cell>
          <cell r="D469" t="str">
            <v>Office</v>
          </cell>
          <cell r="F469" t="str">
            <v>935 Trancas St</v>
          </cell>
          <cell r="G469" t="str">
            <v>Napa</v>
          </cell>
          <cell r="H469" t="str">
            <v>Napa</v>
          </cell>
          <cell r="I469" t="str">
            <v>Office Condo</v>
          </cell>
          <cell r="J469" t="str">
            <v>94558</v>
          </cell>
          <cell r="K469" t="str">
            <v>Ali Sedghi &amp; Sally Novotny Vaziri</v>
          </cell>
          <cell r="M469">
            <v>7072267286</v>
          </cell>
          <cell r="N469" t="str">
            <v>C</v>
          </cell>
          <cell r="O469" t="str">
            <v>Wood Frame</v>
          </cell>
          <cell r="P469">
            <v>1967</v>
          </cell>
          <cell r="Q469">
            <v>16530</v>
          </cell>
          <cell r="R469">
            <v>6</v>
          </cell>
          <cell r="T469">
            <v>3.48</v>
          </cell>
          <cell r="U469">
            <v>584511</v>
          </cell>
          <cell r="V469">
            <v>305700</v>
          </cell>
          <cell r="W469">
            <v>769300</v>
          </cell>
          <cell r="X469" t="str">
            <v>Vintage Bank</v>
          </cell>
          <cell r="AE469">
            <v>38107</v>
          </cell>
          <cell r="AF469">
            <v>1075000</v>
          </cell>
        </row>
        <row r="470">
          <cell r="A470" t="str">
            <v>566537803</v>
          </cell>
          <cell r="B470" t="str">
            <v>East Bay/Oakland</v>
          </cell>
          <cell r="C470" t="str">
            <v>Napa County</v>
          </cell>
          <cell r="D470" t="str">
            <v>Office</v>
          </cell>
          <cell r="F470" t="str">
            <v>3264-3266 Villa Ln</v>
          </cell>
          <cell r="G470" t="str">
            <v>Napa</v>
          </cell>
          <cell r="H470" t="str">
            <v>Napa</v>
          </cell>
          <cell r="I470" t="str">
            <v>Villa Plaza</v>
          </cell>
          <cell r="J470" t="str">
            <v>94558</v>
          </cell>
          <cell r="N470" t="str">
            <v>C</v>
          </cell>
          <cell r="O470" t="str">
            <v>Wood Frame</v>
          </cell>
          <cell r="P470">
            <v>1982</v>
          </cell>
          <cell r="Q470">
            <v>5665</v>
          </cell>
          <cell r="R470">
            <v>4</v>
          </cell>
          <cell r="S470" t="str">
            <v>Single</v>
          </cell>
          <cell r="U470">
            <v>749608</v>
          </cell>
          <cell r="V470">
            <v>435000</v>
          </cell>
          <cell r="W470">
            <v>615000</v>
          </cell>
          <cell r="X470" t="str">
            <v>Vintage Bank</v>
          </cell>
          <cell r="AE470">
            <v>37803</v>
          </cell>
          <cell r="AF470">
            <v>1050000</v>
          </cell>
        </row>
        <row r="471">
          <cell r="A471" t="str">
            <v>655540165</v>
          </cell>
          <cell r="B471" t="str">
            <v>East Bay/Oakland</v>
          </cell>
          <cell r="C471" t="str">
            <v>Napa County</v>
          </cell>
          <cell r="D471" t="str">
            <v>Office</v>
          </cell>
          <cell r="E471" t="str">
            <v>Medical</v>
          </cell>
          <cell r="F471" t="str">
            <v>3301 Villa Ln</v>
          </cell>
          <cell r="G471" t="str">
            <v>Napa</v>
          </cell>
          <cell r="H471" t="str">
            <v>Napa</v>
          </cell>
          <cell r="J471" t="str">
            <v>94558</v>
          </cell>
          <cell r="K471" t="str">
            <v>Napa Valley Oral &amp; Maxillofacial Surgery</v>
          </cell>
          <cell r="L471" t="str">
            <v>John Pappas</v>
          </cell>
          <cell r="M471">
            <v>7072555033</v>
          </cell>
          <cell r="N471" t="str">
            <v>B</v>
          </cell>
          <cell r="O471" t="str">
            <v>Masonry</v>
          </cell>
          <cell r="P471">
            <v>1992</v>
          </cell>
          <cell r="Q471">
            <v>6555</v>
          </cell>
          <cell r="R471">
            <v>1</v>
          </cell>
          <cell r="S471" t="str">
            <v>Multi</v>
          </cell>
          <cell r="U471">
            <v>1192775</v>
          </cell>
          <cell r="V471">
            <v>105000</v>
          </cell>
          <cell r="AA471">
            <v>945000</v>
          </cell>
          <cell r="AB471" t="str">
            <v>Private Individuals</v>
          </cell>
          <cell r="AE471">
            <v>40165</v>
          </cell>
          <cell r="AF471">
            <v>1050000</v>
          </cell>
        </row>
        <row r="472">
          <cell r="A472" t="str">
            <v>375239675</v>
          </cell>
          <cell r="B472" t="str">
            <v>East Bay/Oakland</v>
          </cell>
          <cell r="C472" t="str">
            <v>Napa County</v>
          </cell>
          <cell r="D472" t="str">
            <v>Office</v>
          </cell>
          <cell r="F472" t="str">
            <v>1541 2nd St</v>
          </cell>
          <cell r="G472" t="str">
            <v>Napa</v>
          </cell>
          <cell r="H472" t="str">
            <v>Napa</v>
          </cell>
          <cell r="J472" t="str">
            <v>94559</v>
          </cell>
          <cell r="K472" t="str">
            <v>Michael J. &amp; Sandy K. Butler Trust</v>
          </cell>
          <cell r="L472" t="str">
            <v>Michael Butler</v>
          </cell>
          <cell r="M472">
            <v>7072522116</v>
          </cell>
          <cell r="N472" t="str">
            <v>C</v>
          </cell>
          <cell r="P472">
            <v>1960</v>
          </cell>
          <cell r="Q472">
            <v>3752</v>
          </cell>
          <cell r="S472" t="str">
            <v>Multi</v>
          </cell>
          <cell r="U472">
            <v>418783</v>
          </cell>
          <cell r="V472">
            <v>275000</v>
          </cell>
          <cell r="W472">
            <v>750000</v>
          </cell>
          <cell r="X472" t="str">
            <v>Napa Community Bank</v>
          </cell>
          <cell r="AE472">
            <v>39675</v>
          </cell>
          <cell r="AF472">
            <v>1025000</v>
          </cell>
        </row>
        <row r="473">
          <cell r="A473" t="str">
            <v>130639632</v>
          </cell>
          <cell r="B473" t="str">
            <v>East Bay/Oakland</v>
          </cell>
          <cell r="C473" t="str">
            <v>Napa County</v>
          </cell>
          <cell r="D473" t="str">
            <v>Office</v>
          </cell>
          <cell r="E473" t="str">
            <v>Medical</v>
          </cell>
          <cell r="F473" t="str">
            <v>1600 Trancas St</v>
          </cell>
          <cell r="G473" t="str">
            <v>Napa</v>
          </cell>
          <cell r="H473" t="str">
            <v>Napa</v>
          </cell>
          <cell r="J473" t="str">
            <v>94558</v>
          </cell>
          <cell r="K473" t="str">
            <v>Jon Eric Steffensen DDS Llc</v>
          </cell>
          <cell r="L473" t="str">
            <v>Jon Steffensen</v>
          </cell>
          <cell r="M473">
            <v>7072553725</v>
          </cell>
          <cell r="N473" t="str">
            <v>C</v>
          </cell>
          <cell r="O473" t="str">
            <v>Wood Frame</v>
          </cell>
          <cell r="P473">
            <v>1965</v>
          </cell>
          <cell r="Q473">
            <v>1306</v>
          </cell>
          <cell r="R473">
            <v>1</v>
          </cell>
          <cell r="U473">
            <v>395328</v>
          </cell>
          <cell r="V473">
            <v>203000</v>
          </cell>
          <cell r="W473">
            <v>812000</v>
          </cell>
          <cell r="X473" t="str">
            <v>Charter Oak Bank</v>
          </cell>
          <cell r="AE473">
            <v>39632</v>
          </cell>
          <cell r="AF473">
            <v>1015000</v>
          </cell>
        </row>
        <row r="474">
          <cell r="A474" t="str">
            <v>511641467</v>
          </cell>
          <cell r="B474" t="str">
            <v>East Bay/Oakland</v>
          </cell>
          <cell r="C474" t="str">
            <v>Napa County</v>
          </cell>
          <cell r="D474" t="str">
            <v>Office</v>
          </cell>
          <cell r="E474" t="str">
            <v>Medical</v>
          </cell>
          <cell r="F474" t="str">
            <v>3416 Valle Verde Dr</v>
          </cell>
          <cell r="G474" t="str">
            <v>Napa</v>
          </cell>
          <cell r="H474" t="str">
            <v>Napa</v>
          </cell>
          <cell r="I474" t="str">
            <v>Valle Verde Dental Bldg</v>
          </cell>
          <cell r="J474" t="str">
            <v>94558</v>
          </cell>
          <cell r="K474" t="str">
            <v>Eric J. Grigsby &amp; Mary F. Rocca</v>
          </cell>
          <cell r="L474" t="str">
            <v>Eric Grigsby</v>
          </cell>
          <cell r="M474">
            <v>7072578467</v>
          </cell>
          <cell r="N474" t="str">
            <v>C</v>
          </cell>
          <cell r="O474" t="str">
            <v>Wood Frame</v>
          </cell>
          <cell r="P474">
            <v>1970</v>
          </cell>
          <cell r="Q474">
            <v>5116</v>
          </cell>
          <cell r="R474">
            <v>4</v>
          </cell>
          <cell r="S474" t="str">
            <v>Multi</v>
          </cell>
          <cell r="U474">
            <v>427452</v>
          </cell>
          <cell r="V474">
            <v>200000</v>
          </cell>
          <cell r="W474">
            <v>800000</v>
          </cell>
          <cell r="X474" t="str">
            <v>Bank of America, N.A.</v>
          </cell>
          <cell r="AE474">
            <v>41467</v>
          </cell>
          <cell r="AF474">
            <v>1000000</v>
          </cell>
        </row>
        <row r="475">
          <cell r="A475" t="str">
            <v>125841114</v>
          </cell>
          <cell r="B475" t="str">
            <v>East Bay/Oakland</v>
          </cell>
          <cell r="C475" t="str">
            <v>Napa County</v>
          </cell>
          <cell r="D475" t="str">
            <v>Office</v>
          </cell>
          <cell r="F475" t="str">
            <v>1200 Dowdell Ln</v>
          </cell>
          <cell r="G475" t="str">
            <v>Saint Helena</v>
          </cell>
          <cell r="H475" t="str">
            <v>Napa</v>
          </cell>
          <cell r="J475" t="str">
            <v>94574</v>
          </cell>
          <cell r="N475" t="str">
            <v>B</v>
          </cell>
          <cell r="O475" t="str">
            <v>Wood Frame</v>
          </cell>
          <cell r="P475">
            <v>1932</v>
          </cell>
          <cell r="Q475">
            <v>1258</v>
          </cell>
          <cell r="R475">
            <v>2</v>
          </cell>
          <cell r="S475" t="str">
            <v>Single</v>
          </cell>
          <cell r="U475">
            <v>157472</v>
          </cell>
          <cell r="AE475">
            <v>41114</v>
          </cell>
          <cell r="AF475">
            <v>950000</v>
          </cell>
        </row>
        <row r="476">
          <cell r="A476" t="str">
            <v>355038058</v>
          </cell>
          <cell r="B476" t="str">
            <v>East Bay/Oakland</v>
          </cell>
          <cell r="C476" t="str">
            <v>Napa County</v>
          </cell>
          <cell r="D476" t="str">
            <v>Office</v>
          </cell>
          <cell r="E476" t="str">
            <v>Medical</v>
          </cell>
          <cell r="F476" t="str">
            <v>3010 Beard Rd</v>
          </cell>
          <cell r="G476" t="str">
            <v>Napa</v>
          </cell>
          <cell r="H476" t="str">
            <v>Napa</v>
          </cell>
          <cell r="J476" t="str">
            <v>94558</v>
          </cell>
          <cell r="K476" t="str">
            <v>Ali Sedghi &amp; Sally Novotny Vaziri</v>
          </cell>
          <cell r="M476">
            <v>7072267286</v>
          </cell>
          <cell r="N476" t="str">
            <v>C</v>
          </cell>
          <cell r="O476" t="str">
            <v>Reinforced Concrete</v>
          </cell>
          <cell r="Q476">
            <v>3550</v>
          </cell>
          <cell r="R476">
            <v>5</v>
          </cell>
          <cell r="S476" t="str">
            <v>Multi</v>
          </cell>
          <cell r="U476">
            <v>455943</v>
          </cell>
          <cell r="V476">
            <v>95000</v>
          </cell>
          <cell r="W476">
            <v>380000</v>
          </cell>
          <cell r="X476" t="str">
            <v>Vintage Bank</v>
          </cell>
          <cell r="AA476">
            <v>475000</v>
          </cell>
          <cell r="AB476" t="str">
            <v>Vintage Bank</v>
          </cell>
          <cell r="AE476">
            <v>38058</v>
          </cell>
          <cell r="AF476">
            <v>950000</v>
          </cell>
        </row>
        <row r="477">
          <cell r="A477" t="str">
            <v>537039976</v>
          </cell>
          <cell r="B477" t="str">
            <v>East Bay/Oakland</v>
          </cell>
          <cell r="C477" t="str">
            <v>Napa County</v>
          </cell>
          <cell r="D477" t="str">
            <v>Office</v>
          </cell>
          <cell r="E477" t="str">
            <v>Medical</v>
          </cell>
          <cell r="F477" t="str">
            <v>1103 Trancas St</v>
          </cell>
          <cell r="G477" t="str">
            <v>Napa</v>
          </cell>
          <cell r="H477" t="str">
            <v>Napa</v>
          </cell>
          <cell r="J477" t="str">
            <v>94558</v>
          </cell>
          <cell r="K477" t="str">
            <v>Nancy N Azizi</v>
          </cell>
          <cell r="L477" t="str">
            <v>Nancy Azizi</v>
          </cell>
          <cell r="M477">
            <v>7072551172</v>
          </cell>
          <cell r="N477" t="str">
            <v>B</v>
          </cell>
          <cell r="O477" t="str">
            <v>Wood Frame</v>
          </cell>
          <cell r="P477">
            <v>1958</v>
          </cell>
          <cell r="Q477">
            <v>5370</v>
          </cell>
          <cell r="S477" t="str">
            <v>Multi</v>
          </cell>
          <cell r="U477">
            <v>551630</v>
          </cell>
          <cell r="W477">
            <v>860200</v>
          </cell>
          <cell r="X477" t="str">
            <v>Umpqua Bk</v>
          </cell>
          <cell r="AE477">
            <v>39976</v>
          </cell>
          <cell r="AF477">
            <v>950000</v>
          </cell>
        </row>
        <row r="478">
          <cell r="A478" t="str">
            <v>676137488</v>
          </cell>
          <cell r="B478" t="str">
            <v>East Bay/Oakland</v>
          </cell>
          <cell r="C478" t="str">
            <v>Napa County</v>
          </cell>
          <cell r="D478" t="str">
            <v>Office</v>
          </cell>
          <cell r="F478" t="str">
            <v>1434 3rd St</v>
          </cell>
          <cell r="G478" t="str">
            <v>Napa</v>
          </cell>
          <cell r="H478" t="str">
            <v>Napa</v>
          </cell>
          <cell r="J478" t="str">
            <v>94559</v>
          </cell>
          <cell r="N478" t="str">
            <v>C</v>
          </cell>
          <cell r="O478" t="str">
            <v>Wood Frame</v>
          </cell>
          <cell r="P478">
            <v>1976</v>
          </cell>
          <cell r="Q478">
            <v>6761</v>
          </cell>
          <cell r="R478">
            <v>15</v>
          </cell>
          <cell r="S478" t="str">
            <v>Multi</v>
          </cell>
          <cell r="U478">
            <v>635000</v>
          </cell>
          <cell r="V478">
            <v>245000</v>
          </cell>
          <cell r="W478">
            <v>705000</v>
          </cell>
          <cell r="X478" t="str">
            <v>Luther Burbank Savings</v>
          </cell>
          <cell r="AE478">
            <v>37488</v>
          </cell>
          <cell r="AF478">
            <v>950000</v>
          </cell>
        </row>
        <row r="479">
          <cell r="A479" t="str">
            <v>500038873</v>
          </cell>
          <cell r="B479" t="str">
            <v>East Bay/Oakland</v>
          </cell>
          <cell r="C479" t="str">
            <v>Napa County</v>
          </cell>
          <cell r="D479" t="str">
            <v>Office</v>
          </cell>
          <cell r="F479" t="str">
            <v>150 Camino Dorado</v>
          </cell>
          <cell r="G479" t="str">
            <v>Napa</v>
          </cell>
          <cell r="H479" t="str">
            <v>Napa</v>
          </cell>
          <cell r="I479" t="str">
            <v>Napa Valley Business Park</v>
          </cell>
          <cell r="J479" t="str">
            <v>94558</v>
          </cell>
          <cell r="K479" t="str">
            <v>SyMed Corporation</v>
          </cell>
          <cell r="M479">
            <v>7072553300</v>
          </cell>
          <cell r="N479" t="str">
            <v>C</v>
          </cell>
          <cell r="O479" t="str">
            <v>Masonry</v>
          </cell>
          <cell r="P479">
            <v>1978</v>
          </cell>
          <cell r="Q479">
            <v>5000</v>
          </cell>
          <cell r="R479">
            <v>1</v>
          </cell>
          <cell r="S479" t="str">
            <v>Single</v>
          </cell>
          <cell r="U479">
            <v>745000</v>
          </cell>
          <cell r="W479">
            <v>550000</v>
          </cell>
          <cell r="X479" t="str">
            <v>Vintage Bank</v>
          </cell>
          <cell r="AA479">
            <v>440000</v>
          </cell>
          <cell r="AB479" t="str">
            <v>Vintage Bank</v>
          </cell>
          <cell r="AE479">
            <v>38873</v>
          </cell>
          <cell r="AF479">
            <v>910000</v>
          </cell>
        </row>
        <row r="480">
          <cell r="A480" t="str">
            <v>159539323</v>
          </cell>
          <cell r="B480" t="str">
            <v>East Bay/Oakland</v>
          </cell>
          <cell r="C480" t="str">
            <v>Napa County</v>
          </cell>
          <cell r="D480" t="str">
            <v>Office</v>
          </cell>
          <cell r="F480" t="str">
            <v>1561 3rd St</v>
          </cell>
          <cell r="G480" t="str">
            <v>Napa</v>
          </cell>
          <cell r="H480" t="str">
            <v>Napa</v>
          </cell>
          <cell r="J480" t="str">
            <v>94559</v>
          </cell>
          <cell r="K480" t="str">
            <v>Standard Real Estate Inv Llc</v>
          </cell>
          <cell r="L480" t="str">
            <v>Benjamin Jewel</v>
          </cell>
          <cell r="M480">
            <v>7072582466</v>
          </cell>
          <cell r="N480" t="str">
            <v>B</v>
          </cell>
          <cell r="O480" t="str">
            <v>Wood Frame</v>
          </cell>
          <cell r="P480">
            <v>1892</v>
          </cell>
          <cell r="Q480">
            <v>1595</v>
          </cell>
          <cell r="S480" t="str">
            <v>Multi</v>
          </cell>
          <cell r="U480">
            <v>323244</v>
          </cell>
          <cell r="V480">
            <v>182000</v>
          </cell>
          <cell r="W480">
            <v>728000</v>
          </cell>
          <cell r="X480" t="str">
            <v>Charter Oak Bank</v>
          </cell>
          <cell r="AE480">
            <v>39323</v>
          </cell>
          <cell r="AF480">
            <v>910000</v>
          </cell>
        </row>
        <row r="481">
          <cell r="A481" t="str">
            <v>331938411</v>
          </cell>
          <cell r="B481" t="str">
            <v>East Bay/Oakland</v>
          </cell>
          <cell r="C481" t="str">
            <v>Napa County</v>
          </cell>
          <cell r="D481" t="str">
            <v>Office</v>
          </cell>
          <cell r="F481" t="str">
            <v>103 Camino Oruga</v>
          </cell>
          <cell r="G481" t="str">
            <v>Napa</v>
          </cell>
          <cell r="H481" t="str">
            <v>Napa</v>
          </cell>
          <cell r="I481" t="str">
            <v>Bldg 1</v>
          </cell>
          <cell r="J481" t="str">
            <v>94558</v>
          </cell>
          <cell r="K481" t="str">
            <v>Robert &amp; Kelly Solomon</v>
          </cell>
          <cell r="M481">
            <v>7072518086</v>
          </cell>
          <cell r="N481" t="str">
            <v>B</v>
          </cell>
          <cell r="O481" t="str">
            <v>Masonry</v>
          </cell>
          <cell r="P481">
            <v>1977</v>
          </cell>
          <cell r="Q481">
            <v>3319</v>
          </cell>
          <cell r="S481" t="str">
            <v>Single</v>
          </cell>
          <cell r="U481">
            <v>467361</v>
          </cell>
          <cell r="V481">
            <v>76310</v>
          </cell>
          <cell r="W481">
            <v>462050</v>
          </cell>
          <cell r="X481" t="str">
            <v>Zions First Nat'l Bank</v>
          </cell>
          <cell r="AA481">
            <v>369640</v>
          </cell>
          <cell r="AB481" t="str">
            <v>Umpqua Bank</v>
          </cell>
          <cell r="AE481">
            <v>38411</v>
          </cell>
          <cell r="AF481">
            <v>908000</v>
          </cell>
        </row>
        <row r="482">
          <cell r="A482" t="str">
            <v>285938002</v>
          </cell>
          <cell r="B482" t="str">
            <v>East Bay/Oakland</v>
          </cell>
          <cell r="C482" t="str">
            <v>Napa County</v>
          </cell>
          <cell r="D482" t="str">
            <v>Office</v>
          </cell>
          <cell r="F482" t="str">
            <v>1580 1st St</v>
          </cell>
          <cell r="G482" t="str">
            <v>Napa</v>
          </cell>
          <cell r="H482" t="str">
            <v>Napa</v>
          </cell>
          <cell r="J482" t="str">
            <v>94559</v>
          </cell>
          <cell r="K482" t="str">
            <v>Dr. Gary Hayes</v>
          </cell>
          <cell r="M482">
            <v>4152537728</v>
          </cell>
          <cell r="N482" t="str">
            <v>C</v>
          </cell>
          <cell r="O482" t="str">
            <v>Wood Frame</v>
          </cell>
          <cell r="P482">
            <v>1890</v>
          </cell>
          <cell r="Q482">
            <v>2859</v>
          </cell>
          <cell r="S482" t="str">
            <v>Single</v>
          </cell>
          <cell r="U482">
            <v>318924</v>
          </cell>
          <cell r="V482">
            <v>90700</v>
          </cell>
          <cell r="W482">
            <v>453500</v>
          </cell>
          <cell r="X482" t="str">
            <v>Zions First Nat'l Bank</v>
          </cell>
          <cell r="AA482">
            <v>375000</v>
          </cell>
          <cell r="AB482" t="str">
            <v>Lender Not available</v>
          </cell>
          <cell r="AE482">
            <v>38002</v>
          </cell>
          <cell r="AF482">
            <v>907000</v>
          </cell>
        </row>
        <row r="483">
          <cell r="A483" t="str">
            <v>463238427</v>
          </cell>
          <cell r="B483" t="str">
            <v>East Bay/Oakland</v>
          </cell>
          <cell r="C483" t="str">
            <v>Napa County</v>
          </cell>
          <cell r="D483" t="str">
            <v>Office</v>
          </cell>
          <cell r="F483" t="str">
            <v>1776 2nd St</v>
          </cell>
          <cell r="G483" t="str">
            <v>Napa</v>
          </cell>
          <cell r="H483" t="str">
            <v>Napa</v>
          </cell>
          <cell r="J483" t="str">
            <v>94559</v>
          </cell>
          <cell r="N483" t="str">
            <v>C</v>
          </cell>
          <cell r="O483" t="str">
            <v>Wood Frame</v>
          </cell>
          <cell r="P483">
            <v>1921</v>
          </cell>
          <cell r="Q483">
            <v>4632</v>
          </cell>
          <cell r="S483" t="str">
            <v>Multi</v>
          </cell>
          <cell r="U483">
            <v>278965</v>
          </cell>
          <cell r="V483">
            <v>85909</v>
          </cell>
          <cell r="W483">
            <v>810000</v>
          </cell>
          <cell r="X483" t="str">
            <v>US Bank</v>
          </cell>
          <cell r="AE483">
            <v>38427</v>
          </cell>
          <cell r="AF483">
            <v>895909</v>
          </cell>
        </row>
        <row r="484">
          <cell r="A484" t="str">
            <v>381637781</v>
          </cell>
          <cell r="B484" t="str">
            <v>East Bay/Oakland</v>
          </cell>
          <cell r="C484" t="str">
            <v>Napa County</v>
          </cell>
          <cell r="D484" t="str">
            <v>Office</v>
          </cell>
          <cell r="F484" t="str">
            <v>1737 1st St</v>
          </cell>
          <cell r="G484" t="str">
            <v>Napa</v>
          </cell>
          <cell r="H484" t="str">
            <v>Napa</v>
          </cell>
          <cell r="J484" t="str">
            <v>94559</v>
          </cell>
          <cell r="N484" t="str">
            <v>B</v>
          </cell>
          <cell r="O484" t="str">
            <v>Masonry</v>
          </cell>
          <cell r="P484">
            <v>1975</v>
          </cell>
          <cell r="Q484">
            <v>3816</v>
          </cell>
          <cell r="R484">
            <v>2</v>
          </cell>
          <cell r="S484" t="str">
            <v>Multi</v>
          </cell>
          <cell r="U484">
            <v>224033</v>
          </cell>
          <cell r="V484">
            <v>870000</v>
          </cell>
          <cell r="AE484">
            <v>37781</v>
          </cell>
          <cell r="AF484">
            <v>870000</v>
          </cell>
        </row>
        <row r="485">
          <cell r="A485" t="str">
            <v>1653039491</v>
          </cell>
          <cell r="B485" t="str">
            <v>East Bay/Oakland</v>
          </cell>
          <cell r="C485" t="str">
            <v>Napa County</v>
          </cell>
          <cell r="D485" t="str">
            <v>Office</v>
          </cell>
          <cell r="F485" t="str">
            <v>935 Trancas St, 4D/4E/2nd Floor</v>
          </cell>
          <cell r="G485" t="str">
            <v>Napa</v>
          </cell>
          <cell r="H485" t="str">
            <v>Napa</v>
          </cell>
          <cell r="I485" t="str">
            <v>Office Condo</v>
          </cell>
          <cell r="J485" t="str">
            <v>94558</v>
          </cell>
          <cell r="K485" t="str">
            <v>Doctor Realty LLC</v>
          </cell>
          <cell r="L485" t="str">
            <v>Alireza Moheb</v>
          </cell>
          <cell r="M485">
            <v>9252793326</v>
          </cell>
          <cell r="N485" t="str">
            <v>C</v>
          </cell>
          <cell r="O485" t="str">
            <v>Wood Frame</v>
          </cell>
          <cell r="P485">
            <v>1967</v>
          </cell>
          <cell r="Q485">
            <v>16530</v>
          </cell>
          <cell r="R485">
            <v>9</v>
          </cell>
          <cell r="T485">
            <v>3.48</v>
          </cell>
          <cell r="U485">
            <v>728280</v>
          </cell>
          <cell r="V485">
            <v>0</v>
          </cell>
          <cell r="W485">
            <v>731000</v>
          </cell>
          <cell r="X485" t="str">
            <v>Bank of America NA</v>
          </cell>
          <cell r="AA485">
            <v>129000</v>
          </cell>
          <cell r="AB485" t="str">
            <v>Bank of America NA</v>
          </cell>
          <cell r="AE485">
            <v>39491</v>
          </cell>
          <cell r="AF485">
            <v>860000</v>
          </cell>
        </row>
        <row r="486">
          <cell r="A486" t="str">
            <v>136239471</v>
          </cell>
          <cell r="B486" t="str">
            <v>East Bay/Oakland</v>
          </cell>
          <cell r="C486" t="str">
            <v>Napa County</v>
          </cell>
          <cell r="D486" t="str">
            <v>Office</v>
          </cell>
          <cell r="F486" t="str">
            <v>1248 Hayes St</v>
          </cell>
          <cell r="G486" t="str">
            <v>Napa</v>
          </cell>
          <cell r="H486" t="str">
            <v>Napa</v>
          </cell>
          <cell r="J486" t="str">
            <v>94559</v>
          </cell>
          <cell r="K486" t="str">
            <v>Blue Oak School</v>
          </cell>
          <cell r="L486" t="str">
            <v>Blue School</v>
          </cell>
          <cell r="M486">
            <v>7072614500</v>
          </cell>
          <cell r="N486" t="str">
            <v>C</v>
          </cell>
          <cell r="P486">
            <v>1897</v>
          </cell>
          <cell r="Q486">
            <v>1362</v>
          </cell>
          <cell r="S486" t="str">
            <v>Multi</v>
          </cell>
          <cell r="U486">
            <v>672486</v>
          </cell>
          <cell r="V486">
            <v>850000</v>
          </cell>
          <cell r="AE486">
            <v>39471</v>
          </cell>
          <cell r="AF486">
            <v>850000</v>
          </cell>
        </row>
        <row r="487">
          <cell r="A487" t="str">
            <v>175039538</v>
          </cell>
          <cell r="B487" t="str">
            <v>East Bay/Oakland</v>
          </cell>
          <cell r="C487" t="str">
            <v>Napa County</v>
          </cell>
          <cell r="D487" t="str">
            <v>Office</v>
          </cell>
          <cell r="F487" t="str">
            <v>2016 Jefferson St</v>
          </cell>
          <cell r="G487" t="str">
            <v>Napa</v>
          </cell>
          <cell r="H487" t="str">
            <v>Napa</v>
          </cell>
          <cell r="J487" t="str">
            <v>94559</v>
          </cell>
          <cell r="K487" t="str">
            <v>Nancy N Azizi</v>
          </cell>
          <cell r="L487" t="str">
            <v>Nancy Azizi</v>
          </cell>
          <cell r="M487">
            <v>7072551172</v>
          </cell>
          <cell r="N487" t="str">
            <v>B</v>
          </cell>
          <cell r="O487" t="str">
            <v>Reinforced Concrete</v>
          </cell>
          <cell r="P487">
            <v>1954</v>
          </cell>
          <cell r="Q487">
            <v>1750</v>
          </cell>
          <cell r="S487" t="str">
            <v>Multi</v>
          </cell>
          <cell r="U487">
            <v>257149</v>
          </cell>
          <cell r="V487">
            <v>412500</v>
          </cell>
          <cell r="W487">
            <v>427500</v>
          </cell>
          <cell r="X487" t="str">
            <v>Umpqua Bk</v>
          </cell>
          <cell r="AE487">
            <v>39538</v>
          </cell>
          <cell r="AF487">
            <v>840000</v>
          </cell>
        </row>
        <row r="488">
          <cell r="A488" t="str">
            <v>322040263</v>
          </cell>
          <cell r="B488" t="str">
            <v>East Bay/Oakland</v>
          </cell>
          <cell r="C488" t="str">
            <v>Napa County</v>
          </cell>
          <cell r="D488" t="str">
            <v>Office</v>
          </cell>
          <cell r="E488" t="str">
            <v>Medical</v>
          </cell>
          <cell r="F488" t="str">
            <v>3412 Valle Verde Dr</v>
          </cell>
          <cell r="G488" t="str">
            <v>Napa</v>
          </cell>
          <cell r="H488" t="str">
            <v>Napa</v>
          </cell>
          <cell r="J488" t="str">
            <v>94558</v>
          </cell>
          <cell r="K488" t="str">
            <v>Jad S. Elkhoury</v>
          </cell>
          <cell r="L488" t="str">
            <v>Jad Elkhoury</v>
          </cell>
          <cell r="M488">
            <v>7072527250</v>
          </cell>
          <cell r="N488" t="str">
            <v>C</v>
          </cell>
          <cell r="O488" t="str">
            <v>Wood Frame</v>
          </cell>
          <cell r="P488">
            <v>1970</v>
          </cell>
          <cell r="Q488">
            <v>3220</v>
          </cell>
          <cell r="R488">
            <v>1</v>
          </cell>
          <cell r="S488" t="str">
            <v>Single</v>
          </cell>
          <cell r="U488">
            <v>227274</v>
          </cell>
          <cell r="AE488">
            <v>40263</v>
          </cell>
          <cell r="AF488">
            <v>820000</v>
          </cell>
        </row>
        <row r="489">
          <cell r="A489" t="str">
            <v>1653038107</v>
          </cell>
          <cell r="B489" t="str">
            <v>East Bay/Oakland</v>
          </cell>
          <cell r="C489" t="str">
            <v>Napa County</v>
          </cell>
          <cell r="D489" t="str">
            <v>Office</v>
          </cell>
          <cell r="F489" t="str">
            <v>935 Trancas St</v>
          </cell>
          <cell r="G489" t="str">
            <v>Napa</v>
          </cell>
          <cell r="H489" t="str">
            <v>Napa</v>
          </cell>
          <cell r="I489" t="str">
            <v>Office Condo</v>
          </cell>
          <cell r="J489" t="str">
            <v>94558</v>
          </cell>
          <cell r="K489" t="str">
            <v>Daryl R &amp; Patricia F Dizmang</v>
          </cell>
          <cell r="M489">
            <v>7072537661</v>
          </cell>
          <cell r="N489" t="str">
            <v>C</v>
          </cell>
          <cell r="O489" t="str">
            <v>Wood Frame</v>
          </cell>
          <cell r="P489">
            <v>1967</v>
          </cell>
          <cell r="Q489">
            <v>16530</v>
          </cell>
          <cell r="R489">
            <v>6</v>
          </cell>
          <cell r="T489">
            <v>3.48</v>
          </cell>
          <cell r="U489">
            <v>443796</v>
          </cell>
          <cell r="V489">
            <v>131000</v>
          </cell>
          <cell r="W489">
            <v>375000</v>
          </cell>
          <cell r="X489" t="str">
            <v>Vintage Bank</v>
          </cell>
          <cell r="AA489">
            <v>300000</v>
          </cell>
          <cell r="AB489" t="str">
            <v>Vintage Bank</v>
          </cell>
          <cell r="AE489">
            <v>38107</v>
          </cell>
          <cell r="AF489">
            <v>806000</v>
          </cell>
        </row>
        <row r="490">
          <cell r="A490" t="str">
            <v>1644939141</v>
          </cell>
          <cell r="B490" t="str">
            <v>East Bay/Oakland</v>
          </cell>
          <cell r="C490" t="str">
            <v>Napa County</v>
          </cell>
          <cell r="D490" t="str">
            <v>Office</v>
          </cell>
          <cell r="E490" t="str">
            <v>Medical</v>
          </cell>
          <cell r="F490" t="str">
            <v>3443 Villa Ln, 5/1st Floor</v>
          </cell>
          <cell r="G490" t="str">
            <v>Napa</v>
          </cell>
          <cell r="H490" t="str">
            <v>Napa</v>
          </cell>
          <cell r="I490" t="str">
            <v>Office Condo</v>
          </cell>
          <cell r="J490" t="str">
            <v>94558</v>
          </cell>
          <cell r="K490" t="str">
            <v>Wendell W &amp; Madeline J Wenneker</v>
          </cell>
          <cell r="N490" t="str">
            <v>C</v>
          </cell>
          <cell r="O490" t="str">
            <v>Reinforced Concrete</v>
          </cell>
          <cell r="P490">
            <v>1988</v>
          </cell>
          <cell r="Q490">
            <v>16449</v>
          </cell>
          <cell r="U490">
            <v>347592</v>
          </cell>
          <cell r="V490">
            <v>156000</v>
          </cell>
          <cell r="W490">
            <v>624000</v>
          </cell>
          <cell r="X490" t="str">
            <v>Napa Community Bank</v>
          </cell>
          <cell r="AE490">
            <v>39141</v>
          </cell>
          <cell r="AF490">
            <v>780000</v>
          </cell>
        </row>
        <row r="491">
          <cell r="A491" t="str">
            <v>105539462</v>
          </cell>
          <cell r="B491" t="str">
            <v>East Bay/Oakland</v>
          </cell>
          <cell r="C491" t="str">
            <v>Napa County</v>
          </cell>
          <cell r="D491" t="str">
            <v>Office</v>
          </cell>
          <cell r="F491" t="str">
            <v>728 1st St</v>
          </cell>
          <cell r="G491" t="str">
            <v>Napa</v>
          </cell>
          <cell r="H491" t="str">
            <v>Napa</v>
          </cell>
          <cell r="J491" t="str">
            <v>94559</v>
          </cell>
          <cell r="K491" t="str">
            <v>Black Elk LLC</v>
          </cell>
          <cell r="L491" t="str">
            <v>Andrew Siegel</v>
          </cell>
          <cell r="M491">
            <v>7072581726</v>
          </cell>
          <cell r="N491" t="str">
            <v>C</v>
          </cell>
          <cell r="O491" t="str">
            <v>Wood Frame</v>
          </cell>
          <cell r="P491">
            <v>1898</v>
          </cell>
          <cell r="Q491">
            <v>1055</v>
          </cell>
          <cell r="S491" t="str">
            <v>Multi</v>
          </cell>
          <cell r="U491">
            <v>399418</v>
          </cell>
          <cell r="V491">
            <v>369000</v>
          </cell>
          <cell r="W491">
            <v>406000</v>
          </cell>
          <cell r="X491" t="str">
            <v>Wells Fargo Bk Na</v>
          </cell>
          <cell r="AE491">
            <v>39462</v>
          </cell>
          <cell r="AF491">
            <v>775000</v>
          </cell>
        </row>
        <row r="492">
          <cell r="A492" t="str">
            <v>326036763</v>
          </cell>
          <cell r="B492" t="str">
            <v>East Bay/Oakland</v>
          </cell>
          <cell r="C492" t="str">
            <v>Napa County</v>
          </cell>
          <cell r="D492" t="str">
            <v>Office</v>
          </cell>
          <cell r="F492" t="str">
            <v>3270-3272 Villa Ln</v>
          </cell>
          <cell r="G492" t="str">
            <v>Napa</v>
          </cell>
          <cell r="H492" t="str">
            <v>Napa</v>
          </cell>
          <cell r="J492" t="str">
            <v>94558</v>
          </cell>
          <cell r="N492" t="str">
            <v>C</v>
          </cell>
          <cell r="O492" t="str">
            <v>Wood Frame</v>
          </cell>
          <cell r="P492">
            <v>1978</v>
          </cell>
          <cell r="Q492">
            <v>3260</v>
          </cell>
          <cell r="S492" t="str">
            <v>Multi</v>
          </cell>
          <cell r="U492">
            <v>355533</v>
          </cell>
          <cell r="V492">
            <v>775000</v>
          </cell>
          <cell r="X492" t="str">
            <v>Private Lender</v>
          </cell>
          <cell r="AE492">
            <v>36763</v>
          </cell>
          <cell r="AF492">
            <v>775000</v>
          </cell>
        </row>
        <row r="493">
          <cell r="A493" t="str">
            <v>581936987</v>
          </cell>
          <cell r="B493" t="str">
            <v>East Bay/Oakland</v>
          </cell>
          <cell r="C493" t="str">
            <v>Napa County</v>
          </cell>
          <cell r="D493" t="str">
            <v>Office</v>
          </cell>
          <cell r="F493" t="str">
            <v>707 Randolph</v>
          </cell>
          <cell r="G493" t="str">
            <v>Napa</v>
          </cell>
          <cell r="H493" t="str">
            <v>Napa</v>
          </cell>
          <cell r="J493" t="str">
            <v>94559</v>
          </cell>
          <cell r="N493" t="str">
            <v>C</v>
          </cell>
          <cell r="O493" t="str">
            <v>Masonry</v>
          </cell>
          <cell r="P493">
            <v>1968</v>
          </cell>
          <cell r="Q493">
            <v>5819</v>
          </cell>
          <cell r="S493" t="str">
            <v>Single</v>
          </cell>
          <cell r="T493">
            <v>100</v>
          </cell>
          <cell r="U493">
            <v>625000</v>
          </cell>
          <cell r="V493">
            <v>771000</v>
          </cell>
          <cell r="AE493">
            <v>36987</v>
          </cell>
          <cell r="AF493">
            <v>771000</v>
          </cell>
        </row>
        <row r="494">
          <cell r="A494" t="str">
            <v>487837613</v>
          </cell>
          <cell r="B494" t="str">
            <v>East Bay/Oakland</v>
          </cell>
          <cell r="C494" t="str">
            <v>Napa County</v>
          </cell>
          <cell r="D494" t="str">
            <v>Office</v>
          </cell>
          <cell r="F494" t="str">
            <v>1834 1st St</v>
          </cell>
          <cell r="G494" t="str">
            <v>Napa</v>
          </cell>
          <cell r="H494" t="str">
            <v>Napa</v>
          </cell>
          <cell r="J494" t="str">
            <v>94559</v>
          </cell>
          <cell r="N494" t="str">
            <v>C</v>
          </cell>
          <cell r="O494" t="str">
            <v>Wood Frame</v>
          </cell>
          <cell r="P494">
            <v>1924</v>
          </cell>
          <cell r="Q494">
            <v>4878</v>
          </cell>
          <cell r="R494">
            <v>3</v>
          </cell>
          <cell r="S494" t="str">
            <v>Multi</v>
          </cell>
          <cell r="U494">
            <v>389564</v>
          </cell>
          <cell r="V494">
            <v>75000</v>
          </cell>
          <cell r="W494">
            <v>375000</v>
          </cell>
          <cell r="X494" t="str">
            <v>Napa Community Bank</v>
          </cell>
          <cell r="AA494">
            <v>300000</v>
          </cell>
          <cell r="AB494" t="str">
            <v>Napa Community Bank</v>
          </cell>
          <cell r="AE494">
            <v>37613</v>
          </cell>
          <cell r="AF494">
            <v>750000</v>
          </cell>
        </row>
        <row r="495">
          <cell r="A495" t="str">
            <v>261540990</v>
          </cell>
          <cell r="B495" t="str">
            <v>East Bay/Oakland</v>
          </cell>
          <cell r="C495" t="str">
            <v>Napa County</v>
          </cell>
          <cell r="D495" t="str">
            <v>Office</v>
          </cell>
          <cell r="E495" t="str">
            <v>Office/Residential</v>
          </cell>
          <cell r="F495" t="str">
            <v>1795 3rd St</v>
          </cell>
          <cell r="G495" t="str">
            <v>Napa</v>
          </cell>
          <cell r="H495" t="str">
            <v>Napa</v>
          </cell>
          <cell r="J495" t="str">
            <v>94559</v>
          </cell>
          <cell r="K495" t="str">
            <v>Truchard John A &amp; Michele C</v>
          </cell>
          <cell r="L495" t="str">
            <v>John Truchard</v>
          </cell>
          <cell r="M495">
            <v>7072243623</v>
          </cell>
          <cell r="N495" t="str">
            <v>C</v>
          </cell>
          <cell r="O495" t="str">
            <v>Wood Frame</v>
          </cell>
          <cell r="P495">
            <v>1910</v>
          </cell>
          <cell r="Q495">
            <v>2615</v>
          </cell>
          <cell r="R495">
            <v>1</v>
          </cell>
          <cell r="S495" t="str">
            <v>Multi</v>
          </cell>
          <cell r="U495">
            <v>766798</v>
          </cell>
          <cell r="W495">
            <v>375000</v>
          </cell>
          <cell r="X495" t="str">
            <v>Umpqua Bk</v>
          </cell>
          <cell r="AA495">
            <v>300000</v>
          </cell>
          <cell r="AB495" t="str">
            <v>Umpqua Bank</v>
          </cell>
          <cell r="AE495">
            <v>40990</v>
          </cell>
          <cell r="AF495">
            <v>750000</v>
          </cell>
        </row>
        <row r="496">
          <cell r="A496" t="str">
            <v>320039478</v>
          </cell>
          <cell r="B496" t="str">
            <v>East Bay/Oakland</v>
          </cell>
          <cell r="C496" t="str">
            <v>Napa County</v>
          </cell>
          <cell r="D496" t="str">
            <v>Office</v>
          </cell>
          <cell r="F496" t="str">
            <v>611 Soscol Ave</v>
          </cell>
          <cell r="G496" t="str">
            <v>Napa</v>
          </cell>
          <cell r="H496" t="str">
            <v>Napa</v>
          </cell>
          <cell r="J496" t="str">
            <v>94559</v>
          </cell>
          <cell r="K496" t="str">
            <v>Arturo &amp; Ana Bertha Castro Flores</v>
          </cell>
          <cell r="L496" t="str">
            <v>Arturo Flores</v>
          </cell>
          <cell r="N496" t="str">
            <v>C</v>
          </cell>
          <cell r="O496" t="str">
            <v>Wood Frame</v>
          </cell>
          <cell r="Q496">
            <v>3200</v>
          </cell>
          <cell r="R496">
            <v>1</v>
          </cell>
          <cell r="S496" t="str">
            <v>Multi</v>
          </cell>
          <cell r="U496">
            <v>535101</v>
          </cell>
          <cell r="V496">
            <v>112500</v>
          </cell>
          <cell r="W496">
            <v>637500</v>
          </cell>
          <cell r="X496" t="str">
            <v>Interbay Fndg Llc</v>
          </cell>
          <cell r="AE496">
            <v>39478</v>
          </cell>
          <cell r="AF496">
            <v>750000</v>
          </cell>
        </row>
        <row r="497">
          <cell r="A497" t="str">
            <v>324637791</v>
          </cell>
          <cell r="B497" t="str">
            <v>East Bay/Oakland</v>
          </cell>
          <cell r="C497" t="str">
            <v>Napa County</v>
          </cell>
          <cell r="D497" t="str">
            <v>Office</v>
          </cell>
          <cell r="F497" t="str">
            <v>1920 Lernhart St</v>
          </cell>
          <cell r="G497" t="str">
            <v>Napa</v>
          </cell>
          <cell r="H497" t="str">
            <v>Napa</v>
          </cell>
          <cell r="J497" t="str">
            <v>94559</v>
          </cell>
          <cell r="N497" t="str">
            <v>C</v>
          </cell>
          <cell r="O497" t="str">
            <v>Wood Frame</v>
          </cell>
          <cell r="P497">
            <v>1979</v>
          </cell>
          <cell r="Q497">
            <v>3246</v>
          </cell>
          <cell r="R497">
            <v>1</v>
          </cell>
          <cell r="S497" t="str">
            <v>Multi</v>
          </cell>
          <cell r="U497">
            <v>268998</v>
          </cell>
          <cell r="V497">
            <v>230678</v>
          </cell>
          <cell r="W497">
            <v>509322</v>
          </cell>
          <cell r="X497" t="str">
            <v>Wells Fargo Bank N.A.</v>
          </cell>
          <cell r="AE497">
            <v>37791</v>
          </cell>
          <cell r="AF497">
            <v>740000</v>
          </cell>
        </row>
        <row r="498">
          <cell r="A498" t="str">
            <v>216640780</v>
          </cell>
          <cell r="B498" t="str">
            <v>East Bay/Oakland</v>
          </cell>
          <cell r="C498" t="str">
            <v>Napa County</v>
          </cell>
          <cell r="D498" t="str">
            <v>Office</v>
          </cell>
          <cell r="E498" t="str">
            <v>Medical</v>
          </cell>
          <cell r="F498" t="str">
            <v>2291 Soscol Ave</v>
          </cell>
          <cell r="G498" t="str">
            <v>Napa</v>
          </cell>
          <cell r="H498" t="str">
            <v>Napa</v>
          </cell>
          <cell r="J498" t="str">
            <v>94558</v>
          </cell>
          <cell r="K498" t="str">
            <v>Draper Family Dentistry</v>
          </cell>
          <cell r="L498" t="str">
            <v>Garrett Draper</v>
          </cell>
          <cell r="M498">
            <v>9258660160</v>
          </cell>
          <cell r="N498" t="str">
            <v>C</v>
          </cell>
          <cell r="O498" t="str">
            <v>Wood Frame</v>
          </cell>
          <cell r="P498">
            <v>1978</v>
          </cell>
          <cell r="Q498">
            <v>2166</v>
          </cell>
          <cell r="R498">
            <v>4</v>
          </cell>
          <cell r="S498" t="str">
            <v>Multi</v>
          </cell>
          <cell r="U498">
            <v>371551</v>
          </cell>
          <cell r="V498">
            <v>111000</v>
          </cell>
          <cell r="W498">
            <v>629000</v>
          </cell>
          <cell r="X498" t="str">
            <v>Bank Of America</v>
          </cell>
          <cell r="AE498">
            <v>40780</v>
          </cell>
          <cell r="AF498">
            <v>740000</v>
          </cell>
        </row>
        <row r="499">
          <cell r="A499" t="str">
            <v>950037377</v>
          </cell>
          <cell r="B499" t="str">
            <v>East Bay/Oakland</v>
          </cell>
          <cell r="C499" t="str">
            <v>Napa County</v>
          </cell>
          <cell r="D499" t="str">
            <v>Office</v>
          </cell>
          <cell r="F499" t="str">
            <v>1184 Maple Ln</v>
          </cell>
          <cell r="G499" t="str">
            <v>Calistoga</v>
          </cell>
          <cell r="H499" t="str">
            <v>Napa</v>
          </cell>
          <cell r="J499" t="str">
            <v>94515</v>
          </cell>
          <cell r="N499" t="str">
            <v>C</v>
          </cell>
          <cell r="O499" t="str">
            <v>Wood Frame</v>
          </cell>
          <cell r="Q499">
            <v>9500</v>
          </cell>
          <cell r="R499">
            <v>2</v>
          </cell>
          <cell r="S499" t="str">
            <v>Multi</v>
          </cell>
          <cell r="U499">
            <v>96806</v>
          </cell>
          <cell r="V499">
            <v>475000</v>
          </cell>
          <cell r="W499">
            <v>250000</v>
          </cell>
          <cell r="X499" t="str">
            <v>Westamerica Bank</v>
          </cell>
          <cell r="AE499">
            <v>37377</v>
          </cell>
          <cell r="AF499">
            <v>725000</v>
          </cell>
        </row>
        <row r="500">
          <cell r="A500" t="str">
            <v>221540724</v>
          </cell>
          <cell r="B500" t="str">
            <v>East Bay/Oakland</v>
          </cell>
          <cell r="C500" t="str">
            <v>Napa County</v>
          </cell>
          <cell r="D500" t="str">
            <v>Office</v>
          </cell>
          <cell r="E500" t="str">
            <v>Medical</v>
          </cell>
          <cell r="F500" t="str">
            <v>3250 Beard Rd</v>
          </cell>
          <cell r="G500" t="str">
            <v>Napa</v>
          </cell>
          <cell r="H500" t="str">
            <v>Napa</v>
          </cell>
          <cell r="J500" t="str">
            <v>94558</v>
          </cell>
          <cell r="K500" t="str">
            <v>3250 Beard Road Llc</v>
          </cell>
          <cell r="L500" t="str">
            <v>Harjit Kaur Khaira</v>
          </cell>
          <cell r="N500" t="str">
            <v>C</v>
          </cell>
          <cell r="O500" t="str">
            <v>Wood Frame</v>
          </cell>
          <cell r="P500">
            <v>1961</v>
          </cell>
          <cell r="Q500">
            <v>2215</v>
          </cell>
          <cell r="R500">
            <v>1</v>
          </cell>
          <cell r="S500" t="str">
            <v>Multi</v>
          </cell>
          <cell r="U500">
            <v>584747</v>
          </cell>
          <cell r="V500">
            <v>180000</v>
          </cell>
          <cell r="W500">
            <v>530000</v>
          </cell>
          <cell r="X500" t="str">
            <v>Bank of Napa NA</v>
          </cell>
          <cell r="AE500">
            <v>40724</v>
          </cell>
          <cell r="AF500">
            <v>710000</v>
          </cell>
        </row>
        <row r="501">
          <cell r="A501" t="str">
            <v>400841474</v>
          </cell>
          <cell r="B501" t="str">
            <v>East Bay/Oakland</v>
          </cell>
          <cell r="C501" t="str">
            <v>Napa County</v>
          </cell>
          <cell r="D501" t="str">
            <v>Office</v>
          </cell>
          <cell r="E501" t="str">
            <v>Medical</v>
          </cell>
          <cell r="F501" t="str">
            <v>1011 Professional Dr, 8 &amp; 9/1st Floor</v>
          </cell>
          <cell r="G501" t="str">
            <v>Napa</v>
          </cell>
          <cell r="H501" t="str">
            <v>Napa</v>
          </cell>
          <cell r="I501" t="str">
            <v>Office Condo</v>
          </cell>
          <cell r="J501" t="str">
            <v>94558</v>
          </cell>
          <cell r="K501" t="str">
            <v>Dr. Jayma S Claus, DDS</v>
          </cell>
          <cell r="L501" t="str">
            <v>Jayma Claus</v>
          </cell>
          <cell r="M501">
            <v>7072588700</v>
          </cell>
          <cell r="N501" t="str">
            <v>C</v>
          </cell>
          <cell r="O501" t="str">
            <v>Wood Frame</v>
          </cell>
          <cell r="Q501">
            <v>4008</v>
          </cell>
          <cell r="R501">
            <v>4</v>
          </cell>
          <cell r="U501">
            <v>486451</v>
          </cell>
          <cell r="V501">
            <v>0</v>
          </cell>
          <cell r="W501">
            <v>1114700</v>
          </cell>
          <cell r="X501" t="str">
            <v>Wells Fargo Bk Na</v>
          </cell>
          <cell r="AE501">
            <v>41474</v>
          </cell>
          <cell r="AF501">
            <v>705000</v>
          </cell>
        </row>
        <row r="502">
          <cell r="A502" t="str">
            <v>166538357</v>
          </cell>
          <cell r="B502" t="str">
            <v>East Bay/Oakland</v>
          </cell>
          <cell r="C502" t="str">
            <v>Napa County</v>
          </cell>
          <cell r="D502" t="str">
            <v>Office</v>
          </cell>
          <cell r="F502" t="str">
            <v>1778 2nd St</v>
          </cell>
          <cell r="G502" t="str">
            <v>Napa</v>
          </cell>
          <cell r="H502" t="str">
            <v>Napa</v>
          </cell>
          <cell r="I502" t="str">
            <v>Becerra Art Design</v>
          </cell>
          <cell r="J502" t="str">
            <v>94559</v>
          </cell>
          <cell r="K502" t="str">
            <v>Raymond A. Nichols</v>
          </cell>
          <cell r="L502" t="str">
            <v>Raymond Nichols</v>
          </cell>
          <cell r="N502" t="str">
            <v>C</v>
          </cell>
          <cell r="P502">
            <v>1950</v>
          </cell>
          <cell r="Q502">
            <v>1665</v>
          </cell>
          <cell r="S502" t="str">
            <v>Multi</v>
          </cell>
          <cell r="U502">
            <v>229679</v>
          </cell>
          <cell r="V502">
            <v>375000</v>
          </cell>
          <cell r="W502">
            <v>325000</v>
          </cell>
          <cell r="X502" t="str">
            <v>Wells Fargo Bank N.A.</v>
          </cell>
          <cell r="AE502">
            <v>38357</v>
          </cell>
          <cell r="AF502">
            <v>700000</v>
          </cell>
        </row>
        <row r="503">
          <cell r="A503" t="str">
            <v>236037119</v>
          </cell>
          <cell r="B503" t="str">
            <v>East Bay/Oakland</v>
          </cell>
          <cell r="C503" t="str">
            <v>Napa County</v>
          </cell>
          <cell r="D503" t="str">
            <v>Office</v>
          </cell>
          <cell r="F503" t="str">
            <v>1000 Professional Dr</v>
          </cell>
          <cell r="G503" t="str">
            <v>Napa</v>
          </cell>
          <cell r="H503" t="str">
            <v>Napa</v>
          </cell>
          <cell r="I503" t="str">
            <v>Beard Professional Center</v>
          </cell>
          <cell r="J503" t="str">
            <v>94558</v>
          </cell>
          <cell r="N503" t="str">
            <v>C</v>
          </cell>
          <cell r="O503" t="str">
            <v>Wood Frame</v>
          </cell>
          <cell r="P503">
            <v>1989</v>
          </cell>
          <cell r="Q503">
            <v>2360</v>
          </cell>
          <cell r="S503" t="str">
            <v>Single</v>
          </cell>
          <cell r="U503">
            <v>402900</v>
          </cell>
          <cell r="W503">
            <v>445000</v>
          </cell>
          <cell r="X503" t="str">
            <v>Private Individual Fas Fiancial Inc</v>
          </cell>
          <cell r="Z503" t="str">
            <v>Construction Loan</v>
          </cell>
          <cell r="AA503">
            <v>356000</v>
          </cell>
          <cell r="AB503" t="str">
            <v>Private Individual Fas Fiancial Inc</v>
          </cell>
          <cell r="AD503" t="str">
            <v>Construction Loan</v>
          </cell>
          <cell r="AE503">
            <v>37119</v>
          </cell>
          <cell r="AF503">
            <v>690000</v>
          </cell>
        </row>
        <row r="504">
          <cell r="A504" t="str">
            <v>447037222</v>
          </cell>
          <cell r="B504" t="str">
            <v>East Bay/Oakland</v>
          </cell>
          <cell r="C504" t="str">
            <v>Napa County</v>
          </cell>
          <cell r="D504" t="str">
            <v>Office</v>
          </cell>
          <cell r="E504" t="str">
            <v>Medical</v>
          </cell>
          <cell r="F504" t="str">
            <v>3432-3436 Valle Verde Dr</v>
          </cell>
          <cell r="G504" t="str">
            <v>Napa</v>
          </cell>
          <cell r="H504" t="str">
            <v>Napa</v>
          </cell>
          <cell r="J504" t="str">
            <v>94558</v>
          </cell>
          <cell r="N504" t="str">
            <v>B</v>
          </cell>
          <cell r="O504" t="str">
            <v>Wood Frame</v>
          </cell>
          <cell r="P504">
            <v>1974</v>
          </cell>
          <cell r="Q504">
            <v>4470</v>
          </cell>
          <cell r="R504">
            <v>1</v>
          </cell>
          <cell r="S504" t="str">
            <v>Multi</v>
          </cell>
          <cell r="U504">
            <v>606602</v>
          </cell>
          <cell r="V504">
            <v>690000</v>
          </cell>
          <cell r="AE504">
            <v>37222</v>
          </cell>
          <cell r="AF504">
            <v>690000</v>
          </cell>
        </row>
        <row r="505">
          <cell r="A505" t="str">
            <v>166539514</v>
          </cell>
          <cell r="B505" t="str">
            <v>East Bay/Oakland</v>
          </cell>
          <cell r="C505" t="str">
            <v>Napa County</v>
          </cell>
          <cell r="D505" t="str">
            <v>Office</v>
          </cell>
          <cell r="F505" t="str">
            <v>1778 2nd St</v>
          </cell>
          <cell r="G505" t="str">
            <v>Napa</v>
          </cell>
          <cell r="H505" t="str">
            <v>Napa</v>
          </cell>
          <cell r="I505" t="str">
            <v>Becerra Art Design</v>
          </cell>
          <cell r="J505" t="str">
            <v>94559</v>
          </cell>
          <cell r="K505" t="str">
            <v>Richard T &amp; Nancy A Zaslove</v>
          </cell>
          <cell r="M505">
            <v>7072521887</v>
          </cell>
          <cell r="N505" t="str">
            <v>C</v>
          </cell>
          <cell r="P505">
            <v>1950</v>
          </cell>
          <cell r="Q505">
            <v>1665</v>
          </cell>
          <cell r="S505" t="str">
            <v>Multi</v>
          </cell>
          <cell r="V505">
            <v>180000</v>
          </cell>
          <cell r="W505">
            <v>500000</v>
          </cell>
          <cell r="X505" t="str">
            <v>First Community Bank</v>
          </cell>
          <cell r="AE505">
            <v>39514</v>
          </cell>
          <cell r="AF505">
            <v>680000</v>
          </cell>
        </row>
        <row r="506">
          <cell r="A506" t="str">
            <v>166539388</v>
          </cell>
          <cell r="B506" t="str">
            <v>East Bay/Oakland</v>
          </cell>
          <cell r="C506" t="str">
            <v>Napa County</v>
          </cell>
          <cell r="D506" t="str">
            <v>Office</v>
          </cell>
          <cell r="F506" t="str">
            <v>1778 2nd St</v>
          </cell>
          <cell r="G506" t="str">
            <v>Napa</v>
          </cell>
          <cell r="H506" t="str">
            <v>Napa</v>
          </cell>
          <cell r="I506" t="str">
            <v>Becerra Art Design</v>
          </cell>
          <cell r="J506" t="str">
            <v>94559</v>
          </cell>
          <cell r="K506" t="str">
            <v>Golden State Lumber Inc</v>
          </cell>
          <cell r="M506">
            <v>7072064100</v>
          </cell>
          <cell r="N506" t="str">
            <v>C</v>
          </cell>
          <cell r="P506">
            <v>1950</v>
          </cell>
          <cell r="Q506">
            <v>1665</v>
          </cell>
          <cell r="S506" t="str">
            <v>Multi</v>
          </cell>
          <cell r="AE506">
            <v>39388</v>
          </cell>
          <cell r="AF506">
            <v>675000</v>
          </cell>
        </row>
        <row r="507">
          <cell r="A507" t="str">
            <v>261537428</v>
          </cell>
          <cell r="B507" t="str">
            <v>East Bay/Oakland</v>
          </cell>
          <cell r="C507" t="str">
            <v>Napa County</v>
          </cell>
          <cell r="D507" t="str">
            <v>Office</v>
          </cell>
          <cell r="E507" t="str">
            <v>Office/Residential</v>
          </cell>
          <cell r="F507" t="str">
            <v>1795 3rd St</v>
          </cell>
          <cell r="G507" t="str">
            <v>Napa</v>
          </cell>
          <cell r="H507" t="str">
            <v>Napa</v>
          </cell>
          <cell r="J507" t="str">
            <v>94559</v>
          </cell>
          <cell r="N507" t="str">
            <v>C</v>
          </cell>
          <cell r="O507" t="str">
            <v>Wood Frame</v>
          </cell>
          <cell r="P507">
            <v>1910</v>
          </cell>
          <cell r="Q507">
            <v>2615</v>
          </cell>
          <cell r="S507" t="str">
            <v>Multi</v>
          </cell>
          <cell r="U507">
            <v>269892</v>
          </cell>
          <cell r="V507">
            <v>332000</v>
          </cell>
          <cell r="W507">
            <v>333000</v>
          </cell>
          <cell r="X507" t="str">
            <v>Vintage Bank</v>
          </cell>
          <cell r="AE507">
            <v>37428</v>
          </cell>
          <cell r="AF507">
            <v>665000</v>
          </cell>
        </row>
        <row r="508">
          <cell r="A508" t="str">
            <v>1653038107</v>
          </cell>
          <cell r="B508" t="str">
            <v>East Bay/Oakland</v>
          </cell>
          <cell r="C508" t="str">
            <v>Napa County</v>
          </cell>
          <cell r="D508" t="str">
            <v>Office</v>
          </cell>
          <cell r="F508" t="str">
            <v>935 Trancas St</v>
          </cell>
          <cell r="G508" t="str">
            <v>Napa</v>
          </cell>
          <cell r="H508" t="str">
            <v>Napa</v>
          </cell>
          <cell r="I508" t="str">
            <v>Office Condo</v>
          </cell>
          <cell r="J508" t="str">
            <v>94558</v>
          </cell>
          <cell r="K508" t="str">
            <v>Eric D. &amp; Audrey N. Ewig</v>
          </cell>
          <cell r="M508">
            <v>7074463195</v>
          </cell>
          <cell r="N508" t="str">
            <v>C</v>
          </cell>
          <cell r="O508" t="str">
            <v>Wood Frame</v>
          </cell>
          <cell r="P508">
            <v>1967</v>
          </cell>
          <cell r="Q508">
            <v>16530</v>
          </cell>
          <cell r="R508">
            <v>6</v>
          </cell>
          <cell r="T508">
            <v>3.48</v>
          </cell>
          <cell r="U508">
            <v>413487</v>
          </cell>
          <cell r="W508">
            <v>331000</v>
          </cell>
          <cell r="X508" t="str">
            <v>Vintage Bank</v>
          </cell>
          <cell r="AA508">
            <v>539800</v>
          </cell>
          <cell r="AB508" t="str">
            <v>Vintage Bank</v>
          </cell>
          <cell r="AE508">
            <v>38107</v>
          </cell>
          <cell r="AF508">
            <v>662000</v>
          </cell>
        </row>
        <row r="509">
          <cell r="A509" t="str">
            <v>326040287</v>
          </cell>
          <cell r="B509" t="str">
            <v>East Bay/Oakland</v>
          </cell>
          <cell r="C509" t="str">
            <v>Napa County</v>
          </cell>
          <cell r="D509" t="str">
            <v>Office</v>
          </cell>
          <cell r="F509" t="str">
            <v>3270-3272 Villa Ln</v>
          </cell>
          <cell r="G509" t="str">
            <v>Napa</v>
          </cell>
          <cell r="H509" t="str">
            <v>Napa</v>
          </cell>
          <cell r="J509" t="str">
            <v>94558</v>
          </cell>
          <cell r="K509" t="str">
            <v>Antonio &amp; Lynda L Costa</v>
          </cell>
          <cell r="L509" t="str">
            <v>Antonio Costa</v>
          </cell>
          <cell r="M509">
            <v>7072529177</v>
          </cell>
          <cell r="N509" t="str">
            <v>C</v>
          </cell>
          <cell r="O509" t="str">
            <v>Wood Frame</v>
          </cell>
          <cell r="P509">
            <v>1978</v>
          </cell>
          <cell r="Q509">
            <v>3260</v>
          </cell>
          <cell r="S509" t="str">
            <v>Multi</v>
          </cell>
          <cell r="W509">
            <v>750000</v>
          </cell>
          <cell r="X509" t="str">
            <v>Umpqua Bk</v>
          </cell>
          <cell r="AE509">
            <v>40287</v>
          </cell>
          <cell r="AF509">
            <v>660000</v>
          </cell>
        </row>
        <row r="510">
          <cell r="A510" t="str">
            <v>186839098</v>
          </cell>
          <cell r="B510" t="str">
            <v>East Bay/Oakland</v>
          </cell>
          <cell r="C510" t="str">
            <v>Napa County</v>
          </cell>
          <cell r="D510" t="str">
            <v>Office</v>
          </cell>
          <cell r="F510" t="str">
            <v>1785 3rd St</v>
          </cell>
          <cell r="G510" t="str">
            <v>Napa</v>
          </cell>
          <cell r="H510" t="str">
            <v>Napa</v>
          </cell>
          <cell r="J510" t="str">
            <v>94559</v>
          </cell>
          <cell r="K510" t="str">
            <v>James C &amp; Gretchen S McCann</v>
          </cell>
          <cell r="N510" t="str">
            <v>C</v>
          </cell>
          <cell r="O510" t="str">
            <v>Wood Frame</v>
          </cell>
          <cell r="P510">
            <v>1917</v>
          </cell>
          <cell r="Q510">
            <v>1868</v>
          </cell>
          <cell r="S510" t="str">
            <v>Multi</v>
          </cell>
          <cell r="U510">
            <v>201932</v>
          </cell>
          <cell r="V510">
            <v>65000</v>
          </cell>
          <cell r="AA510">
            <v>585000</v>
          </cell>
          <cell r="AB510" t="str">
            <v>Seller</v>
          </cell>
          <cell r="AE510">
            <v>39098</v>
          </cell>
          <cell r="AF510">
            <v>650000</v>
          </cell>
        </row>
        <row r="511">
          <cell r="A511" t="str">
            <v>400039933</v>
          </cell>
          <cell r="B511" t="str">
            <v>East Bay/Oakland</v>
          </cell>
          <cell r="C511" t="str">
            <v>Napa County</v>
          </cell>
          <cell r="D511" t="str">
            <v>Office</v>
          </cell>
          <cell r="E511" t="str">
            <v>Office/Residential</v>
          </cell>
          <cell r="F511" t="str">
            <v>1271 Jefferson St</v>
          </cell>
          <cell r="G511" t="str">
            <v>Napa</v>
          </cell>
          <cell r="H511" t="str">
            <v>Napa</v>
          </cell>
          <cell r="I511" t="str">
            <v>Napa Victorian</v>
          </cell>
          <cell r="J511" t="str">
            <v>94559</v>
          </cell>
          <cell r="N511" t="str">
            <v>B</v>
          </cell>
          <cell r="O511" t="str">
            <v>Wood Frame</v>
          </cell>
          <cell r="P511">
            <v>1898</v>
          </cell>
          <cell r="Q511">
            <v>4000</v>
          </cell>
          <cell r="S511" t="str">
            <v>Multi</v>
          </cell>
          <cell r="U511">
            <v>895218</v>
          </cell>
          <cell r="AE511">
            <v>39933</v>
          </cell>
          <cell r="AF511">
            <v>642394</v>
          </cell>
        </row>
        <row r="512">
          <cell r="A512" t="str">
            <v>220040788</v>
          </cell>
          <cell r="B512" t="str">
            <v>East Bay/Oakland</v>
          </cell>
          <cell r="C512" t="str">
            <v>Napa County</v>
          </cell>
          <cell r="D512" t="str">
            <v>Office</v>
          </cell>
          <cell r="F512" t="str">
            <v>2400 Clay St</v>
          </cell>
          <cell r="G512" t="str">
            <v>Napa</v>
          </cell>
          <cell r="H512" t="str">
            <v>Napa</v>
          </cell>
          <cell r="J512" t="str">
            <v>94559</v>
          </cell>
          <cell r="K512" t="str">
            <v>Stephen W Perotti-Kline</v>
          </cell>
          <cell r="L512" t="str">
            <v>Stephen Perotti-Kline</v>
          </cell>
          <cell r="N512" t="str">
            <v>B</v>
          </cell>
          <cell r="O512" t="str">
            <v>Masonry</v>
          </cell>
          <cell r="Q512">
            <v>2200</v>
          </cell>
          <cell r="R512">
            <v>2</v>
          </cell>
          <cell r="S512" t="str">
            <v>Single</v>
          </cell>
          <cell r="U512">
            <v>336823</v>
          </cell>
          <cell r="V512">
            <v>10000</v>
          </cell>
          <cell r="W512">
            <v>536250</v>
          </cell>
          <cell r="X512" t="str">
            <v>Mechanics Bk</v>
          </cell>
          <cell r="AE512">
            <v>40788</v>
          </cell>
          <cell r="AF512">
            <v>640000</v>
          </cell>
        </row>
        <row r="513">
          <cell r="A513" t="str">
            <v>676136738</v>
          </cell>
          <cell r="B513" t="str">
            <v>East Bay/Oakland</v>
          </cell>
          <cell r="C513" t="str">
            <v>Napa County</v>
          </cell>
          <cell r="D513" t="str">
            <v>Office</v>
          </cell>
          <cell r="F513" t="str">
            <v>1434 3rd St</v>
          </cell>
          <cell r="G513" t="str">
            <v>Napa</v>
          </cell>
          <cell r="H513" t="str">
            <v>Napa</v>
          </cell>
          <cell r="J513" t="str">
            <v>94559</v>
          </cell>
          <cell r="N513" t="str">
            <v>C</v>
          </cell>
          <cell r="O513" t="str">
            <v>Wood Frame</v>
          </cell>
          <cell r="P513">
            <v>1976</v>
          </cell>
          <cell r="Q513">
            <v>6761</v>
          </cell>
          <cell r="S513" t="str">
            <v>Multi</v>
          </cell>
          <cell r="U513">
            <v>605000</v>
          </cell>
          <cell r="V513">
            <v>635000</v>
          </cell>
          <cell r="AE513">
            <v>36738</v>
          </cell>
          <cell r="AF513">
            <v>635000</v>
          </cell>
        </row>
        <row r="514">
          <cell r="A514" t="str">
            <v>600037649</v>
          </cell>
          <cell r="B514" t="str">
            <v>East Bay/Oakland</v>
          </cell>
          <cell r="C514" t="str">
            <v>Napa County</v>
          </cell>
          <cell r="D514" t="str">
            <v>Office</v>
          </cell>
          <cell r="F514" t="str">
            <v>1100-1104 Pear Tree Ln, 1104/1st Floor</v>
          </cell>
          <cell r="G514" t="str">
            <v>Napa</v>
          </cell>
          <cell r="H514" t="str">
            <v>Napa</v>
          </cell>
          <cell r="I514" t="str">
            <v>Office Condo</v>
          </cell>
          <cell r="J514" t="str">
            <v>94558</v>
          </cell>
          <cell r="N514" t="str">
            <v>C</v>
          </cell>
          <cell r="O514" t="str">
            <v>Masonry</v>
          </cell>
          <cell r="Q514">
            <v>6000</v>
          </cell>
          <cell r="R514">
            <v>3</v>
          </cell>
          <cell r="U514">
            <v>499412</v>
          </cell>
          <cell r="V514">
            <v>63000</v>
          </cell>
          <cell r="W514">
            <v>315000</v>
          </cell>
          <cell r="X514" t="str">
            <v>Wells Fargo Bank N.A.</v>
          </cell>
          <cell r="AA514">
            <v>252000</v>
          </cell>
          <cell r="AB514" t="str">
            <v>Wells Fargo Bank N.A.</v>
          </cell>
          <cell r="AE514">
            <v>37649</v>
          </cell>
          <cell r="AF514">
            <v>630000</v>
          </cell>
        </row>
        <row r="515">
          <cell r="A515" t="str">
            <v>220039407</v>
          </cell>
          <cell r="B515" t="str">
            <v>East Bay/Oakland</v>
          </cell>
          <cell r="C515" t="str">
            <v>Napa County</v>
          </cell>
          <cell r="D515" t="str">
            <v>Office</v>
          </cell>
          <cell r="F515" t="str">
            <v>1950 Jefferson St</v>
          </cell>
          <cell r="G515" t="str">
            <v>Napa</v>
          </cell>
          <cell r="H515" t="str">
            <v>Napa</v>
          </cell>
          <cell r="J515" t="str">
            <v>94559</v>
          </cell>
          <cell r="K515" t="str">
            <v>Prentice Steffen</v>
          </cell>
          <cell r="L515" t="str">
            <v>Prentice Steffen</v>
          </cell>
          <cell r="N515" t="str">
            <v>C</v>
          </cell>
          <cell r="O515" t="str">
            <v>Reinforced Concrete</v>
          </cell>
          <cell r="P515">
            <v>1951</v>
          </cell>
          <cell r="Q515">
            <v>2200</v>
          </cell>
          <cell r="R515">
            <v>2</v>
          </cell>
          <cell r="S515" t="str">
            <v>Multi</v>
          </cell>
          <cell r="U515">
            <v>568140</v>
          </cell>
          <cell r="V515">
            <v>152750</v>
          </cell>
          <cell r="W515">
            <v>468750</v>
          </cell>
          <cell r="X515" t="str">
            <v>Charter Oak Bank</v>
          </cell>
          <cell r="AE515">
            <v>39407</v>
          </cell>
          <cell r="AF515">
            <v>621500</v>
          </cell>
        </row>
        <row r="516">
          <cell r="A516" t="str">
            <v>104739462</v>
          </cell>
          <cell r="B516" t="str">
            <v>East Bay/Oakland</v>
          </cell>
          <cell r="C516" t="str">
            <v>Napa County</v>
          </cell>
          <cell r="D516" t="str">
            <v>Office</v>
          </cell>
          <cell r="F516" t="str">
            <v>2139 1st St</v>
          </cell>
          <cell r="G516" t="str">
            <v>Napa</v>
          </cell>
          <cell r="H516" t="str">
            <v>Napa</v>
          </cell>
          <cell r="J516" t="str">
            <v>94559</v>
          </cell>
          <cell r="N516" t="str">
            <v>C</v>
          </cell>
          <cell r="O516" t="str">
            <v>Wood Frame</v>
          </cell>
          <cell r="P516">
            <v>1926</v>
          </cell>
          <cell r="Q516">
            <v>1047</v>
          </cell>
          <cell r="S516" t="str">
            <v>Single</v>
          </cell>
          <cell r="AE516">
            <v>39462</v>
          </cell>
          <cell r="AF516">
            <v>619000</v>
          </cell>
        </row>
        <row r="517">
          <cell r="A517" t="str">
            <v>132037239</v>
          </cell>
          <cell r="B517" t="str">
            <v>East Bay/Oakland</v>
          </cell>
          <cell r="C517" t="str">
            <v>Napa County</v>
          </cell>
          <cell r="D517" t="str">
            <v>Office</v>
          </cell>
          <cell r="F517" t="str">
            <v>1314 Washington St</v>
          </cell>
          <cell r="G517" t="str">
            <v>Calistoga</v>
          </cell>
          <cell r="H517" t="str">
            <v>Napa</v>
          </cell>
          <cell r="I517" t="str">
            <v>Judith Jones, Atty</v>
          </cell>
          <cell r="J517" t="str">
            <v>94515</v>
          </cell>
          <cell r="N517" t="str">
            <v>C</v>
          </cell>
          <cell r="O517" t="str">
            <v>Wood Frame</v>
          </cell>
          <cell r="P517">
            <v>1906</v>
          </cell>
          <cell r="Q517">
            <v>1320</v>
          </cell>
          <cell r="R517">
            <v>1</v>
          </cell>
          <cell r="S517" t="str">
            <v>Single</v>
          </cell>
          <cell r="U517">
            <v>352755</v>
          </cell>
          <cell r="V517">
            <v>195000</v>
          </cell>
          <cell r="W517">
            <v>415000</v>
          </cell>
          <cell r="X517" t="str">
            <v>Washington Mutual Bank</v>
          </cell>
          <cell r="Y517">
            <v>31477</v>
          </cell>
          <cell r="AE517">
            <v>37239</v>
          </cell>
          <cell r="AF517">
            <v>610000</v>
          </cell>
        </row>
        <row r="518">
          <cell r="A518" t="str">
            <v>620436910</v>
          </cell>
          <cell r="B518" t="str">
            <v>East Bay/Oakland</v>
          </cell>
          <cell r="C518" t="str">
            <v>Napa County</v>
          </cell>
          <cell r="D518" t="str">
            <v>Office</v>
          </cell>
          <cell r="F518" t="str">
            <v>3353 Broadway St</v>
          </cell>
          <cell r="G518" t="str">
            <v>American Canyon</v>
          </cell>
          <cell r="H518" t="str">
            <v>Napa</v>
          </cell>
          <cell r="I518" t="str">
            <v>Open Door Christian Church</v>
          </cell>
          <cell r="J518" t="str">
            <v>94503</v>
          </cell>
          <cell r="N518" t="str">
            <v>C</v>
          </cell>
          <cell r="O518" t="str">
            <v>Masonry</v>
          </cell>
          <cell r="Q518">
            <v>6204</v>
          </cell>
          <cell r="S518" t="str">
            <v>Single</v>
          </cell>
          <cell r="U518">
            <v>707979</v>
          </cell>
          <cell r="V518">
            <v>168000</v>
          </cell>
          <cell r="W518">
            <v>432000</v>
          </cell>
          <cell r="X518" t="str">
            <v>Seller</v>
          </cell>
          <cell r="Z518" t="str">
            <v>Private Individual</v>
          </cell>
          <cell r="AE518">
            <v>36910</v>
          </cell>
          <cell r="AF518">
            <v>600000</v>
          </cell>
        </row>
        <row r="519">
          <cell r="A519" t="str">
            <v>245637788</v>
          </cell>
          <cell r="B519" t="str">
            <v>East Bay/Oakland</v>
          </cell>
          <cell r="C519" t="str">
            <v>Napa County</v>
          </cell>
          <cell r="D519" t="str">
            <v>Office</v>
          </cell>
          <cell r="F519" t="str">
            <v>575 Jefferson St</v>
          </cell>
          <cell r="G519" t="str">
            <v>Napa</v>
          </cell>
          <cell r="H519" t="str">
            <v>Napa</v>
          </cell>
          <cell r="J519" t="str">
            <v>94559</v>
          </cell>
          <cell r="N519" t="str">
            <v>C</v>
          </cell>
          <cell r="O519" t="str">
            <v>Wood Frame</v>
          </cell>
          <cell r="P519">
            <v>1934</v>
          </cell>
          <cell r="Q519">
            <v>2456</v>
          </cell>
          <cell r="R519">
            <v>1</v>
          </cell>
          <cell r="S519" t="str">
            <v>Multi</v>
          </cell>
          <cell r="T519">
            <v>100</v>
          </cell>
          <cell r="U519">
            <v>53104</v>
          </cell>
          <cell r="V519">
            <v>157000</v>
          </cell>
          <cell r="W519">
            <v>440000</v>
          </cell>
          <cell r="X519" t="str">
            <v>Heritage Bank</v>
          </cell>
          <cell r="AE519">
            <v>37788</v>
          </cell>
          <cell r="AF519">
            <v>597000</v>
          </cell>
        </row>
        <row r="520">
          <cell r="A520" t="str">
            <v>186841353</v>
          </cell>
          <cell r="B520" t="str">
            <v>East Bay/Oakland</v>
          </cell>
          <cell r="C520" t="str">
            <v>Napa County</v>
          </cell>
          <cell r="D520" t="str">
            <v>Office</v>
          </cell>
          <cell r="F520" t="str">
            <v>1785 3rd St</v>
          </cell>
          <cell r="G520" t="str">
            <v>Napa</v>
          </cell>
          <cell r="H520" t="str">
            <v>Napa</v>
          </cell>
          <cell r="J520" t="str">
            <v>94559</v>
          </cell>
          <cell r="K520" t="str">
            <v>Patrick &amp; Thi Bui</v>
          </cell>
          <cell r="L520" t="str">
            <v>Patrick Bui</v>
          </cell>
          <cell r="M520">
            <v>7072555417</v>
          </cell>
          <cell r="N520" t="str">
            <v>C</v>
          </cell>
          <cell r="O520" t="str">
            <v>Wood Frame</v>
          </cell>
          <cell r="P520">
            <v>1917</v>
          </cell>
          <cell r="Q520">
            <v>1868</v>
          </cell>
          <cell r="R520">
            <v>1</v>
          </cell>
          <cell r="S520" t="str">
            <v>Multi</v>
          </cell>
          <cell r="U520">
            <v>693330</v>
          </cell>
          <cell r="V520">
            <v>45000</v>
          </cell>
          <cell r="W520">
            <v>530000</v>
          </cell>
          <cell r="X520" t="str">
            <v>Private Individual Fas Fiancial Inc</v>
          </cell>
          <cell r="Z520" t="str">
            <v>Lender Name: Altamura George Sr</v>
          </cell>
          <cell r="AE520">
            <v>41353</v>
          </cell>
          <cell r="AF520">
            <v>575000</v>
          </cell>
        </row>
        <row r="521">
          <cell r="A521" t="str">
            <v>160041373</v>
          </cell>
          <cell r="B521" t="str">
            <v>East Bay/Oakland</v>
          </cell>
          <cell r="C521" t="str">
            <v>Napa County</v>
          </cell>
          <cell r="D521" t="str">
            <v>Office</v>
          </cell>
          <cell r="F521" t="str">
            <v>743 Wilson St</v>
          </cell>
          <cell r="G521" t="str">
            <v>Napa</v>
          </cell>
          <cell r="H521" t="str">
            <v>Napa</v>
          </cell>
          <cell r="J521" t="str">
            <v>94559</v>
          </cell>
          <cell r="K521" t="str">
            <v>Richard T &amp; Sheri L Ziebell</v>
          </cell>
          <cell r="L521" t="str">
            <v>Richard Ziebell</v>
          </cell>
          <cell r="N521" t="str">
            <v>C</v>
          </cell>
          <cell r="O521" t="str">
            <v>Wood Frame</v>
          </cell>
          <cell r="P521">
            <v>1904</v>
          </cell>
          <cell r="Q521">
            <v>1600</v>
          </cell>
          <cell r="R521">
            <v>3</v>
          </cell>
          <cell r="S521" t="str">
            <v>Multi</v>
          </cell>
          <cell r="U521">
            <v>294371</v>
          </cell>
          <cell r="V521">
            <v>168000</v>
          </cell>
          <cell r="W521">
            <v>392000</v>
          </cell>
          <cell r="X521" t="str">
            <v>Premier America Fcu</v>
          </cell>
          <cell r="AE521">
            <v>41373</v>
          </cell>
          <cell r="AF521">
            <v>560000</v>
          </cell>
        </row>
        <row r="522">
          <cell r="A522" t="str">
            <v>145940786</v>
          </cell>
          <cell r="B522" t="str">
            <v>East Bay/Oakland</v>
          </cell>
          <cell r="C522" t="str">
            <v>Napa County</v>
          </cell>
          <cell r="D522" t="str">
            <v>Office</v>
          </cell>
          <cell r="F522" t="str">
            <v>1790 2nd St</v>
          </cell>
          <cell r="G522" t="str">
            <v>Napa</v>
          </cell>
          <cell r="H522" t="str">
            <v>Napa</v>
          </cell>
          <cell r="J522" t="str">
            <v>94559</v>
          </cell>
          <cell r="K522" t="str">
            <v>Napa Managment LLC</v>
          </cell>
          <cell r="L522" t="str">
            <v>Evangeline James</v>
          </cell>
          <cell r="M522">
            <v>7072573089</v>
          </cell>
          <cell r="N522" t="str">
            <v>C</v>
          </cell>
          <cell r="P522">
            <v>1900</v>
          </cell>
          <cell r="Q522">
            <v>1459</v>
          </cell>
          <cell r="S522" t="str">
            <v>Single</v>
          </cell>
          <cell r="W522">
            <v>276000</v>
          </cell>
          <cell r="X522" t="str">
            <v>Westamerica Bank</v>
          </cell>
          <cell r="AA522">
            <v>220800</v>
          </cell>
          <cell r="AB522" t="str">
            <v>Westamerica Bank</v>
          </cell>
          <cell r="AE522">
            <v>40786</v>
          </cell>
          <cell r="AF522">
            <v>552750</v>
          </cell>
        </row>
        <row r="523">
          <cell r="A523" t="str">
            <v>165441373</v>
          </cell>
          <cell r="B523" t="str">
            <v>East Bay/Oakland</v>
          </cell>
          <cell r="C523" t="str">
            <v>Napa County</v>
          </cell>
          <cell r="D523" t="str">
            <v>Office</v>
          </cell>
          <cell r="E523" t="str">
            <v>Medical</v>
          </cell>
          <cell r="F523" t="str">
            <v>1163 Trancas St</v>
          </cell>
          <cell r="G523" t="str">
            <v>Napa</v>
          </cell>
          <cell r="H523" t="str">
            <v>Napa</v>
          </cell>
          <cell r="J523" t="str">
            <v>94558</v>
          </cell>
          <cell r="K523" t="str">
            <v>Muna Soltan</v>
          </cell>
          <cell r="L523" t="str">
            <v>Muna Soltan</v>
          </cell>
          <cell r="M523">
            <v>9513599100</v>
          </cell>
          <cell r="N523" t="str">
            <v>C</v>
          </cell>
          <cell r="O523" t="str">
            <v>Wood Frame</v>
          </cell>
          <cell r="P523">
            <v>1956</v>
          </cell>
          <cell r="Q523">
            <v>1654</v>
          </cell>
          <cell r="R523">
            <v>3</v>
          </cell>
          <cell r="S523" t="str">
            <v>Multi</v>
          </cell>
          <cell r="V523">
            <v>550000</v>
          </cell>
          <cell r="AE523">
            <v>41373</v>
          </cell>
          <cell r="AF523">
            <v>550000</v>
          </cell>
        </row>
        <row r="524">
          <cell r="A524" t="str">
            <v>367241397</v>
          </cell>
          <cell r="B524" t="str">
            <v>East Bay/Oakland</v>
          </cell>
          <cell r="C524" t="str">
            <v>Napa County</v>
          </cell>
          <cell r="D524" t="str">
            <v>Office</v>
          </cell>
          <cell r="F524" t="str">
            <v>913-917 Trancas St, 915/1st Floor</v>
          </cell>
          <cell r="G524" t="str">
            <v>Napa</v>
          </cell>
          <cell r="H524" t="str">
            <v>Napa</v>
          </cell>
          <cell r="I524" t="str">
            <v>Office Condo</v>
          </cell>
          <cell r="J524" t="str">
            <v>94558</v>
          </cell>
          <cell r="K524" t="str">
            <v>Dunphy Properties LLC</v>
          </cell>
          <cell r="L524" t="str">
            <v>John Carr</v>
          </cell>
          <cell r="M524">
            <v>7072586234</v>
          </cell>
          <cell r="N524" t="str">
            <v>B</v>
          </cell>
          <cell r="O524" t="str">
            <v>Wood Frame</v>
          </cell>
          <cell r="P524">
            <v>1998</v>
          </cell>
          <cell r="Q524">
            <v>3672</v>
          </cell>
          <cell r="R524">
            <v>3</v>
          </cell>
          <cell r="W524">
            <v>275000</v>
          </cell>
          <cell r="X524" t="str">
            <v>Bank of Marin</v>
          </cell>
          <cell r="AE524">
            <v>41397</v>
          </cell>
          <cell r="AF524">
            <v>550000</v>
          </cell>
        </row>
        <row r="525">
          <cell r="A525" t="str">
            <v>400040235</v>
          </cell>
          <cell r="B525" t="str">
            <v>East Bay/Oakland</v>
          </cell>
          <cell r="C525" t="str">
            <v>Napa County</v>
          </cell>
          <cell r="D525" t="str">
            <v>Office</v>
          </cell>
          <cell r="E525" t="str">
            <v>Office/Residential</v>
          </cell>
          <cell r="F525" t="str">
            <v>1271 Jefferson St</v>
          </cell>
          <cell r="G525" t="str">
            <v>Napa</v>
          </cell>
          <cell r="H525" t="str">
            <v>Napa</v>
          </cell>
          <cell r="I525" t="str">
            <v>Napa Victorian</v>
          </cell>
          <cell r="J525" t="str">
            <v>94559</v>
          </cell>
          <cell r="K525" t="str">
            <v>Napa Valley Property Mgmt 14</v>
          </cell>
          <cell r="L525" t="str">
            <v>Sharon Fry</v>
          </cell>
          <cell r="N525" t="str">
            <v>B</v>
          </cell>
          <cell r="O525" t="str">
            <v>Wood Frame</v>
          </cell>
          <cell r="P525">
            <v>1898</v>
          </cell>
          <cell r="Q525">
            <v>4000</v>
          </cell>
          <cell r="R525">
            <v>1</v>
          </cell>
          <cell r="S525" t="str">
            <v>Multi</v>
          </cell>
          <cell r="U525">
            <v>916866</v>
          </cell>
          <cell r="W525">
            <v>544100</v>
          </cell>
          <cell r="X525" t="str">
            <v>Redwood Cu</v>
          </cell>
          <cell r="AE525">
            <v>40235</v>
          </cell>
          <cell r="AF525">
            <v>549000</v>
          </cell>
        </row>
        <row r="526">
          <cell r="A526" t="str">
            <v>2592439826</v>
          </cell>
          <cell r="B526" t="str">
            <v>East Bay/Oakland</v>
          </cell>
          <cell r="C526" t="str">
            <v>Napa County</v>
          </cell>
          <cell r="D526" t="str">
            <v>Office</v>
          </cell>
          <cell r="F526" t="str">
            <v>809 Coombs St</v>
          </cell>
          <cell r="G526" t="str">
            <v>Napa</v>
          </cell>
          <cell r="H526" t="str">
            <v>Napa</v>
          </cell>
          <cell r="J526" t="str">
            <v>94559</v>
          </cell>
          <cell r="N526" t="str">
            <v>C</v>
          </cell>
          <cell r="P526">
            <v>1920</v>
          </cell>
          <cell r="Q526">
            <v>25924</v>
          </cell>
          <cell r="S526" t="str">
            <v>Multi</v>
          </cell>
          <cell r="T526">
            <v>91.44</v>
          </cell>
          <cell r="U526">
            <v>1710486</v>
          </cell>
          <cell r="AE526">
            <v>39826</v>
          </cell>
          <cell r="AF526">
            <v>545500</v>
          </cell>
        </row>
        <row r="527">
          <cell r="A527" t="str">
            <v>154840368</v>
          </cell>
          <cell r="B527" t="str">
            <v>East Bay/Oakland</v>
          </cell>
          <cell r="C527" t="str">
            <v>Napa County</v>
          </cell>
          <cell r="D527" t="str">
            <v>Office</v>
          </cell>
          <cell r="F527" t="str">
            <v>1427 Jefferson St</v>
          </cell>
          <cell r="G527" t="str">
            <v>Napa</v>
          </cell>
          <cell r="H527" t="str">
            <v>Napa</v>
          </cell>
          <cell r="J527" t="str">
            <v>94559</v>
          </cell>
          <cell r="K527" t="str">
            <v>James F Verhey</v>
          </cell>
          <cell r="L527" t="str">
            <v>James Verhey</v>
          </cell>
          <cell r="M527">
            <v>7072261300</v>
          </cell>
          <cell r="N527" t="str">
            <v>B</v>
          </cell>
          <cell r="O527" t="str">
            <v>Wood Frame</v>
          </cell>
          <cell r="P527">
            <v>1910</v>
          </cell>
          <cell r="Q527">
            <v>1548</v>
          </cell>
          <cell r="S527" t="str">
            <v>Multi</v>
          </cell>
          <cell r="U527">
            <v>182000</v>
          </cell>
          <cell r="AE527">
            <v>40368</v>
          </cell>
          <cell r="AF527">
            <v>545000</v>
          </cell>
        </row>
        <row r="528">
          <cell r="A528" t="str">
            <v>600037370</v>
          </cell>
          <cell r="B528" t="str">
            <v>East Bay/Oakland</v>
          </cell>
          <cell r="C528" t="str">
            <v>Napa County</v>
          </cell>
          <cell r="D528" t="str">
            <v>Office</v>
          </cell>
          <cell r="F528" t="str">
            <v>1100-1104 Pear Tree Ln, 1100-1102/1st Floor</v>
          </cell>
          <cell r="G528" t="str">
            <v>Napa</v>
          </cell>
          <cell r="H528" t="str">
            <v>Napa</v>
          </cell>
          <cell r="I528" t="str">
            <v>Office Condo</v>
          </cell>
          <cell r="J528" t="str">
            <v>94558</v>
          </cell>
          <cell r="N528" t="str">
            <v>C</v>
          </cell>
          <cell r="O528" t="str">
            <v>Masonry</v>
          </cell>
          <cell r="Q528">
            <v>6000</v>
          </cell>
          <cell r="R528">
            <v>2</v>
          </cell>
          <cell r="U528">
            <v>358227</v>
          </cell>
          <cell r="V528">
            <v>131250</v>
          </cell>
          <cell r="W528">
            <v>393750</v>
          </cell>
          <cell r="X528" t="str">
            <v>Sonoma National Bank</v>
          </cell>
          <cell r="AE528">
            <v>37370</v>
          </cell>
          <cell r="AF528">
            <v>525000</v>
          </cell>
        </row>
        <row r="529">
          <cell r="A529" t="str">
            <v>587136678</v>
          </cell>
          <cell r="B529" t="str">
            <v>East Bay/Oakland</v>
          </cell>
          <cell r="C529" t="str">
            <v>Napa County</v>
          </cell>
          <cell r="D529" t="str">
            <v>Office</v>
          </cell>
          <cell r="F529" t="str">
            <v>830 School St</v>
          </cell>
          <cell r="G529" t="str">
            <v>Napa</v>
          </cell>
          <cell r="H529" t="str">
            <v>Napa</v>
          </cell>
          <cell r="J529" t="str">
            <v>94559</v>
          </cell>
          <cell r="N529" t="str">
            <v>C</v>
          </cell>
          <cell r="O529" t="str">
            <v>Wood Frame</v>
          </cell>
          <cell r="P529">
            <v>1960</v>
          </cell>
          <cell r="Q529">
            <v>5871</v>
          </cell>
          <cell r="R529">
            <v>2</v>
          </cell>
          <cell r="S529" t="str">
            <v>Multi</v>
          </cell>
          <cell r="U529">
            <v>276000</v>
          </cell>
          <cell r="V529">
            <v>525000</v>
          </cell>
          <cell r="AE529">
            <v>36678</v>
          </cell>
          <cell r="AF529">
            <v>525000</v>
          </cell>
        </row>
        <row r="530">
          <cell r="A530" t="str">
            <v>1380438691</v>
          </cell>
          <cell r="B530" t="str">
            <v>East Bay/Oakland</v>
          </cell>
          <cell r="C530" t="str">
            <v>Napa County</v>
          </cell>
          <cell r="D530" t="str">
            <v>Office</v>
          </cell>
          <cell r="F530" t="str">
            <v>1001 Adams St</v>
          </cell>
          <cell r="G530" t="str">
            <v>Saint Helena</v>
          </cell>
          <cell r="H530" t="str">
            <v>Napa</v>
          </cell>
          <cell r="I530" t="str">
            <v>Part of Portfolio Sale</v>
          </cell>
          <cell r="J530" t="str">
            <v>94574</v>
          </cell>
          <cell r="N530" t="str">
            <v>C</v>
          </cell>
          <cell r="O530" t="str">
            <v>Wood Frame</v>
          </cell>
          <cell r="P530">
            <v>1977</v>
          </cell>
          <cell r="Q530">
            <v>13804</v>
          </cell>
          <cell r="R530">
            <v>3</v>
          </cell>
          <cell r="S530" t="str">
            <v>Multi</v>
          </cell>
          <cell r="AE530">
            <v>38691</v>
          </cell>
          <cell r="AF530">
            <v>524000</v>
          </cell>
        </row>
        <row r="531">
          <cell r="A531" t="str">
            <v>1644936602</v>
          </cell>
          <cell r="B531" t="str">
            <v>East Bay/Oakland</v>
          </cell>
          <cell r="C531" t="str">
            <v>Napa County</v>
          </cell>
          <cell r="D531" t="str">
            <v>Office</v>
          </cell>
          <cell r="E531" t="str">
            <v>Medical</v>
          </cell>
          <cell r="F531" t="str">
            <v>3443 Villa Ln, 1/1st Floor</v>
          </cell>
          <cell r="G531" t="str">
            <v>Napa</v>
          </cell>
          <cell r="H531" t="str">
            <v>Napa</v>
          </cell>
          <cell r="I531" t="str">
            <v>Office Condo</v>
          </cell>
          <cell r="J531" t="str">
            <v>94558</v>
          </cell>
          <cell r="N531" t="str">
            <v>C</v>
          </cell>
          <cell r="O531" t="str">
            <v>Reinforced Concrete</v>
          </cell>
          <cell r="P531">
            <v>1988</v>
          </cell>
          <cell r="Q531">
            <v>16449</v>
          </cell>
          <cell r="U531">
            <v>619406</v>
          </cell>
          <cell r="W531">
            <v>525000</v>
          </cell>
          <cell r="X531" t="str">
            <v>Vintage Bank</v>
          </cell>
          <cell r="AE531">
            <v>36602</v>
          </cell>
          <cell r="AF531">
            <v>519000</v>
          </cell>
        </row>
        <row r="532">
          <cell r="A532" t="str">
            <v>2400040546</v>
          </cell>
          <cell r="B532" t="str">
            <v>East Bay/Oakland</v>
          </cell>
          <cell r="C532" t="str">
            <v>Napa County</v>
          </cell>
          <cell r="D532" t="str">
            <v>Office</v>
          </cell>
          <cell r="F532" t="str">
            <v>1040 Main St</v>
          </cell>
          <cell r="G532" t="str">
            <v>Napa</v>
          </cell>
          <cell r="H532" t="str">
            <v>Napa</v>
          </cell>
          <cell r="I532" t="str">
            <v>Main Street Exchange</v>
          </cell>
          <cell r="J532" t="str">
            <v>94559</v>
          </cell>
          <cell r="K532" t="str">
            <v>David &amp; Jane Meyers</v>
          </cell>
          <cell r="L532" t="str">
            <v>David Meyers</v>
          </cell>
          <cell r="M532">
            <v>7072248972</v>
          </cell>
          <cell r="N532" t="str">
            <v>C</v>
          </cell>
          <cell r="O532" t="str">
            <v>Masonry</v>
          </cell>
          <cell r="P532">
            <v>1907</v>
          </cell>
          <cell r="Q532">
            <v>24000</v>
          </cell>
          <cell r="R532">
            <v>12</v>
          </cell>
          <cell r="S532" t="str">
            <v>Multi</v>
          </cell>
          <cell r="T532">
            <v>9.4</v>
          </cell>
          <cell r="U532">
            <v>2232301</v>
          </cell>
          <cell r="AE532">
            <v>40546</v>
          </cell>
          <cell r="AF532">
            <v>514000</v>
          </cell>
        </row>
        <row r="533">
          <cell r="A533" t="str">
            <v>240036983</v>
          </cell>
          <cell r="B533" t="str">
            <v>East Bay/Oakland</v>
          </cell>
          <cell r="C533" t="str">
            <v>Napa County</v>
          </cell>
          <cell r="D533" t="str">
            <v>Office</v>
          </cell>
          <cell r="F533" t="str">
            <v>1835 1st St</v>
          </cell>
          <cell r="G533" t="str">
            <v>Napa</v>
          </cell>
          <cell r="H533" t="str">
            <v>Napa</v>
          </cell>
          <cell r="J533" t="str">
            <v>94559</v>
          </cell>
          <cell r="N533" t="str">
            <v>C</v>
          </cell>
          <cell r="P533">
            <v>1910</v>
          </cell>
          <cell r="Q533">
            <v>2400</v>
          </cell>
          <cell r="S533" t="str">
            <v>Multi</v>
          </cell>
          <cell r="U533">
            <v>234421</v>
          </cell>
          <cell r="V533">
            <v>500000</v>
          </cell>
          <cell r="AE533">
            <v>36983</v>
          </cell>
          <cell r="AF533">
            <v>500000</v>
          </cell>
        </row>
        <row r="534">
          <cell r="A534" t="str">
            <v>234937146</v>
          </cell>
          <cell r="B534" t="str">
            <v>East Bay/Oakland</v>
          </cell>
          <cell r="C534" t="str">
            <v>Napa County</v>
          </cell>
          <cell r="D534" t="str">
            <v>Office</v>
          </cell>
          <cell r="E534" t="str">
            <v>Medical</v>
          </cell>
          <cell r="F534" t="str">
            <v>1705 Washington St</v>
          </cell>
          <cell r="G534" t="str">
            <v>Calistoga</v>
          </cell>
          <cell r="H534" t="str">
            <v>Napa</v>
          </cell>
          <cell r="J534" t="str">
            <v>94515</v>
          </cell>
          <cell r="N534" t="str">
            <v>C</v>
          </cell>
          <cell r="O534" t="str">
            <v>Wood Frame</v>
          </cell>
          <cell r="P534">
            <v>1962</v>
          </cell>
          <cell r="Q534">
            <v>2349</v>
          </cell>
          <cell r="S534" t="str">
            <v>Multi</v>
          </cell>
          <cell r="U534">
            <v>294750</v>
          </cell>
          <cell r="V534">
            <v>50000</v>
          </cell>
          <cell r="W534">
            <v>450000</v>
          </cell>
          <cell r="X534" t="str">
            <v>Seller</v>
          </cell>
          <cell r="AE534">
            <v>37146</v>
          </cell>
          <cell r="AF534">
            <v>500000</v>
          </cell>
        </row>
        <row r="535">
          <cell r="A535" t="str">
            <v>320037454</v>
          </cell>
          <cell r="B535" t="str">
            <v>East Bay/Oakland</v>
          </cell>
          <cell r="C535" t="str">
            <v>Napa County</v>
          </cell>
          <cell r="D535" t="str">
            <v>Office</v>
          </cell>
          <cell r="F535" t="str">
            <v>611 Soscol Ave</v>
          </cell>
          <cell r="G535" t="str">
            <v>Napa</v>
          </cell>
          <cell r="H535" t="str">
            <v>Napa</v>
          </cell>
          <cell r="J535" t="str">
            <v>94559</v>
          </cell>
          <cell r="N535" t="str">
            <v>C</v>
          </cell>
          <cell r="O535" t="str">
            <v>Wood Frame</v>
          </cell>
          <cell r="Q535">
            <v>3200</v>
          </cell>
          <cell r="R535">
            <v>4</v>
          </cell>
          <cell r="S535" t="str">
            <v>Multi</v>
          </cell>
          <cell r="U535">
            <v>179895</v>
          </cell>
          <cell r="V535">
            <v>125000</v>
          </cell>
          <cell r="W535">
            <v>370000</v>
          </cell>
          <cell r="X535" t="str">
            <v>Heritage Bank</v>
          </cell>
          <cell r="AE535">
            <v>37454</v>
          </cell>
          <cell r="AF535">
            <v>495000</v>
          </cell>
        </row>
        <row r="536">
          <cell r="A536" t="str">
            <v>175038184</v>
          </cell>
          <cell r="B536" t="str">
            <v>East Bay/Oakland</v>
          </cell>
          <cell r="C536" t="str">
            <v>Napa County</v>
          </cell>
          <cell r="D536" t="str">
            <v>Office</v>
          </cell>
          <cell r="F536" t="str">
            <v>3091-3095 Solano Ave</v>
          </cell>
          <cell r="G536" t="str">
            <v>Napa</v>
          </cell>
          <cell r="H536" t="str">
            <v>Napa</v>
          </cell>
          <cell r="J536" t="str">
            <v>94558</v>
          </cell>
          <cell r="K536" t="str">
            <v>Ho &amp; Ai-ling Tsang</v>
          </cell>
          <cell r="N536" t="str">
            <v>C</v>
          </cell>
          <cell r="O536" t="str">
            <v>Wood Frame</v>
          </cell>
          <cell r="Q536">
            <v>1750</v>
          </cell>
          <cell r="R536">
            <v>1</v>
          </cell>
          <cell r="S536" t="str">
            <v>Multi</v>
          </cell>
          <cell r="U536">
            <v>332927</v>
          </cell>
          <cell r="X536" t="str">
            <v>Lender Not available</v>
          </cell>
          <cell r="Z536" t="str">
            <v>N/TD</v>
          </cell>
          <cell r="AE536">
            <v>38184</v>
          </cell>
          <cell r="AF536">
            <v>490000</v>
          </cell>
        </row>
        <row r="537">
          <cell r="A537" t="str">
            <v>650840716</v>
          </cell>
          <cell r="B537" t="str">
            <v>East Bay/Oakland</v>
          </cell>
          <cell r="C537" t="str">
            <v>Napa County</v>
          </cell>
          <cell r="D537" t="str">
            <v>Office</v>
          </cell>
          <cell r="F537" t="str">
            <v>1030 Seminary St, C/2nd Floor</v>
          </cell>
          <cell r="G537" t="str">
            <v>Napa</v>
          </cell>
          <cell r="H537" t="str">
            <v>Napa</v>
          </cell>
          <cell r="I537" t="str">
            <v>Office Condo</v>
          </cell>
          <cell r="J537" t="str">
            <v>94559</v>
          </cell>
          <cell r="K537" t="str">
            <v>Truchard John A &amp; Michele C</v>
          </cell>
          <cell r="L537" t="str">
            <v>John Truchard</v>
          </cell>
          <cell r="M537">
            <v>7072243623</v>
          </cell>
          <cell r="N537" t="str">
            <v>B</v>
          </cell>
          <cell r="O537" t="str">
            <v>Wood Frame</v>
          </cell>
          <cell r="P537">
            <v>2005</v>
          </cell>
          <cell r="Q537">
            <v>6508</v>
          </cell>
          <cell r="R537">
            <v>5</v>
          </cell>
          <cell r="W537">
            <v>450000</v>
          </cell>
          <cell r="X537" t="str">
            <v>Seller</v>
          </cell>
          <cell r="AE537">
            <v>40716</v>
          </cell>
          <cell r="AF537">
            <v>475000</v>
          </cell>
        </row>
        <row r="538">
          <cell r="A538" t="str">
            <v>200037635</v>
          </cell>
          <cell r="B538" t="str">
            <v>East Bay/Oakland</v>
          </cell>
          <cell r="C538" t="str">
            <v>Napa County</v>
          </cell>
          <cell r="D538" t="str">
            <v>Office</v>
          </cell>
          <cell r="F538" t="str">
            <v>1010 Professional Dr</v>
          </cell>
          <cell r="G538" t="str">
            <v>Napa</v>
          </cell>
          <cell r="H538" t="str">
            <v>Napa</v>
          </cell>
          <cell r="I538" t="str">
            <v>Office Condo</v>
          </cell>
          <cell r="J538" t="str">
            <v>94558</v>
          </cell>
          <cell r="N538" t="str">
            <v>C</v>
          </cell>
          <cell r="O538" t="str">
            <v>Wood Frame</v>
          </cell>
          <cell r="Q538">
            <v>2000</v>
          </cell>
          <cell r="R538">
            <v>1</v>
          </cell>
          <cell r="U538">
            <v>393576</v>
          </cell>
          <cell r="V538">
            <v>26000</v>
          </cell>
          <cell r="W538">
            <v>443000</v>
          </cell>
          <cell r="X538" t="str">
            <v>Bank of Walnut Creek</v>
          </cell>
          <cell r="AE538">
            <v>37635</v>
          </cell>
          <cell r="AF538">
            <v>469000</v>
          </cell>
        </row>
        <row r="539">
          <cell r="A539" t="str">
            <v>245641029</v>
          </cell>
          <cell r="B539" t="str">
            <v>East Bay/Oakland</v>
          </cell>
          <cell r="C539" t="str">
            <v>Napa County</v>
          </cell>
          <cell r="D539" t="str">
            <v>Office</v>
          </cell>
          <cell r="F539" t="str">
            <v>1311 Myrtle St</v>
          </cell>
          <cell r="G539" t="str">
            <v>Calistoga</v>
          </cell>
          <cell r="H539" t="str">
            <v>Napa</v>
          </cell>
          <cell r="J539" t="str">
            <v>94515</v>
          </cell>
          <cell r="K539" t="str">
            <v>James S Burr</v>
          </cell>
          <cell r="M539">
            <v>7073950379</v>
          </cell>
          <cell r="N539" t="str">
            <v>C</v>
          </cell>
          <cell r="P539">
            <v>1900</v>
          </cell>
          <cell r="Q539">
            <v>2456</v>
          </cell>
          <cell r="S539" t="str">
            <v>Single</v>
          </cell>
          <cell r="U539">
            <v>485000</v>
          </cell>
          <cell r="V539">
            <v>460000</v>
          </cell>
          <cell r="AE539">
            <v>41029</v>
          </cell>
          <cell r="AF539">
            <v>460000</v>
          </cell>
        </row>
        <row r="540">
          <cell r="A540" t="str">
            <v>650840617</v>
          </cell>
          <cell r="B540" t="str">
            <v>East Bay/Oakland</v>
          </cell>
          <cell r="C540" t="str">
            <v>Napa County</v>
          </cell>
          <cell r="D540" t="str">
            <v>Office</v>
          </cell>
          <cell r="F540" t="str">
            <v>1030 Seminary St</v>
          </cell>
          <cell r="G540" t="str">
            <v>Napa</v>
          </cell>
          <cell r="H540" t="str">
            <v>Napa</v>
          </cell>
          <cell r="J540" t="str">
            <v>94559</v>
          </cell>
          <cell r="N540" t="str">
            <v>B</v>
          </cell>
          <cell r="O540" t="str">
            <v>Wood Frame</v>
          </cell>
          <cell r="P540">
            <v>2005</v>
          </cell>
          <cell r="Q540">
            <v>6508</v>
          </cell>
          <cell r="R540">
            <v>5</v>
          </cell>
          <cell r="S540" t="str">
            <v>Multi</v>
          </cell>
          <cell r="U540">
            <v>600000</v>
          </cell>
          <cell r="AE540">
            <v>40617</v>
          </cell>
          <cell r="AF540">
            <v>460000</v>
          </cell>
        </row>
        <row r="541">
          <cell r="A541" t="str">
            <v>184437491</v>
          </cell>
          <cell r="B541" t="str">
            <v>East Bay/Oakland</v>
          </cell>
          <cell r="C541" t="str">
            <v>Napa County</v>
          </cell>
          <cell r="D541" t="str">
            <v>Office</v>
          </cell>
          <cell r="F541" t="str">
            <v>2017 Redwood Rd</v>
          </cell>
          <cell r="G541" t="str">
            <v>Napa</v>
          </cell>
          <cell r="H541" t="str">
            <v>Napa</v>
          </cell>
          <cell r="J541" t="str">
            <v>94558</v>
          </cell>
          <cell r="N541" t="str">
            <v>C</v>
          </cell>
          <cell r="O541" t="str">
            <v>Wood Frame</v>
          </cell>
          <cell r="P541">
            <v>1975</v>
          </cell>
          <cell r="Q541">
            <v>1844</v>
          </cell>
          <cell r="R541">
            <v>1</v>
          </cell>
          <cell r="S541" t="str">
            <v>Multi</v>
          </cell>
          <cell r="U541">
            <v>343000</v>
          </cell>
          <cell r="V541">
            <v>112500</v>
          </cell>
          <cell r="W541">
            <v>295500</v>
          </cell>
          <cell r="X541" t="str">
            <v>Sonoma National Bank</v>
          </cell>
          <cell r="AA541">
            <v>42000</v>
          </cell>
          <cell r="AB541" t="str">
            <v>Private Lender</v>
          </cell>
          <cell r="AE541">
            <v>37491</v>
          </cell>
          <cell r="AF541">
            <v>450000</v>
          </cell>
        </row>
        <row r="542">
          <cell r="A542" t="str">
            <v>1091134975</v>
          </cell>
          <cell r="B542" t="str">
            <v>East Bay/Oakland</v>
          </cell>
          <cell r="C542" t="str">
            <v>Napa County</v>
          </cell>
          <cell r="D542" t="str">
            <v>Office</v>
          </cell>
          <cell r="F542" t="str">
            <v>1334-1338 Lincoln Ave</v>
          </cell>
          <cell r="G542" t="str">
            <v>Calistoga</v>
          </cell>
          <cell r="H542" t="str">
            <v>Napa</v>
          </cell>
          <cell r="I542" t="str">
            <v>Masonic Plaza</v>
          </cell>
          <cell r="J542" t="str">
            <v>94515</v>
          </cell>
          <cell r="N542" t="str">
            <v>B</v>
          </cell>
          <cell r="O542" t="str">
            <v>Wood Frame</v>
          </cell>
          <cell r="P542">
            <v>1910</v>
          </cell>
          <cell r="Q542">
            <v>10911</v>
          </cell>
          <cell r="S542" t="str">
            <v>Multi</v>
          </cell>
          <cell r="T542">
            <v>22</v>
          </cell>
          <cell r="V542">
            <v>130000</v>
          </cell>
          <cell r="W542">
            <v>320000</v>
          </cell>
          <cell r="X542" t="str">
            <v>Seller</v>
          </cell>
          <cell r="AE542">
            <v>34975</v>
          </cell>
          <cell r="AF542">
            <v>450000</v>
          </cell>
        </row>
        <row r="543">
          <cell r="A543" t="str">
            <v>215637117</v>
          </cell>
          <cell r="B543" t="str">
            <v>East Bay/Oakland</v>
          </cell>
          <cell r="C543" t="str">
            <v>Napa County</v>
          </cell>
          <cell r="D543" t="str">
            <v>Office</v>
          </cell>
          <cell r="F543" t="str">
            <v>2045 Jefferson St</v>
          </cell>
          <cell r="G543" t="str">
            <v>Napa</v>
          </cell>
          <cell r="H543" t="str">
            <v>Napa</v>
          </cell>
          <cell r="J543" t="str">
            <v>94559</v>
          </cell>
          <cell r="N543" t="str">
            <v>C</v>
          </cell>
          <cell r="O543" t="str">
            <v>Reinforced Concrete</v>
          </cell>
          <cell r="P543">
            <v>1952</v>
          </cell>
          <cell r="Q543">
            <v>2156</v>
          </cell>
          <cell r="R543">
            <v>1</v>
          </cell>
          <cell r="S543" t="str">
            <v>Single</v>
          </cell>
          <cell r="U543">
            <v>174843</v>
          </cell>
          <cell r="V543">
            <v>175000</v>
          </cell>
          <cell r="W543">
            <v>250000</v>
          </cell>
          <cell r="X543" t="str">
            <v>Weststar Mtg Corp</v>
          </cell>
          <cell r="AE543">
            <v>37117</v>
          </cell>
          <cell r="AF543">
            <v>425000</v>
          </cell>
        </row>
        <row r="544">
          <cell r="A544" t="str">
            <v>316036756</v>
          </cell>
          <cell r="B544" t="str">
            <v>East Bay/Oakland</v>
          </cell>
          <cell r="C544" t="str">
            <v>Napa County</v>
          </cell>
          <cell r="D544" t="str">
            <v>Office</v>
          </cell>
          <cell r="F544" t="str">
            <v>703 Jefferson St</v>
          </cell>
          <cell r="G544" t="str">
            <v>Napa</v>
          </cell>
          <cell r="H544" t="str">
            <v>Napa</v>
          </cell>
          <cell r="J544" t="str">
            <v>94559</v>
          </cell>
          <cell r="N544" t="str">
            <v>C</v>
          </cell>
          <cell r="O544" t="str">
            <v>Wood Frame</v>
          </cell>
          <cell r="P544">
            <v>1900</v>
          </cell>
          <cell r="Q544">
            <v>3160</v>
          </cell>
          <cell r="R544">
            <v>1</v>
          </cell>
          <cell r="S544" t="str">
            <v>Multi</v>
          </cell>
          <cell r="U544">
            <v>310000</v>
          </cell>
          <cell r="V544">
            <v>286700</v>
          </cell>
          <cell r="W544">
            <v>138300</v>
          </cell>
          <cell r="X544" t="str">
            <v>Luther Burbank Savings</v>
          </cell>
          <cell r="AE544">
            <v>36756</v>
          </cell>
          <cell r="AF544">
            <v>425000</v>
          </cell>
        </row>
        <row r="545">
          <cell r="A545" t="str">
            <v>155640675</v>
          </cell>
          <cell r="B545" t="str">
            <v>East Bay/Oakland</v>
          </cell>
          <cell r="C545" t="str">
            <v>Napa County</v>
          </cell>
          <cell r="D545" t="str">
            <v>Office</v>
          </cell>
          <cell r="F545" t="str">
            <v>3281 Solano Ave</v>
          </cell>
          <cell r="G545" t="str">
            <v>Napa</v>
          </cell>
          <cell r="H545" t="str">
            <v>Napa</v>
          </cell>
          <cell r="J545" t="str">
            <v>94558</v>
          </cell>
          <cell r="K545" t="str">
            <v>County of Napa</v>
          </cell>
          <cell r="L545" t="str">
            <v>County Napa</v>
          </cell>
          <cell r="M545">
            <v>7072534421</v>
          </cell>
          <cell r="N545" t="str">
            <v>B</v>
          </cell>
          <cell r="O545" t="str">
            <v>Wood Frame</v>
          </cell>
          <cell r="P545">
            <v>1950</v>
          </cell>
          <cell r="Q545">
            <v>1556</v>
          </cell>
          <cell r="R545">
            <v>3</v>
          </cell>
          <cell r="S545" t="str">
            <v>Single</v>
          </cell>
          <cell r="V545">
            <v>425000</v>
          </cell>
          <cell r="AE545">
            <v>40675</v>
          </cell>
          <cell r="AF545">
            <v>425000</v>
          </cell>
        </row>
        <row r="546">
          <cell r="A546" t="str">
            <v>120040073</v>
          </cell>
          <cell r="B546" t="str">
            <v>East Bay/Oakland</v>
          </cell>
          <cell r="C546" t="str">
            <v>Napa County</v>
          </cell>
          <cell r="D546" t="str">
            <v>Office</v>
          </cell>
          <cell r="F546" t="str">
            <v>3278-3280 Villa Ln</v>
          </cell>
          <cell r="G546" t="str">
            <v>Napa</v>
          </cell>
          <cell r="H546" t="str">
            <v>Napa</v>
          </cell>
          <cell r="J546" t="str">
            <v>94558</v>
          </cell>
          <cell r="K546" t="str">
            <v>Container Providers Inc</v>
          </cell>
          <cell r="L546" t="str">
            <v>Carlos Pereira</v>
          </cell>
          <cell r="M546">
            <v>7072555566</v>
          </cell>
          <cell r="N546" t="str">
            <v>B</v>
          </cell>
          <cell r="O546" t="str">
            <v>Wood Frame</v>
          </cell>
          <cell r="Q546">
            <v>1200</v>
          </cell>
          <cell r="S546" t="str">
            <v>Multi</v>
          </cell>
          <cell r="U546">
            <v>290370</v>
          </cell>
          <cell r="V546">
            <v>420000</v>
          </cell>
          <cell r="AE546">
            <v>40073</v>
          </cell>
          <cell r="AF546">
            <v>420000</v>
          </cell>
        </row>
        <row r="547">
          <cell r="A547" t="str">
            <v>309936690</v>
          </cell>
          <cell r="B547" t="str">
            <v>East Bay/Oakland</v>
          </cell>
          <cell r="C547" t="str">
            <v>Napa County</v>
          </cell>
          <cell r="D547" t="str">
            <v>Office</v>
          </cell>
          <cell r="F547" t="str">
            <v>1420 3rd St</v>
          </cell>
          <cell r="G547" t="str">
            <v>Napa</v>
          </cell>
          <cell r="H547" t="str">
            <v>Napa</v>
          </cell>
          <cell r="J547" t="str">
            <v>94559</v>
          </cell>
          <cell r="N547" t="str">
            <v>C</v>
          </cell>
          <cell r="O547" t="str">
            <v>Wood Frame</v>
          </cell>
          <cell r="P547">
            <v>1960</v>
          </cell>
          <cell r="Q547">
            <v>3099</v>
          </cell>
          <cell r="R547">
            <v>1</v>
          </cell>
          <cell r="S547" t="str">
            <v>Multi</v>
          </cell>
          <cell r="U547">
            <v>276000</v>
          </cell>
          <cell r="V547">
            <v>250000</v>
          </cell>
          <cell r="W547">
            <v>150000</v>
          </cell>
          <cell r="X547" t="str">
            <v>Lender Not available</v>
          </cell>
          <cell r="AE547">
            <v>36690</v>
          </cell>
          <cell r="AF547">
            <v>400000</v>
          </cell>
        </row>
        <row r="548">
          <cell r="A548" t="str">
            <v>215637062</v>
          </cell>
          <cell r="B548" t="str">
            <v>East Bay/Oakland</v>
          </cell>
          <cell r="C548" t="str">
            <v>Napa County</v>
          </cell>
          <cell r="D548" t="str">
            <v>Office</v>
          </cell>
          <cell r="F548" t="str">
            <v>2045 Jefferson St</v>
          </cell>
          <cell r="G548" t="str">
            <v>Napa</v>
          </cell>
          <cell r="H548" t="str">
            <v>Napa</v>
          </cell>
          <cell r="J548" t="str">
            <v>94559</v>
          </cell>
          <cell r="N548" t="str">
            <v>C</v>
          </cell>
          <cell r="O548" t="str">
            <v>Reinforced Concrete</v>
          </cell>
          <cell r="P548">
            <v>1952</v>
          </cell>
          <cell r="Q548">
            <v>2156</v>
          </cell>
          <cell r="R548">
            <v>1</v>
          </cell>
          <cell r="S548" t="str">
            <v>Single</v>
          </cell>
          <cell r="U548">
            <v>174843</v>
          </cell>
          <cell r="V548">
            <v>115500</v>
          </cell>
          <cell r="W548">
            <v>269500</v>
          </cell>
          <cell r="X548" t="str">
            <v>Burbank Financial Inc</v>
          </cell>
          <cell r="Z548" t="str">
            <v>Luther Burbank Svgs</v>
          </cell>
          <cell r="AE548">
            <v>37062</v>
          </cell>
          <cell r="AF548">
            <v>385000</v>
          </cell>
        </row>
        <row r="549">
          <cell r="A549" t="str">
            <v>158436615</v>
          </cell>
          <cell r="B549" t="str">
            <v>East Bay/Oakland</v>
          </cell>
          <cell r="C549" t="str">
            <v>Napa County</v>
          </cell>
          <cell r="D549" t="str">
            <v>Office</v>
          </cell>
          <cell r="F549" t="str">
            <v>1755 1st St</v>
          </cell>
          <cell r="G549" t="str">
            <v>Napa</v>
          </cell>
          <cell r="H549" t="str">
            <v>Napa</v>
          </cell>
          <cell r="J549" t="str">
            <v>94559</v>
          </cell>
          <cell r="N549" t="str">
            <v>C</v>
          </cell>
          <cell r="O549" t="str">
            <v>Wood Frame</v>
          </cell>
          <cell r="P549">
            <v>1913</v>
          </cell>
          <cell r="Q549">
            <v>1584</v>
          </cell>
          <cell r="S549" t="str">
            <v>Multi</v>
          </cell>
          <cell r="U549">
            <v>117283</v>
          </cell>
          <cell r="W549">
            <v>665000</v>
          </cell>
          <cell r="X549" t="str">
            <v>First Republic Bank</v>
          </cell>
          <cell r="AE549">
            <v>36615</v>
          </cell>
          <cell r="AF549">
            <v>380000</v>
          </cell>
        </row>
        <row r="550">
          <cell r="A550" t="str">
            <v>186139987</v>
          </cell>
          <cell r="B550" t="str">
            <v>East Bay/Oakland</v>
          </cell>
          <cell r="C550" t="str">
            <v>Napa County</v>
          </cell>
          <cell r="D550" t="str">
            <v>Office</v>
          </cell>
          <cell r="F550" t="str">
            <v>1305 E St</v>
          </cell>
          <cell r="G550" t="str">
            <v>Napa</v>
          </cell>
          <cell r="H550" t="str">
            <v>Napa</v>
          </cell>
          <cell r="J550" t="str">
            <v>94559</v>
          </cell>
          <cell r="K550" t="str">
            <v>Pacific Geodata</v>
          </cell>
          <cell r="L550" t="str">
            <v>Michael McClure</v>
          </cell>
          <cell r="M550">
            <v>7072581055</v>
          </cell>
          <cell r="N550" t="str">
            <v>C</v>
          </cell>
          <cell r="P550">
            <v>1951</v>
          </cell>
          <cell r="Q550">
            <v>1861</v>
          </cell>
          <cell r="S550" t="str">
            <v>Multi</v>
          </cell>
          <cell r="U550">
            <v>639846</v>
          </cell>
          <cell r="V550">
            <v>112870</v>
          </cell>
          <cell r="AA550">
            <v>263130</v>
          </cell>
          <cell r="AB550" t="str">
            <v>Bank of Napa NA</v>
          </cell>
          <cell r="AE550">
            <v>39987</v>
          </cell>
          <cell r="AF550">
            <v>376000</v>
          </cell>
        </row>
        <row r="551">
          <cell r="A551" t="str">
            <v>122141362</v>
          </cell>
          <cell r="B551" t="str">
            <v>East Bay/Oakland</v>
          </cell>
          <cell r="C551" t="str">
            <v>Napa County</v>
          </cell>
          <cell r="D551" t="str">
            <v>Office</v>
          </cell>
          <cell r="F551" t="str">
            <v>1780 3rd St</v>
          </cell>
          <cell r="G551" t="str">
            <v>Napa</v>
          </cell>
          <cell r="H551" t="str">
            <v>Napa</v>
          </cell>
          <cell r="J551" t="str">
            <v>94559</v>
          </cell>
          <cell r="K551" t="str">
            <v>Tanya K. Mahaphon OD</v>
          </cell>
          <cell r="M551">
            <v>7072537111</v>
          </cell>
          <cell r="N551" t="str">
            <v>C</v>
          </cell>
          <cell r="O551" t="str">
            <v>Wood Frame</v>
          </cell>
          <cell r="P551">
            <v>1940</v>
          </cell>
          <cell r="Q551">
            <v>1221</v>
          </cell>
          <cell r="R551">
            <v>2</v>
          </cell>
          <cell r="S551" t="str">
            <v>Single</v>
          </cell>
          <cell r="U551">
            <v>249614</v>
          </cell>
          <cell r="V551">
            <v>375000</v>
          </cell>
          <cell r="AE551">
            <v>41362</v>
          </cell>
          <cell r="AF551">
            <v>375000</v>
          </cell>
        </row>
        <row r="552">
          <cell r="A552" t="str">
            <v>1874941481</v>
          </cell>
          <cell r="B552" t="str">
            <v>East Bay/Oakland</v>
          </cell>
          <cell r="C552" t="str">
            <v>Napa County</v>
          </cell>
          <cell r="D552" t="str">
            <v>Office</v>
          </cell>
          <cell r="E552" t="str">
            <v>Medical</v>
          </cell>
          <cell r="F552" t="str">
            <v>3434 Villa Ln, 260/2nd Floor</v>
          </cell>
          <cell r="G552" t="str">
            <v>Napa</v>
          </cell>
          <cell r="H552" t="str">
            <v>Napa</v>
          </cell>
          <cell r="I552" t="str">
            <v>Office Condo</v>
          </cell>
          <cell r="J552" t="str">
            <v>94558</v>
          </cell>
          <cell r="K552" t="str">
            <v>Robert H Dunham Md Inc</v>
          </cell>
          <cell r="L552" t="str">
            <v>Robert Dunham</v>
          </cell>
          <cell r="M552">
            <v>7072247757</v>
          </cell>
          <cell r="N552" t="str">
            <v>C</v>
          </cell>
          <cell r="O552" t="str">
            <v>Reinforced Concrete</v>
          </cell>
          <cell r="P552">
            <v>1986</v>
          </cell>
          <cell r="Q552">
            <v>18749</v>
          </cell>
          <cell r="R552">
            <v>16</v>
          </cell>
          <cell r="U552">
            <v>234010</v>
          </cell>
          <cell r="V552">
            <v>37500</v>
          </cell>
          <cell r="W552">
            <v>187500</v>
          </cell>
          <cell r="X552" t="str">
            <v>Bank of Napa NA</v>
          </cell>
          <cell r="AA552">
            <v>150000</v>
          </cell>
          <cell r="AB552" t="str">
            <v>Private Individual Fas Fiancial Inc</v>
          </cell>
          <cell r="AE552">
            <v>41481</v>
          </cell>
          <cell r="AF552">
            <v>375000</v>
          </cell>
        </row>
        <row r="553">
          <cell r="A553" t="str">
            <v>85336700</v>
          </cell>
          <cell r="B553" t="str">
            <v>East Bay/Oakland</v>
          </cell>
          <cell r="C553" t="str">
            <v>Napa County</v>
          </cell>
          <cell r="D553" t="str">
            <v>Office</v>
          </cell>
          <cell r="F553" t="str">
            <v>1350 Oak Ave</v>
          </cell>
          <cell r="G553" t="str">
            <v>Saint Helena</v>
          </cell>
          <cell r="H553" t="str">
            <v>Napa</v>
          </cell>
          <cell r="J553" t="str">
            <v>94574</v>
          </cell>
          <cell r="N553" t="str">
            <v>C</v>
          </cell>
          <cell r="O553" t="str">
            <v>Masonry</v>
          </cell>
          <cell r="P553">
            <v>1926</v>
          </cell>
          <cell r="Q553">
            <v>853</v>
          </cell>
          <cell r="S553" t="str">
            <v>Single</v>
          </cell>
          <cell r="U553">
            <v>335035</v>
          </cell>
          <cell r="V553">
            <v>365000</v>
          </cell>
          <cell r="AE553">
            <v>36700</v>
          </cell>
          <cell r="AF553">
            <v>365000</v>
          </cell>
        </row>
        <row r="554">
          <cell r="A554" t="str">
            <v>98141514</v>
          </cell>
          <cell r="B554" t="str">
            <v>East Bay/Oakland</v>
          </cell>
          <cell r="C554" t="str">
            <v>Napa County</v>
          </cell>
          <cell r="D554" t="str">
            <v>Office</v>
          </cell>
          <cell r="F554" t="str">
            <v>1643 Jefferson St</v>
          </cell>
          <cell r="G554" t="str">
            <v>Napa</v>
          </cell>
          <cell r="H554" t="str">
            <v>Napa</v>
          </cell>
          <cell r="J554" t="str">
            <v>94559</v>
          </cell>
          <cell r="N554" t="str">
            <v>C</v>
          </cell>
          <cell r="O554" t="str">
            <v>Wood Frame</v>
          </cell>
          <cell r="Q554">
            <v>981</v>
          </cell>
          <cell r="S554" t="str">
            <v>Multi</v>
          </cell>
          <cell r="T554">
            <v>100</v>
          </cell>
          <cell r="U554">
            <v>435000</v>
          </cell>
          <cell r="V554">
            <v>107001</v>
          </cell>
          <cell r="W554">
            <v>249999</v>
          </cell>
          <cell r="X554" t="str">
            <v>Bank of Marin</v>
          </cell>
          <cell r="AE554">
            <v>41514</v>
          </cell>
          <cell r="AF554">
            <v>357000</v>
          </cell>
        </row>
        <row r="555">
          <cell r="A555" t="str">
            <v>116236980</v>
          </cell>
          <cell r="B555" t="str">
            <v>East Bay/Oakland</v>
          </cell>
          <cell r="C555" t="str">
            <v>Napa County</v>
          </cell>
          <cell r="D555" t="str">
            <v>Office</v>
          </cell>
          <cell r="F555" t="str">
            <v>1003 Foothill Blvd</v>
          </cell>
          <cell r="G555" t="str">
            <v>Calistoga</v>
          </cell>
          <cell r="H555" t="str">
            <v>Napa</v>
          </cell>
          <cell r="J555" t="str">
            <v>94515</v>
          </cell>
          <cell r="N555" t="str">
            <v>C</v>
          </cell>
          <cell r="O555" t="str">
            <v>Wood Frame</v>
          </cell>
          <cell r="P555">
            <v>1910</v>
          </cell>
          <cell r="Q555">
            <v>1162</v>
          </cell>
          <cell r="S555" t="str">
            <v>Single</v>
          </cell>
          <cell r="U555">
            <v>52027</v>
          </cell>
          <cell r="V555">
            <v>175000</v>
          </cell>
          <cell r="W555">
            <v>175000</v>
          </cell>
          <cell r="X555" t="str">
            <v>Seller</v>
          </cell>
          <cell r="AE555">
            <v>36980</v>
          </cell>
          <cell r="AF555">
            <v>350000</v>
          </cell>
        </row>
        <row r="556">
          <cell r="A556" t="str">
            <v>1100034789</v>
          </cell>
          <cell r="B556" t="str">
            <v>East Bay/Oakland</v>
          </cell>
          <cell r="C556" t="str">
            <v>Napa County</v>
          </cell>
          <cell r="D556" t="str">
            <v>Office</v>
          </cell>
          <cell r="F556" t="str">
            <v>1272 Hayes St</v>
          </cell>
          <cell r="G556" t="str">
            <v>Napa</v>
          </cell>
          <cell r="H556" t="str">
            <v>Napa</v>
          </cell>
          <cell r="I556" t="str">
            <v>Hayes Street Plaza</v>
          </cell>
          <cell r="J556" t="str">
            <v>94559</v>
          </cell>
          <cell r="N556" t="str">
            <v>B</v>
          </cell>
          <cell r="O556" t="str">
            <v>Wood Frame</v>
          </cell>
          <cell r="P556">
            <v>1960</v>
          </cell>
          <cell r="Q556">
            <v>11000</v>
          </cell>
          <cell r="S556" t="str">
            <v>Multi</v>
          </cell>
          <cell r="V556">
            <v>105000</v>
          </cell>
          <cell r="W556">
            <v>245000</v>
          </cell>
          <cell r="X556" t="str">
            <v>Vintage Bank</v>
          </cell>
          <cell r="AE556">
            <v>34789</v>
          </cell>
          <cell r="AF556">
            <v>350000</v>
          </cell>
        </row>
        <row r="557">
          <cell r="A557" t="str">
            <v>1874937736</v>
          </cell>
          <cell r="B557" t="str">
            <v>East Bay/Oakland</v>
          </cell>
          <cell r="C557" t="str">
            <v>Napa County</v>
          </cell>
          <cell r="D557" t="str">
            <v>Office</v>
          </cell>
          <cell r="E557" t="str">
            <v>Medical</v>
          </cell>
          <cell r="F557" t="str">
            <v>3434 Villa Ln</v>
          </cell>
          <cell r="G557" t="str">
            <v>Napa</v>
          </cell>
          <cell r="H557" t="str">
            <v>Napa</v>
          </cell>
          <cell r="I557" t="str">
            <v>Office Condo</v>
          </cell>
          <cell r="J557" t="str">
            <v>94558</v>
          </cell>
          <cell r="N557" t="str">
            <v>C</v>
          </cell>
          <cell r="O557" t="str">
            <v>Reinforced Concrete</v>
          </cell>
          <cell r="P557">
            <v>1986</v>
          </cell>
          <cell r="Q557">
            <v>18749</v>
          </cell>
          <cell r="U557">
            <v>218917</v>
          </cell>
          <cell r="V557">
            <v>344000</v>
          </cell>
          <cell r="X557" t="str">
            <v>Lender Not available</v>
          </cell>
          <cell r="Z557" t="str">
            <v>N/TD</v>
          </cell>
          <cell r="AE557">
            <v>37736</v>
          </cell>
          <cell r="AF557">
            <v>344000</v>
          </cell>
        </row>
        <row r="558">
          <cell r="A558" t="str">
            <v>184436768</v>
          </cell>
          <cell r="B558" t="str">
            <v>East Bay/Oakland</v>
          </cell>
          <cell r="C558" t="str">
            <v>Napa County</v>
          </cell>
          <cell r="D558" t="str">
            <v>Office</v>
          </cell>
          <cell r="F558" t="str">
            <v>2017 Redwood Rd</v>
          </cell>
          <cell r="G558" t="str">
            <v>Napa</v>
          </cell>
          <cell r="H558" t="str">
            <v>Napa</v>
          </cell>
          <cell r="J558" t="str">
            <v>94558</v>
          </cell>
          <cell r="N558" t="str">
            <v>C</v>
          </cell>
          <cell r="O558" t="str">
            <v>Wood Frame</v>
          </cell>
          <cell r="P558">
            <v>1975</v>
          </cell>
          <cell r="Q558">
            <v>1844</v>
          </cell>
          <cell r="R558">
            <v>2</v>
          </cell>
          <cell r="S558" t="str">
            <v>Multi</v>
          </cell>
          <cell r="U558">
            <v>164245</v>
          </cell>
          <cell r="V558">
            <v>343000</v>
          </cell>
          <cell r="AE558">
            <v>36768</v>
          </cell>
          <cell r="AF558">
            <v>343000</v>
          </cell>
        </row>
        <row r="559">
          <cell r="A559" t="str">
            <v>154839684</v>
          </cell>
          <cell r="B559" t="str">
            <v>East Bay/Oakland</v>
          </cell>
          <cell r="C559" t="str">
            <v>Napa County</v>
          </cell>
          <cell r="D559" t="str">
            <v>Office</v>
          </cell>
          <cell r="F559" t="str">
            <v>1427 Jefferson St</v>
          </cell>
          <cell r="G559" t="str">
            <v>Napa</v>
          </cell>
          <cell r="H559" t="str">
            <v>Napa</v>
          </cell>
          <cell r="J559" t="str">
            <v>94559</v>
          </cell>
          <cell r="K559" t="str">
            <v>Bird John D</v>
          </cell>
          <cell r="L559" t="str">
            <v>John Bird</v>
          </cell>
          <cell r="M559">
            <v>7072548737</v>
          </cell>
          <cell r="N559" t="str">
            <v>B</v>
          </cell>
          <cell r="O559" t="str">
            <v>Wood Frame</v>
          </cell>
          <cell r="P559">
            <v>1910</v>
          </cell>
          <cell r="Q559">
            <v>1548</v>
          </cell>
          <cell r="S559" t="str">
            <v>Multi</v>
          </cell>
          <cell r="V559">
            <v>330000</v>
          </cell>
          <cell r="AE559">
            <v>39684</v>
          </cell>
          <cell r="AF559">
            <v>330000</v>
          </cell>
        </row>
        <row r="560">
          <cell r="A560" t="str">
            <v>180037259</v>
          </cell>
          <cell r="B560" t="str">
            <v>East Bay/Oakland</v>
          </cell>
          <cell r="C560" t="str">
            <v>Napa County</v>
          </cell>
          <cell r="D560" t="str">
            <v>Office</v>
          </cell>
          <cell r="E560" t="str">
            <v>Medical</v>
          </cell>
          <cell r="F560" t="str">
            <v>2005 Delpha Dr</v>
          </cell>
          <cell r="G560" t="str">
            <v>Napa</v>
          </cell>
          <cell r="H560" t="str">
            <v>Napa</v>
          </cell>
          <cell r="I560" t="str">
            <v>Chinese Acupunture</v>
          </cell>
          <cell r="J560" t="str">
            <v>94558</v>
          </cell>
          <cell r="N560" t="str">
            <v>C</v>
          </cell>
          <cell r="O560" t="str">
            <v>Wood Frame</v>
          </cell>
          <cell r="Q560">
            <v>1800</v>
          </cell>
          <cell r="R560">
            <v>1</v>
          </cell>
          <cell r="S560" t="str">
            <v>Multi</v>
          </cell>
          <cell r="U560">
            <v>240685</v>
          </cell>
          <cell r="V560">
            <v>81250</v>
          </cell>
          <cell r="W560">
            <v>243750</v>
          </cell>
          <cell r="X560" t="str">
            <v>Westamerica Bank</v>
          </cell>
          <cell r="AE560">
            <v>37259</v>
          </cell>
          <cell r="AF560">
            <v>325000</v>
          </cell>
        </row>
        <row r="561">
          <cell r="A561" t="str">
            <v>175036894</v>
          </cell>
          <cell r="B561" t="str">
            <v>East Bay/Oakland</v>
          </cell>
          <cell r="C561" t="str">
            <v>Napa County</v>
          </cell>
          <cell r="D561" t="str">
            <v>Office</v>
          </cell>
          <cell r="F561" t="str">
            <v>3091-3095 Solano Ave</v>
          </cell>
          <cell r="G561" t="str">
            <v>Napa</v>
          </cell>
          <cell r="H561" t="str">
            <v>Napa</v>
          </cell>
          <cell r="J561" t="str">
            <v>94558</v>
          </cell>
          <cell r="N561" t="str">
            <v>C</v>
          </cell>
          <cell r="O561" t="str">
            <v>Wood Frame</v>
          </cell>
          <cell r="Q561">
            <v>1750</v>
          </cell>
          <cell r="S561" t="str">
            <v>Single</v>
          </cell>
          <cell r="U561">
            <v>219994</v>
          </cell>
          <cell r="X561" t="str">
            <v>Lender Not available</v>
          </cell>
          <cell r="AE561">
            <v>36894</v>
          </cell>
          <cell r="AF561">
            <v>320000</v>
          </cell>
        </row>
        <row r="562">
          <cell r="A562" t="str">
            <v>139237371</v>
          </cell>
          <cell r="B562" t="str">
            <v>East Bay/Oakland</v>
          </cell>
          <cell r="C562" t="str">
            <v>Napa County</v>
          </cell>
          <cell r="D562" t="str">
            <v>Office</v>
          </cell>
          <cell r="F562" t="str">
            <v>1001 Professional Dr</v>
          </cell>
          <cell r="G562" t="str">
            <v>Napa</v>
          </cell>
          <cell r="H562" t="str">
            <v>Napa</v>
          </cell>
          <cell r="I562" t="str">
            <v>Beard Professional Center</v>
          </cell>
          <cell r="J562" t="str">
            <v>94558</v>
          </cell>
          <cell r="N562" t="str">
            <v>C</v>
          </cell>
          <cell r="O562" t="str">
            <v>Wood Frame</v>
          </cell>
          <cell r="Q562">
            <v>1392</v>
          </cell>
          <cell r="R562">
            <v>1</v>
          </cell>
          <cell r="S562" t="str">
            <v>Multi</v>
          </cell>
          <cell r="U562">
            <v>245836</v>
          </cell>
          <cell r="V562">
            <v>62500</v>
          </cell>
          <cell r="W562">
            <v>255000</v>
          </cell>
          <cell r="X562" t="str">
            <v>Mechanics Bank</v>
          </cell>
          <cell r="AE562">
            <v>37371</v>
          </cell>
          <cell r="AF562">
            <v>317500</v>
          </cell>
        </row>
        <row r="563">
          <cell r="A563" t="str">
            <v>108537063</v>
          </cell>
          <cell r="B563" t="str">
            <v>East Bay/Oakland</v>
          </cell>
          <cell r="C563" t="str">
            <v>Napa County</v>
          </cell>
          <cell r="D563" t="str">
            <v>Office</v>
          </cell>
          <cell r="F563" t="str">
            <v>2025 Jefferson St</v>
          </cell>
          <cell r="G563" t="str">
            <v>Napa</v>
          </cell>
          <cell r="H563" t="str">
            <v>Napa</v>
          </cell>
          <cell r="J563" t="str">
            <v>94559</v>
          </cell>
          <cell r="N563" t="str">
            <v>C</v>
          </cell>
          <cell r="O563" t="str">
            <v>Masonry</v>
          </cell>
          <cell r="P563">
            <v>1937</v>
          </cell>
          <cell r="Q563">
            <v>1085</v>
          </cell>
          <cell r="S563" t="str">
            <v>Multi</v>
          </cell>
          <cell r="T563">
            <v>100</v>
          </cell>
          <cell r="U563">
            <v>125367</v>
          </cell>
          <cell r="W563">
            <v>323052</v>
          </cell>
          <cell r="X563" t="str">
            <v>Private Lender</v>
          </cell>
          <cell r="Z563" t="str">
            <v>Private Individual: Dennis Groth</v>
          </cell>
          <cell r="AE563">
            <v>37063</v>
          </cell>
          <cell r="AF563">
            <v>315000</v>
          </cell>
        </row>
        <row r="564">
          <cell r="A564" t="str">
            <v>2592440268</v>
          </cell>
          <cell r="B564" t="str">
            <v>East Bay/Oakland</v>
          </cell>
          <cell r="C564" t="str">
            <v>Napa County</v>
          </cell>
          <cell r="D564" t="str">
            <v>Office</v>
          </cell>
          <cell r="F564" t="str">
            <v>809 Coombs St</v>
          </cell>
          <cell r="G564" t="str">
            <v>Napa</v>
          </cell>
          <cell r="H564" t="str">
            <v>Napa</v>
          </cell>
          <cell r="J564" t="str">
            <v>94559</v>
          </cell>
          <cell r="N564" t="str">
            <v>C</v>
          </cell>
          <cell r="P564">
            <v>1920</v>
          </cell>
          <cell r="Q564">
            <v>25924</v>
          </cell>
          <cell r="S564" t="str">
            <v>Multi</v>
          </cell>
          <cell r="T564">
            <v>91.44</v>
          </cell>
          <cell r="U564">
            <v>1519570</v>
          </cell>
          <cell r="AE564">
            <v>40268</v>
          </cell>
          <cell r="AF564">
            <v>305000</v>
          </cell>
        </row>
        <row r="565">
          <cell r="A565" t="str">
            <v>160936770</v>
          </cell>
          <cell r="B565" t="str">
            <v>East Bay/Oakland</v>
          </cell>
          <cell r="C565" t="str">
            <v>Napa County</v>
          </cell>
          <cell r="D565" t="str">
            <v>Office</v>
          </cell>
          <cell r="F565" t="str">
            <v>1763 2nd St</v>
          </cell>
          <cell r="G565" t="str">
            <v>Napa</v>
          </cell>
          <cell r="H565" t="str">
            <v>Napa</v>
          </cell>
          <cell r="J565" t="str">
            <v>94559</v>
          </cell>
          <cell r="N565" t="str">
            <v>C</v>
          </cell>
          <cell r="O565" t="str">
            <v>Wood Frame</v>
          </cell>
          <cell r="P565">
            <v>1900</v>
          </cell>
          <cell r="Q565">
            <v>1609</v>
          </cell>
          <cell r="R565">
            <v>3</v>
          </cell>
          <cell r="S565" t="str">
            <v>Multi</v>
          </cell>
          <cell r="U565">
            <v>101133</v>
          </cell>
          <cell r="V565">
            <v>295000</v>
          </cell>
          <cell r="AE565">
            <v>36770</v>
          </cell>
          <cell r="AF565">
            <v>295000</v>
          </cell>
        </row>
        <row r="566">
          <cell r="A566" t="str">
            <v>76541352</v>
          </cell>
          <cell r="B566" t="str">
            <v>East Bay/Oakland</v>
          </cell>
          <cell r="C566" t="str">
            <v>Napa County</v>
          </cell>
          <cell r="D566" t="str">
            <v>Office</v>
          </cell>
          <cell r="F566" t="str">
            <v>1128 Franklin St</v>
          </cell>
          <cell r="G566" t="str">
            <v>Napa</v>
          </cell>
          <cell r="H566" t="str">
            <v>Napa</v>
          </cell>
          <cell r="J566" t="str">
            <v>94559</v>
          </cell>
          <cell r="N566" t="str">
            <v>C</v>
          </cell>
          <cell r="O566" t="str">
            <v>Wood Frame</v>
          </cell>
          <cell r="P566">
            <v>1938</v>
          </cell>
          <cell r="Q566">
            <v>765</v>
          </cell>
          <cell r="S566" t="str">
            <v>Multi</v>
          </cell>
          <cell r="U566">
            <v>175970</v>
          </cell>
          <cell r="V566">
            <v>290000</v>
          </cell>
          <cell r="AE566">
            <v>41352</v>
          </cell>
          <cell r="AF566">
            <v>290000</v>
          </cell>
        </row>
        <row r="567">
          <cell r="A567" t="str">
            <v>2592439890</v>
          </cell>
          <cell r="B567" t="str">
            <v>East Bay/Oakland</v>
          </cell>
          <cell r="C567" t="str">
            <v>Napa County</v>
          </cell>
          <cell r="D567" t="str">
            <v>Office</v>
          </cell>
          <cell r="F567" t="str">
            <v>809 Coombs St</v>
          </cell>
          <cell r="G567" t="str">
            <v>Napa</v>
          </cell>
          <cell r="H567" t="str">
            <v>Napa</v>
          </cell>
          <cell r="J567" t="str">
            <v>94559</v>
          </cell>
          <cell r="N567" t="str">
            <v>C</v>
          </cell>
          <cell r="P567">
            <v>1920</v>
          </cell>
          <cell r="Q567">
            <v>25924</v>
          </cell>
          <cell r="S567" t="str">
            <v>Multi</v>
          </cell>
          <cell r="T567">
            <v>91.44</v>
          </cell>
          <cell r="U567">
            <v>881106</v>
          </cell>
          <cell r="AE567">
            <v>39890</v>
          </cell>
          <cell r="AF567">
            <v>272000</v>
          </cell>
        </row>
        <row r="568">
          <cell r="A568" t="str">
            <v>113036965</v>
          </cell>
          <cell r="B568" t="str">
            <v>East Bay/Oakland</v>
          </cell>
          <cell r="C568" t="str">
            <v>Napa County</v>
          </cell>
          <cell r="D568" t="str">
            <v>Office</v>
          </cell>
          <cell r="F568" t="str">
            <v>952 Jefferson St</v>
          </cell>
          <cell r="G568" t="str">
            <v>Napa</v>
          </cell>
          <cell r="H568" t="str">
            <v>Napa</v>
          </cell>
          <cell r="J568" t="str">
            <v>94559</v>
          </cell>
          <cell r="N568" t="str">
            <v>C</v>
          </cell>
          <cell r="O568" t="str">
            <v>Wood Frame</v>
          </cell>
          <cell r="P568">
            <v>1920</v>
          </cell>
          <cell r="Q568">
            <v>1130</v>
          </cell>
          <cell r="S568" t="str">
            <v>Multi</v>
          </cell>
          <cell r="U568">
            <v>167259</v>
          </cell>
          <cell r="V568">
            <v>92000</v>
          </cell>
          <cell r="W568">
            <v>175000</v>
          </cell>
          <cell r="X568" t="str">
            <v>Private Lender</v>
          </cell>
          <cell r="AE568">
            <v>36965</v>
          </cell>
          <cell r="AF568">
            <v>267000</v>
          </cell>
        </row>
        <row r="569">
          <cell r="A569" t="str">
            <v>1653041211</v>
          </cell>
          <cell r="B569" t="str">
            <v>East Bay/Oakland</v>
          </cell>
          <cell r="C569" t="str">
            <v>Napa County</v>
          </cell>
          <cell r="D569" t="str">
            <v>Office</v>
          </cell>
          <cell r="F569" t="str">
            <v>935 Trancas St, 2A/1st Floor</v>
          </cell>
          <cell r="G569" t="str">
            <v>Napa</v>
          </cell>
          <cell r="H569" t="str">
            <v>Napa</v>
          </cell>
          <cell r="I569" t="str">
            <v>Office Condo</v>
          </cell>
          <cell r="J569" t="str">
            <v>94558</v>
          </cell>
          <cell r="K569" t="str">
            <v>Craig L Maurer</v>
          </cell>
          <cell r="L569" t="str">
            <v>Craig Maurer</v>
          </cell>
          <cell r="M569">
            <v>7072515714</v>
          </cell>
          <cell r="N569" t="str">
            <v>C</v>
          </cell>
          <cell r="O569" t="str">
            <v>Wood Frame</v>
          </cell>
          <cell r="P569">
            <v>1967</v>
          </cell>
          <cell r="Q569">
            <v>16530</v>
          </cell>
          <cell r="R569">
            <v>12</v>
          </cell>
          <cell r="T569">
            <v>3.48</v>
          </cell>
          <cell r="V569">
            <v>255000</v>
          </cell>
          <cell r="AE569">
            <v>41211</v>
          </cell>
          <cell r="AF569">
            <v>255000</v>
          </cell>
        </row>
        <row r="570">
          <cell r="A570" t="str">
            <v>108536957</v>
          </cell>
          <cell r="B570" t="str">
            <v>East Bay/Oakland</v>
          </cell>
          <cell r="C570" t="str">
            <v>Napa County</v>
          </cell>
          <cell r="D570" t="str">
            <v>Office</v>
          </cell>
          <cell r="F570" t="str">
            <v>2025 Jefferson St</v>
          </cell>
          <cell r="G570" t="str">
            <v>Napa</v>
          </cell>
          <cell r="H570" t="str">
            <v>Napa</v>
          </cell>
          <cell r="J570" t="str">
            <v>94559</v>
          </cell>
          <cell r="N570" t="str">
            <v>C</v>
          </cell>
          <cell r="O570" t="str">
            <v>Masonry</v>
          </cell>
          <cell r="P570">
            <v>1937</v>
          </cell>
          <cell r="Q570">
            <v>1085</v>
          </cell>
          <cell r="S570" t="str">
            <v>Single</v>
          </cell>
          <cell r="T570">
            <v>100</v>
          </cell>
          <cell r="U570">
            <v>125367</v>
          </cell>
          <cell r="X570" t="str">
            <v>Lender Not available</v>
          </cell>
          <cell r="AE570">
            <v>36957</v>
          </cell>
          <cell r="AF570">
            <v>239287</v>
          </cell>
        </row>
        <row r="571">
          <cell r="A571" t="str">
            <v>153640039</v>
          </cell>
          <cell r="B571" t="str">
            <v>East Bay/Oakland</v>
          </cell>
          <cell r="C571" t="str">
            <v>Napa County</v>
          </cell>
          <cell r="D571" t="str">
            <v>Office</v>
          </cell>
          <cell r="F571" t="str">
            <v>1827 1st St</v>
          </cell>
          <cell r="G571" t="str">
            <v>Napa</v>
          </cell>
          <cell r="H571" t="str">
            <v>Napa</v>
          </cell>
          <cell r="J571" t="str">
            <v>94559</v>
          </cell>
          <cell r="N571" t="str">
            <v>C</v>
          </cell>
          <cell r="Q571">
            <v>1536</v>
          </cell>
          <cell r="AE571">
            <v>40039</v>
          </cell>
          <cell r="AF571">
            <v>159500</v>
          </cell>
        </row>
        <row r="572">
          <cell r="A572" t="str">
            <v>365740126</v>
          </cell>
          <cell r="B572" t="str">
            <v>East Bay/Oakland</v>
          </cell>
          <cell r="C572" t="str">
            <v>Napa County</v>
          </cell>
          <cell r="D572" t="str">
            <v>Office</v>
          </cell>
          <cell r="F572" t="str">
            <v>1041 Jefferson St</v>
          </cell>
          <cell r="G572" t="str">
            <v>Napa</v>
          </cell>
          <cell r="H572" t="str">
            <v>Napa</v>
          </cell>
          <cell r="J572" t="str">
            <v>94559</v>
          </cell>
          <cell r="N572" t="str">
            <v>B</v>
          </cell>
          <cell r="O572" t="str">
            <v>Wood Frame</v>
          </cell>
          <cell r="P572">
            <v>1980</v>
          </cell>
          <cell r="Q572">
            <v>3657</v>
          </cell>
          <cell r="R572">
            <v>3</v>
          </cell>
          <cell r="S572" t="str">
            <v>Multi</v>
          </cell>
          <cell r="T572">
            <v>19.690000000000001</v>
          </cell>
          <cell r="U572">
            <v>307168</v>
          </cell>
          <cell r="AE572">
            <v>40126</v>
          </cell>
          <cell r="AF572">
            <v>0</v>
          </cell>
        </row>
        <row r="573">
          <cell r="A573" t="str">
            <v>1070040035</v>
          </cell>
          <cell r="B573" t="str">
            <v>East Bay/Oakland</v>
          </cell>
          <cell r="C573" t="str">
            <v>Napa County</v>
          </cell>
          <cell r="D573" t="str">
            <v>Office</v>
          </cell>
          <cell r="E573" t="str">
            <v>Medical</v>
          </cell>
          <cell r="F573" t="str">
            <v>3448 Villa Ln</v>
          </cell>
          <cell r="G573" t="str">
            <v>Napa</v>
          </cell>
          <cell r="H573" t="str">
            <v>Napa</v>
          </cell>
          <cell r="I573" t="str">
            <v>Villa Lane Medical Center</v>
          </cell>
          <cell r="J573" t="str">
            <v>94558</v>
          </cell>
          <cell r="K573" t="str">
            <v>James F Kelly</v>
          </cell>
          <cell r="L573" t="str">
            <v>James Kelly</v>
          </cell>
          <cell r="N573" t="str">
            <v>B</v>
          </cell>
          <cell r="O573" t="str">
            <v>Reinforced Concrete</v>
          </cell>
          <cell r="Q573">
            <v>10700</v>
          </cell>
          <cell r="R573">
            <v>2</v>
          </cell>
          <cell r="S573" t="str">
            <v>Multi</v>
          </cell>
          <cell r="U573">
            <v>1283591</v>
          </cell>
          <cell r="AE573">
            <v>40035</v>
          </cell>
          <cell r="AF573">
            <v>0</v>
          </cell>
        </row>
        <row r="574">
          <cell r="A574" t="str">
            <v>412940310</v>
          </cell>
          <cell r="B574" t="str">
            <v>East Bay/Oakland</v>
          </cell>
          <cell r="C574" t="str">
            <v>Napa County</v>
          </cell>
          <cell r="D574" t="str">
            <v>Office</v>
          </cell>
          <cell r="F574" t="str">
            <v>753 Jefferson St</v>
          </cell>
          <cell r="G574" t="str">
            <v>Napa</v>
          </cell>
          <cell r="H574" t="str">
            <v>Napa</v>
          </cell>
          <cell r="J574" t="str">
            <v>94559</v>
          </cell>
          <cell r="N574" t="str">
            <v>C</v>
          </cell>
          <cell r="O574" t="str">
            <v>Wood Frame</v>
          </cell>
          <cell r="Q574">
            <v>4129</v>
          </cell>
          <cell r="R574">
            <v>3</v>
          </cell>
          <cell r="S574" t="str">
            <v>Multi</v>
          </cell>
          <cell r="U574">
            <v>228227</v>
          </cell>
          <cell r="AE574">
            <v>40310</v>
          </cell>
          <cell r="AF574">
            <v>0</v>
          </cell>
        </row>
        <row r="575">
          <cell r="A575" t="str">
            <v>326040287</v>
          </cell>
          <cell r="B575" t="str">
            <v>East Bay/Oakland</v>
          </cell>
          <cell r="C575" t="str">
            <v>Napa County</v>
          </cell>
          <cell r="D575" t="str">
            <v>Office</v>
          </cell>
          <cell r="F575" t="str">
            <v>3270-3272 Villa Ln</v>
          </cell>
          <cell r="G575" t="str">
            <v>Napa</v>
          </cell>
          <cell r="H575" t="str">
            <v>Napa</v>
          </cell>
          <cell r="J575" t="str">
            <v>94558</v>
          </cell>
          <cell r="N575" t="str">
            <v>C</v>
          </cell>
          <cell r="O575" t="str">
            <v>Wood Frame</v>
          </cell>
          <cell r="P575">
            <v>1978</v>
          </cell>
          <cell r="Q575">
            <v>3260</v>
          </cell>
          <cell r="S575" t="str">
            <v>Multi</v>
          </cell>
          <cell r="U575">
            <v>1152600</v>
          </cell>
          <cell r="AE575">
            <v>40287</v>
          </cell>
          <cell r="AF575">
            <v>0</v>
          </cell>
        </row>
        <row r="576">
          <cell r="A576" t="str">
            <v>365740126</v>
          </cell>
          <cell r="B576" t="str">
            <v>East Bay/Oakland</v>
          </cell>
          <cell r="C576" t="str">
            <v>Napa County</v>
          </cell>
          <cell r="D576" t="str">
            <v>Office</v>
          </cell>
          <cell r="F576" t="str">
            <v>1041 Jefferson St</v>
          </cell>
          <cell r="G576" t="str">
            <v>Napa</v>
          </cell>
          <cell r="H576" t="str">
            <v>Napa</v>
          </cell>
          <cell r="J576" t="str">
            <v>94559</v>
          </cell>
          <cell r="N576" t="str">
            <v>B</v>
          </cell>
          <cell r="O576" t="str">
            <v>Wood Frame</v>
          </cell>
          <cell r="P576">
            <v>1980</v>
          </cell>
          <cell r="Q576">
            <v>3657</v>
          </cell>
          <cell r="R576">
            <v>3</v>
          </cell>
          <cell r="S576" t="str">
            <v>Multi</v>
          </cell>
          <cell r="T576">
            <v>19.690000000000001</v>
          </cell>
          <cell r="U576">
            <v>307168</v>
          </cell>
          <cell r="AE576">
            <v>40126</v>
          </cell>
          <cell r="AF576">
            <v>0</v>
          </cell>
        </row>
        <row r="577">
          <cell r="A577" t="str">
            <v>509539786</v>
          </cell>
          <cell r="B577" t="str">
            <v>East Bay/Oakland</v>
          </cell>
          <cell r="C577" t="str">
            <v>Napa County</v>
          </cell>
          <cell r="D577" t="str">
            <v>Office</v>
          </cell>
          <cell r="F577" t="str">
            <v>1336 Oak St</v>
          </cell>
          <cell r="G577" t="str">
            <v>Saint Helena</v>
          </cell>
          <cell r="H577" t="str">
            <v>Napa</v>
          </cell>
          <cell r="J577" t="str">
            <v>94574</v>
          </cell>
          <cell r="N577" t="str">
            <v>C</v>
          </cell>
          <cell r="O577" t="str">
            <v>Masonry</v>
          </cell>
          <cell r="Q577">
            <v>5095</v>
          </cell>
          <cell r="S577" t="str">
            <v>Multi</v>
          </cell>
          <cell r="U577">
            <v>330707</v>
          </cell>
          <cell r="AE577">
            <v>39786</v>
          </cell>
          <cell r="AF577">
            <v>0</v>
          </cell>
        </row>
        <row r="578">
          <cell r="A578" t="str">
            <v>2400040021</v>
          </cell>
          <cell r="B578" t="str">
            <v>East Bay/Oakland</v>
          </cell>
          <cell r="C578" t="str">
            <v>Napa County</v>
          </cell>
          <cell r="D578" t="str">
            <v>Office</v>
          </cell>
          <cell r="F578" t="str">
            <v>1040 Main St</v>
          </cell>
          <cell r="G578" t="str">
            <v>Napa</v>
          </cell>
          <cell r="H578" t="str">
            <v>Napa</v>
          </cell>
          <cell r="I578" t="str">
            <v>Main Street Exchange</v>
          </cell>
          <cell r="J578" t="str">
            <v>94559</v>
          </cell>
          <cell r="N578" t="str">
            <v>C</v>
          </cell>
          <cell r="O578" t="str">
            <v>Masonry</v>
          </cell>
          <cell r="P578">
            <v>1907</v>
          </cell>
          <cell r="Q578">
            <v>24000</v>
          </cell>
          <cell r="R578">
            <v>11</v>
          </cell>
          <cell r="S578" t="str">
            <v>Multi</v>
          </cell>
          <cell r="T578">
            <v>9.4</v>
          </cell>
          <cell r="U578">
            <v>2172109</v>
          </cell>
          <cell r="AE578">
            <v>40021</v>
          </cell>
          <cell r="AF578">
            <v>0</v>
          </cell>
        </row>
        <row r="579">
          <cell r="A579" t="str">
            <v>113039917</v>
          </cell>
          <cell r="B579" t="str">
            <v>East Bay/Oakland</v>
          </cell>
          <cell r="C579" t="str">
            <v>Napa County</v>
          </cell>
          <cell r="D579" t="str">
            <v>Office</v>
          </cell>
          <cell r="F579" t="str">
            <v>952 Jefferson St</v>
          </cell>
          <cell r="G579" t="str">
            <v>Napa</v>
          </cell>
          <cell r="H579" t="str">
            <v>Napa</v>
          </cell>
          <cell r="J579" t="str">
            <v>94559</v>
          </cell>
          <cell r="N579" t="str">
            <v>C</v>
          </cell>
          <cell r="O579" t="str">
            <v>Wood Frame</v>
          </cell>
          <cell r="P579">
            <v>1920</v>
          </cell>
          <cell r="Q579">
            <v>1130</v>
          </cell>
          <cell r="R579">
            <v>1</v>
          </cell>
          <cell r="S579" t="str">
            <v>Multi</v>
          </cell>
          <cell r="U579">
            <v>306293</v>
          </cell>
          <cell r="AE579">
            <v>39917</v>
          </cell>
          <cell r="AF579">
            <v>0</v>
          </cell>
        </row>
        <row r="580">
          <cell r="A580" t="str">
            <v>650839170</v>
          </cell>
          <cell r="B580" t="str">
            <v>East Bay/Oakland</v>
          </cell>
          <cell r="C580" t="str">
            <v>Napa County</v>
          </cell>
          <cell r="D580" t="str">
            <v>Office</v>
          </cell>
          <cell r="F580" t="str">
            <v>1030 Seminary St</v>
          </cell>
          <cell r="G580" t="str">
            <v>Napa</v>
          </cell>
          <cell r="H580" t="str">
            <v>Napa</v>
          </cell>
          <cell r="J580" t="str">
            <v>94559</v>
          </cell>
          <cell r="N580" t="str">
            <v>B</v>
          </cell>
          <cell r="O580" t="str">
            <v>Wood Frame</v>
          </cell>
          <cell r="P580">
            <v>2005</v>
          </cell>
          <cell r="Q580">
            <v>6508</v>
          </cell>
          <cell r="R580">
            <v>1</v>
          </cell>
          <cell r="S580" t="str">
            <v>Multi</v>
          </cell>
          <cell r="U580">
            <v>1260292</v>
          </cell>
          <cell r="W580">
            <v>306000</v>
          </cell>
          <cell r="X580" t="str">
            <v>Mechanics Bk</v>
          </cell>
          <cell r="AE580">
            <v>39170</v>
          </cell>
          <cell r="AF580">
            <v>0</v>
          </cell>
        </row>
        <row r="581">
          <cell r="A581" t="str">
            <v>212839105</v>
          </cell>
          <cell r="B581" t="str">
            <v>East Bay/Oakland</v>
          </cell>
          <cell r="C581" t="str">
            <v>Napa County</v>
          </cell>
          <cell r="D581" t="str">
            <v>Office</v>
          </cell>
          <cell r="F581" t="str">
            <v>2001 Jefferson St</v>
          </cell>
          <cell r="G581" t="str">
            <v>Napa</v>
          </cell>
          <cell r="H581" t="str">
            <v>Napa</v>
          </cell>
          <cell r="J581" t="str">
            <v>94559</v>
          </cell>
          <cell r="N581" t="str">
            <v>B</v>
          </cell>
          <cell r="O581" t="str">
            <v>Wood Frame</v>
          </cell>
          <cell r="P581">
            <v>1973</v>
          </cell>
          <cell r="Q581">
            <v>2128</v>
          </cell>
          <cell r="S581" t="str">
            <v>Multi</v>
          </cell>
          <cell r="U581">
            <v>281170</v>
          </cell>
          <cell r="AE581">
            <v>39105</v>
          </cell>
          <cell r="AF581">
            <v>0</v>
          </cell>
        </row>
        <row r="582">
          <cell r="A582" t="str">
            <v>180040032</v>
          </cell>
          <cell r="B582" t="str">
            <v>East Bay/Oakland</v>
          </cell>
          <cell r="C582" t="str">
            <v>Napa County</v>
          </cell>
          <cell r="D582" t="str">
            <v>Office</v>
          </cell>
          <cell r="E582" t="str">
            <v>Medical</v>
          </cell>
          <cell r="F582" t="str">
            <v>2005 Delpha Dr</v>
          </cell>
          <cell r="G582" t="str">
            <v>Napa</v>
          </cell>
          <cell r="H582" t="str">
            <v>Napa</v>
          </cell>
          <cell r="I582" t="str">
            <v>Chinese Acupunture</v>
          </cell>
          <cell r="J582" t="str">
            <v>94558</v>
          </cell>
          <cell r="N582" t="str">
            <v>C</v>
          </cell>
          <cell r="O582" t="str">
            <v>Wood Frame</v>
          </cell>
          <cell r="Q582">
            <v>1800</v>
          </cell>
          <cell r="S582" t="str">
            <v>Multi</v>
          </cell>
          <cell r="U582">
            <v>365521</v>
          </cell>
          <cell r="AE582">
            <v>40032</v>
          </cell>
          <cell r="AF582">
            <v>0</v>
          </cell>
        </row>
        <row r="583">
          <cell r="A583" t="str">
            <v>1091139105</v>
          </cell>
          <cell r="B583" t="str">
            <v>East Bay/Oakland</v>
          </cell>
          <cell r="C583" t="str">
            <v>Napa County</v>
          </cell>
          <cell r="D583" t="str">
            <v>Office</v>
          </cell>
          <cell r="F583" t="str">
            <v>1334-1338 Lincoln Ave</v>
          </cell>
          <cell r="G583" t="str">
            <v>Calistoga</v>
          </cell>
          <cell r="H583" t="str">
            <v>Napa</v>
          </cell>
          <cell r="I583" t="str">
            <v>Masonic Plaza</v>
          </cell>
          <cell r="J583" t="str">
            <v>94515</v>
          </cell>
          <cell r="N583" t="str">
            <v>B</v>
          </cell>
          <cell r="O583" t="str">
            <v>Wood Frame</v>
          </cell>
          <cell r="P583">
            <v>1910</v>
          </cell>
          <cell r="Q583">
            <v>10911</v>
          </cell>
          <cell r="S583" t="str">
            <v>Multi</v>
          </cell>
          <cell r="T583">
            <v>22</v>
          </cell>
          <cell r="U583">
            <v>1178100</v>
          </cell>
          <cell r="W583">
            <v>3250000</v>
          </cell>
          <cell r="X583" t="str">
            <v>Tamalpais Bk</v>
          </cell>
          <cell r="AE583">
            <v>39105</v>
          </cell>
          <cell r="AF583">
            <v>0</v>
          </cell>
        </row>
        <row r="584">
          <cell r="A584" t="str">
            <v>365740126</v>
          </cell>
          <cell r="B584" t="str">
            <v>East Bay/Oakland</v>
          </cell>
          <cell r="C584" t="str">
            <v>Napa County</v>
          </cell>
          <cell r="D584" t="str">
            <v>Office</v>
          </cell>
          <cell r="F584" t="str">
            <v>1041 Jefferson St</v>
          </cell>
          <cell r="G584" t="str">
            <v>Napa</v>
          </cell>
          <cell r="H584" t="str">
            <v>Napa</v>
          </cell>
          <cell r="J584" t="str">
            <v>94559</v>
          </cell>
          <cell r="N584" t="str">
            <v>B</v>
          </cell>
          <cell r="O584" t="str">
            <v>Wood Frame</v>
          </cell>
          <cell r="P584">
            <v>1980</v>
          </cell>
          <cell r="Q584">
            <v>3657</v>
          </cell>
          <cell r="R584">
            <v>3</v>
          </cell>
          <cell r="S584" t="str">
            <v>Multi</v>
          </cell>
          <cell r="T584">
            <v>19.690000000000001</v>
          </cell>
          <cell r="U584">
            <v>307168</v>
          </cell>
          <cell r="AE584">
            <v>40126</v>
          </cell>
          <cell r="AF584">
            <v>0</v>
          </cell>
        </row>
        <row r="585">
          <cell r="A585" t="str">
            <v>381640444</v>
          </cell>
          <cell r="B585" t="str">
            <v>East Bay/Oakland</v>
          </cell>
          <cell r="C585" t="str">
            <v>Napa County</v>
          </cell>
          <cell r="D585" t="str">
            <v>Office</v>
          </cell>
          <cell r="F585" t="str">
            <v>1737 1st St</v>
          </cell>
          <cell r="G585" t="str">
            <v>Napa</v>
          </cell>
          <cell r="H585" t="str">
            <v>Napa</v>
          </cell>
          <cell r="J585" t="str">
            <v>94559</v>
          </cell>
          <cell r="N585" t="str">
            <v>B</v>
          </cell>
          <cell r="O585" t="str">
            <v>Masonry</v>
          </cell>
          <cell r="P585">
            <v>1975</v>
          </cell>
          <cell r="Q585">
            <v>3816</v>
          </cell>
          <cell r="R585">
            <v>2</v>
          </cell>
          <cell r="S585" t="str">
            <v>Multi</v>
          </cell>
          <cell r="U585">
            <v>1004545</v>
          </cell>
          <cell r="AE585">
            <v>40444</v>
          </cell>
          <cell r="AF585">
            <v>0</v>
          </cell>
        </row>
        <row r="586">
          <cell r="A586" t="str">
            <v>200040284</v>
          </cell>
          <cell r="B586" t="str">
            <v>East Bay/Oakland</v>
          </cell>
          <cell r="C586" t="str">
            <v>Napa County</v>
          </cell>
          <cell r="D586" t="str">
            <v>Office</v>
          </cell>
          <cell r="F586" t="str">
            <v>1010 Professional Dr</v>
          </cell>
          <cell r="G586" t="str">
            <v>Napa</v>
          </cell>
          <cell r="H586" t="str">
            <v>Napa</v>
          </cell>
          <cell r="I586" t="str">
            <v>Beard Professional Center</v>
          </cell>
          <cell r="J586" t="str">
            <v>94558</v>
          </cell>
          <cell r="N586" t="str">
            <v>C</v>
          </cell>
          <cell r="O586" t="str">
            <v>Wood Frame</v>
          </cell>
          <cell r="Q586">
            <v>2000</v>
          </cell>
          <cell r="R586">
            <v>2</v>
          </cell>
          <cell r="S586" t="str">
            <v>Multi</v>
          </cell>
          <cell r="U586">
            <v>527475</v>
          </cell>
          <cell r="AE586">
            <v>40284</v>
          </cell>
          <cell r="AF586">
            <v>0</v>
          </cell>
        </row>
        <row r="587">
          <cell r="A587" t="str">
            <v>358840450</v>
          </cell>
          <cell r="B587" t="str">
            <v>East Bay/Oakland</v>
          </cell>
          <cell r="C587" t="str">
            <v>Napa County</v>
          </cell>
          <cell r="D587" t="str">
            <v>Office</v>
          </cell>
          <cell r="F587" t="str">
            <v>1541 3rd St</v>
          </cell>
          <cell r="G587" t="str">
            <v>Napa</v>
          </cell>
          <cell r="H587" t="str">
            <v>Napa</v>
          </cell>
          <cell r="J587" t="str">
            <v>94559</v>
          </cell>
          <cell r="N587" t="str">
            <v>C</v>
          </cell>
          <cell r="O587" t="str">
            <v>Wood Frame</v>
          </cell>
          <cell r="Q587">
            <v>3588</v>
          </cell>
          <cell r="R587">
            <v>3</v>
          </cell>
          <cell r="U587">
            <v>318614</v>
          </cell>
          <cell r="AE587">
            <v>40450</v>
          </cell>
          <cell r="AF587">
            <v>0</v>
          </cell>
        </row>
        <row r="588">
          <cell r="A588" t="str">
            <v>2400040024</v>
          </cell>
          <cell r="B588" t="str">
            <v>East Bay/Oakland</v>
          </cell>
          <cell r="C588" t="str">
            <v>Napa County</v>
          </cell>
          <cell r="D588" t="str">
            <v>Office</v>
          </cell>
          <cell r="F588" t="str">
            <v>1040 Main St</v>
          </cell>
          <cell r="G588" t="str">
            <v>Napa</v>
          </cell>
          <cell r="H588" t="str">
            <v>Napa</v>
          </cell>
          <cell r="I588" t="str">
            <v>Main Street Exchange</v>
          </cell>
          <cell r="J588" t="str">
            <v>94559</v>
          </cell>
          <cell r="K588" t="str">
            <v>Joseph &amp; Rosemarie Keebler</v>
          </cell>
          <cell r="L588" t="str">
            <v>Joseph Keebler</v>
          </cell>
          <cell r="M588">
            <v>7072521133</v>
          </cell>
          <cell r="N588" t="str">
            <v>C</v>
          </cell>
          <cell r="O588" t="str">
            <v>Masonry</v>
          </cell>
          <cell r="P588">
            <v>1907</v>
          </cell>
          <cell r="Q588">
            <v>24000</v>
          </cell>
          <cell r="R588">
            <v>11</v>
          </cell>
          <cell r="S588" t="str">
            <v>Multi</v>
          </cell>
          <cell r="T588">
            <v>9.4</v>
          </cell>
          <cell r="U588">
            <v>2172109</v>
          </cell>
          <cell r="AE588">
            <v>40024</v>
          </cell>
          <cell r="AF588">
            <v>0</v>
          </cell>
        </row>
        <row r="589">
          <cell r="A589" t="str">
            <v>1150040203</v>
          </cell>
          <cell r="B589" t="str">
            <v>East Bay/Oakland</v>
          </cell>
          <cell r="C589" t="str">
            <v>Napa County</v>
          </cell>
          <cell r="D589" t="str">
            <v>Office</v>
          </cell>
          <cell r="F589" t="str">
            <v>800 Trancas St</v>
          </cell>
          <cell r="G589" t="str">
            <v>Napa</v>
          </cell>
          <cell r="H589" t="str">
            <v>Napa</v>
          </cell>
          <cell r="J589" t="str">
            <v>94558</v>
          </cell>
          <cell r="N589" t="str">
            <v>B</v>
          </cell>
          <cell r="O589" t="str">
            <v>Reinforced Concrete</v>
          </cell>
          <cell r="P589">
            <v>1989</v>
          </cell>
          <cell r="Q589">
            <v>11500</v>
          </cell>
          <cell r="R589">
            <v>5</v>
          </cell>
          <cell r="S589" t="str">
            <v>Multi</v>
          </cell>
          <cell r="U589">
            <v>4329728</v>
          </cell>
          <cell r="AE589">
            <v>40203</v>
          </cell>
          <cell r="AF589">
            <v>0</v>
          </cell>
        </row>
        <row r="590">
          <cell r="A590" t="str">
            <v>1362540361</v>
          </cell>
          <cell r="B590" t="str">
            <v>East Bay/Oakland</v>
          </cell>
          <cell r="C590" t="str">
            <v>Napa County</v>
          </cell>
          <cell r="D590" t="str">
            <v>Office</v>
          </cell>
          <cell r="F590" t="str">
            <v>1216 Church St</v>
          </cell>
          <cell r="G590" t="str">
            <v>Saint Helena</v>
          </cell>
          <cell r="H590" t="str">
            <v>Napa</v>
          </cell>
          <cell r="J590" t="str">
            <v>94574</v>
          </cell>
          <cell r="N590" t="str">
            <v>C</v>
          </cell>
          <cell r="O590" t="str">
            <v>Masonry</v>
          </cell>
          <cell r="Q590">
            <v>13625</v>
          </cell>
          <cell r="R590">
            <v>3</v>
          </cell>
          <cell r="S590" t="str">
            <v>Multi</v>
          </cell>
          <cell r="U590">
            <v>685376</v>
          </cell>
          <cell r="AE590">
            <v>40361</v>
          </cell>
          <cell r="AF590">
            <v>0</v>
          </cell>
        </row>
        <row r="591">
          <cell r="A591" t="str">
            <v>509539716</v>
          </cell>
          <cell r="B591" t="str">
            <v>East Bay/Oakland</v>
          </cell>
          <cell r="C591" t="str">
            <v>Napa County</v>
          </cell>
          <cell r="D591" t="str">
            <v>Office</v>
          </cell>
          <cell r="F591" t="str">
            <v>1336 Oak St</v>
          </cell>
          <cell r="G591" t="str">
            <v>Saint Helena</v>
          </cell>
          <cell r="H591" t="str">
            <v>Napa</v>
          </cell>
          <cell r="J591" t="str">
            <v>94574</v>
          </cell>
          <cell r="N591" t="str">
            <v>C</v>
          </cell>
          <cell r="O591" t="str">
            <v>Masonry</v>
          </cell>
          <cell r="Q591">
            <v>5095</v>
          </cell>
          <cell r="S591" t="str">
            <v>Multi</v>
          </cell>
          <cell r="U591">
            <v>330707</v>
          </cell>
          <cell r="AE591">
            <v>39716</v>
          </cell>
          <cell r="AF591">
            <v>0</v>
          </cell>
        </row>
        <row r="592">
          <cell r="A592" t="str">
            <v>1653039072</v>
          </cell>
          <cell r="B592" t="str">
            <v>East Bay/Oakland</v>
          </cell>
          <cell r="C592" t="str">
            <v>Napa County</v>
          </cell>
          <cell r="D592" t="str">
            <v>Office</v>
          </cell>
          <cell r="F592" t="str">
            <v>935 Trancas St</v>
          </cell>
          <cell r="G592" t="str">
            <v>Napa</v>
          </cell>
          <cell r="H592" t="str">
            <v>Napa</v>
          </cell>
          <cell r="I592" t="str">
            <v>Trancas Medical Offices</v>
          </cell>
          <cell r="J592" t="str">
            <v>94558</v>
          </cell>
          <cell r="N592" t="str">
            <v>C</v>
          </cell>
          <cell r="O592" t="str">
            <v>Wood Frame</v>
          </cell>
          <cell r="P592">
            <v>1967</v>
          </cell>
          <cell r="Q592">
            <v>16530</v>
          </cell>
          <cell r="R592">
            <v>7</v>
          </cell>
          <cell r="S592" t="str">
            <v>Multi</v>
          </cell>
          <cell r="T592">
            <v>3.48</v>
          </cell>
          <cell r="U592">
            <v>867000</v>
          </cell>
          <cell r="W592">
            <v>1500000</v>
          </cell>
          <cell r="X592" t="str">
            <v>Private Lender</v>
          </cell>
          <cell r="AE592">
            <v>39072</v>
          </cell>
          <cell r="AF592">
            <v>0</v>
          </cell>
        </row>
        <row r="593">
          <cell r="A593" t="str">
            <v>175040032</v>
          </cell>
          <cell r="B593" t="str">
            <v>East Bay/Oakland</v>
          </cell>
          <cell r="C593" t="str">
            <v>Napa County</v>
          </cell>
          <cell r="D593" t="str">
            <v>Office</v>
          </cell>
          <cell r="F593" t="str">
            <v>3091-3095 Solano Ave</v>
          </cell>
          <cell r="G593" t="str">
            <v>Napa</v>
          </cell>
          <cell r="H593" t="str">
            <v>Napa</v>
          </cell>
          <cell r="J593" t="str">
            <v>94558</v>
          </cell>
          <cell r="N593" t="str">
            <v>B</v>
          </cell>
          <cell r="O593" t="str">
            <v>Wood Frame</v>
          </cell>
          <cell r="Q593">
            <v>1750</v>
          </cell>
          <cell r="R593">
            <v>2</v>
          </cell>
          <cell r="S593" t="str">
            <v>Multi</v>
          </cell>
          <cell r="U593">
            <v>519991</v>
          </cell>
          <cell r="AE593">
            <v>40032</v>
          </cell>
          <cell r="AF593">
            <v>0</v>
          </cell>
        </row>
        <row r="594">
          <cell r="A594" t="str">
            <v>509540147</v>
          </cell>
          <cell r="B594" t="str">
            <v>East Bay/Oakland</v>
          </cell>
          <cell r="C594" t="str">
            <v>Napa County</v>
          </cell>
          <cell r="D594" t="str">
            <v>Office</v>
          </cell>
          <cell r="F594" t="str">
            <v>1336 Oak St</v>
          </cell>
          <cell r="G594" t="str">
            <v>Saint Helena</v>
          </cell>
          <cell r="H594" t="str">
            <v>Napa</v>
          </cell>
          <cell r="J594" t="str">
            <v>94574</v>
          </cell>
          <cell r="N594" t="str">
            <v>C</v>
          </cell>
          <cell r="O594" t="str">
            <v>Masonry</v>
          </cell>
          <cell r="Q594">
            <v>5095</v>
          </cell>
          <cell r="S594" t="str">
            <v>Multi</v>
          </cell>
          <cell r="U594">
            <v>330707</v>
          </cell>
          <cell r="AE594">
            <v>40147</v>
          </cell>
          <cell r="AF594">
            <v>0</v>
          </cell>
        </row>
        <row r="595">
          <cell r="A595" t="str">
            <v>212839678</v>
          </cell>
          <cell r="B595" t="str">
            <v>East Bay/Oakland</v>
          </cell>
          <cell r="C595" t="str">
            <v>Napa County</v>
          </cell>
          <cell r="D595" t="str">
            <v>Office</v>
          </cell>
          <cell r="F595" t="str">
            <v>2001 Jefferson St</v>
          </cell>
          <cell r="G595" t="str">
            <v>Napa</v>
          </cell>
          <cell r="H595" t="str">
            <v>Napa</v>
          </cell>
          <cell r="J595" t="str">
            <v>94559</v>
          </cell>
          <cell r="N595" t="str">
            <v>B</v>
          </cell>
          <cell r="O595" t="str">
            <v>Wood Frame</v>
          </cell>
          <cell r="P595">
            <v>1973</v>
          </cell>
          <cell r="Q595">
            <v>2128</v>
          </cell>
          <cell r="R595">
            <v>1</v>
          </cell>
          <cell r="S595" t="str">
            <v>Multi</v>
          </cell>
          <cell r="U595">
            <v>286792</v>
          </cell>
          <cell r="AE595">
            <v>39678</v>
          </cell>
          <cell r="AF595">
            <v>0</v>
          </cell>
        </row>
        <row r="596">
          <cell r="A596" t="str">
            <v>130639632</v>
          </cell>
          <cell r="B596" t="str">
            <v>East Bay/Oakland</v>
          </cell>
          <cell r="C596" t="str">
            <v>Napa County</v>
          </cell>
          <cell r="D596" t="str">
            <v>Office</v>
          </cell>
          <cell r="E596" t="str">
            <v>Medical</v>
          </cell>
          <cell r="F596" t="str">
            <v>1600 Trancas St</v>
          </cell>
          <cell r="G596" t="str">
            <v>Napa</v>
          </cell>
          <cell r="H596" t="str">
            <v>Napa</v>
          </cell>
          <cell r="J596" t="str">
            <v>94558</v>
          </cell>
          <cell r="N596" t="str">
            <v>C</v>
          </cell>
          <cell r="O596" t="str">
            <v>Wood Frame</v>
          </cell>
          <cell r="P596">
            <v>1965</v>
          </cell>
          <cell r="Q596">
            <v>1306</v>
          </cell>
          <cell r="R596">
            <v>1</v>
          </cell>
          <cell r="AE596">
            <v>39632</v>
          </cell>
          <cell r="AF596">
            <v>0</v>
          </cell>
        </row>
        <row r="597">
          <cell r="A597" t="str">
            <v>339239982</v>
          </cell>
          <cell r="B597" t="str">
            <v>East Bay/Oakland</v>
          </cell>
          <cell r="C597" t="str">
            <v>Napa County</v>
          </cell>
          <cell r="D597" t="str">
            <v>Office</v>
          </cell>
          <cell r="F597" t="str">
            <v>1250 Church St</v>
          </cell>
          <cell r="G597" t="str">
            <v>Saint Helena</v>
          </cell>
          <cell r="H597" t="str">
            <v>Napa</v>
          </cell>
          <cell r="J597" t="str">
            <v>94574</v>
          </cell>
          <cell r="N597" t="str">
            <v>C</v>
          </cell>
          <cell r="O597" t="str">
            <v>Wood Frame</v>
          </cell>
          <cell r="P597">
            <v>1939</v>
          </cell>
          <cell r="Q597">
            <v>3392</v>
          </cell>
          <cell r="R597">
            <v>1</v>
          </cell>
          <cell r="S597" t="str">
            <v>Multi</v>
          </cell>
          <cell r="U597">
            <v>1206790</v>
          </cell>
          <cell r="AE597">
            <v>39982</v>
          </cell>
          <cell r="AF597">
            <v>0</v>
          </cell>
        </row>
        <row r="598">
          <cell r="A598" t="str">
            <v>1020040413</v>
          </cell>
          <cell r="B598" t="str">
            <v>East Bay/Oakland</v>
          </cell>
          <cell r="C598" t="str">
            <v>Napa County</v>
          </cell>
          <cell r="D598" t="str">
            <v>Office</v>
          </cell>
          <cell r="F598" t="str">
            <v>2160 Jefferson St</v>
          </cell>
          <cell r="G598" t="str">
            <v>Napa</v>
          </cell>
          <cell r="H598" t="str">
            <v>Napa</v>
          </cell>
          <cell r="I598" t="str">
            <v>Poimiroo</v>
          </cell>
          <cell r="J598" t="str">
            <v>94559</v>
          </cell>
          <cell r="N598" t="str">
            <v>C</v>
          </cell>
          <cell r="O598" t="str">
            <v>Wood Frame</v>
          </cell>
          <cell r="P598">
            <v>1980</v>
          </cell>
          <cell r="Q598">
            <v>10200</v>
          </cell>
          <cell r="R598">
            <v>7</v>
          </cell>
          <cell r="S598" t="str">
            <v>Multi</v>
          </cell>
          <cell r="T598">
            <v>20.02</v>
          </cell>
          <cell r="U598">
            <v>1301955</v>
          </cell>
          <cell r="AE598">
            <v>40413</v>
          </cell>
          <cell r="AF598">
            <v>0</v>
          </cell>
        </row>
        <row r="599">
          <cell r="A599" t="str">
            <v>368840037</v>
          </cell>
          <cell r="B599" t="str">
            <v>East Bay/Oakland</v>
          </cell>
          <cell r="C599" t="str">
            <v>Napa County</v>
          </cell>
          <cell r="D599" t="str">
            <v>Office</v>
          </cell>
          <cell r="F599" t="str">
            <v>720-740 Jefferson St</v>
          </cell>
          <cell r="G599" t="str">
            <v>Napa</v>
          </cell>
          <cell r="H599" t="str">
            <v>Napa</v>
          </cell>
          <cell r="J599" t="str">
            <v>94559</v>
          </cell>
          <cell r="N599" t="str">
            <v>C</v>
          </cell>
          <cell r="O599" t="str">
            <v>Wood Frame</v>
          </cell>
          <cell r="Q599">
            <v>3688</v>
          </cell>
          <cell r="R599">
            <v>3</v>
          </cell>
          <cell r="S599" t="str">
            <v>Multi</v>
          </cell>
          <cell r="U599">
            <v>206858</v>
          </cell>
          <cell r="AE599">
            <v>40037</v>
          </cell>
          <cell r="AF599">
            <v>0</v>
          </cell>
        </row>
        <row r="600">
          <cell r="A600" t="str">
            <v>212839675</v>
          </cell>
          <cell r="B600" t="str">
            <v>East Bay/Oakland</v>
          </cell>
          <cell r="C600" t="str">
            <v>Napa County</v>
          </cell>
          <cell r="D600" t="str">
            <v>Office</v>
          </cell>
          <cell r="F600" t="str">
            <v>2001 Jefferson St</v>
          </cell>
          <cell r="G600" t="str">
            <v>Napa</v>
          </cell>
          <cell r="H600" t="str">
            <v>Napa</v>
          </cell>
          <cell r="J600" t="str">
            <v>94559</v>
          </cell>
          <cell r="N600" t="str">
            <v>B</v>
          </cell>
          <cell r="O600" t="str">
            <v>Wood Frame</v>
          </cell>
          <cell r="P600">
            <v>1973</v>
          </cell>
          <cell r="Q600">
            <v>2128</v>
          </cell>
          <cell r="R600">
            <v>1</v>
          </cell>
          <cell r="S600" t="str">
            <v>Multi</v>
          </cell>
          <cell r="U600">
            <v>286792</v>
          </cell>
          <cell r="W600">
            <v>650000</v>
          </cell>
          <cell r="X600" t="str">
            <v>Private Lender</v>
          </cell>
          <cell r="AE600">
            <v>39675</v>
          </cell>
          <cell r="AF600">
            <v>0</v>
          </cell>
        </row>
        <row r="601">
          <cell r="A601" t="str">
            <v>1653039070</v>
          </cell>
          <cell r="B601" t="str">
            <v>East Bay/Oakland</v>
          </cell>
          <cell r="C601" t="str">
            <v>Napa County</v>
          </cell>
          <cell r="D601" t="str">
            <v>Office</v>
          </cell>
          <cell r="F601" t="str">
            <v>935 Trancas St</v>
          </cell>
          <cell r="G601" t="str">
            <v>Napa</v>
          </cell>
          <cell r="H601" t="str">
            <v>Napa</v>
          </cell>
          <cell r="I601" t="str">
            <v>Trancas Medical Offices</v>
          </cell>
          <cell r="J601" t="str">
            <v>94558</v>
          </cell>
          <cell r="N601" t="str">
            <v>C</v>
          </cell>
          <cell r="O601" t="str">
            <v>Wood Frame</v>
          </cell>
          <cell r="P601">
            <v>1967</v>
          </cell>
          <cell r="Q601">
            <v>16530</v>
          </cell>
          <cell r="R601">
            <v>7</v>
          </cell>
          <cell r="S601" t="str">
            <v>Multi</v>
          </cell>
          <cell r="T601">
            <v>3.48</v>
          </cell>
          <cell r="U601">
            <v>590853</v>
          </cell>
          <cell r="AE601">
            <v>39070</v>
          </cell>
          <cell r="AF601">
            <v>0</v>
          </cell>
        </row>
        <row r="602">
          <cell r="A602" t="str">
            <v>339239786</v>
          </cell>
          <cell r="B602" t="str">
            <v>East Bay/Oakland</v>
          </cell>
          <cell r="C602" t="str">
            <v>Napa County</v>
          </cell>
          <cell r="D602" t="str">
            <v>Office</v>
          </cell>
          <cell r="F602" t="str">
            <v>1250 Church St</v>
          </cell>
          <cell r="G602" t="str">
            <v>Saint Helena</v>
          </cell>
          <cell r="H602" t="str">
            <v>Napa</v>
          </cell>
          <cell r="J602" t="str">
            <v>94574</v>
          </cell>
          <cell r="N602" t="str">
            <v>C</v>
          </cell>
          <cell r="O602" t="str">
            <v>Wood Frame</v>
          </cell>
          <cell r="P602">
            <v>1939</v>
          </cell>
          <cell r="Q602">
            <v>3392</v>
          </cell>
          <cell r="R602">
            <v>2</v>
          </cell>
          <cell r="S602" t="str">
            <v>Multi</v>
          </cell>
          <cell r="U602">
            <v>1206790</v>
          </cell>
          <cell r="AE602">
            <v>39786</v>
          </cell>
          <cell r="AF602">
            <v>0</v>
          </cell>
        </row>
        <row r="603">
          <cell r="A603" t="str">
            <v>212839120</v>
          </cell>
          <cell r="B603" t="str">
            <v>East Bay/Oakland</v>
          </cell>
          <cell r="C603" t="str">
            <v>Napa County</v>
          </cell>
          <cell r="D603" t="str">
            <v>Office</v>
          </cell>
          <cell r="F603" t="str">
            <v>2001 Jefferson St</v>
          </cell>
          <cell r="G603" t="str">
            <v>Napa</v>
          </cell>
          <cell r="H603" t="str">
            <v>Napa</v>
          </cell>
          <cell r="J603" t="str">
            <v>94559</v>
          </cell>
          <cell r="N603" t="str">
            <v>B</v>
          </cell>
          <cell r="O603" t="str">
            <v>Wood Frame</v>
          </cell>
          <cell r="P603">
            <v>1973</v>
          </cell>
          <cell r="Q603">
            <v>2128</v>
          </cell>
          <cell r="S603" t="str">
            <v>Multi</v>
          </cell>
          <cell r="U603">
            <v>281170</v>
          </cell>
          <cell r="AE603">
            <v>39120</v>
          </cell>
          <cell r="AF603">
            <v>0</v>
          </cell>
        </row>
        <row r="604">
          <cell r="A604" t="str">
            <v>175039930</v>
          </cell>
          <cell r="B604" t="str">
            <v>East Bay/Oakland</v>
          </cell>
          <cell r="C604" t="str">
            <v>Napa County</v>
          </cell>
          <cell r="D604" t="str">
            <v>Office</v>
          </cell>
          <cell r="F604" t="str">
            <v>2016 Jefferson St</v>
          </cell>
          <cell r="G604" t="str">
            <v>Napa</v>
          </cell>
          <cell r="H604" t="str">
            <v>Napa</v>
          </cell>
          <cell r="J604" t="str">
            <v>94559</v>
          </cell>
          <cell r="N604" t="str">
            <v>B</v>
          </cell>
          <cell r="O604" t="str">
            <v>Reinforced Concrete</v>
          </cell>
          <cell r="P604">
            <v>1954</v>
          </cell>
          <cell r="Q604">
            <v>1750</v>
          </cell>
          <cell r="R604">
            <v>1</v>
          </cell>
          <cell r="S604" t="str">
            <v>Multi</v>
          </cell>
          <cell r="U604">
            <v>262291</v>
          </cell>
          <cell r="AE604">
            <v>39930</v>
          </cell>
          <cell r="AF604">
            <v>0</v>
          </cell>
        </row>
        <row r="605">
          <cell r="A605" t="str">
            <v>1070040035</v>
          </cell>
          <cell r="B605" t="str">
            <v>East Bay/Oakland</v>
          </cell>
          <cell r="C605" t="str">
            <v>Napa County</v>
          </cell>
          <cell r="D605" t="str">
            <v>Office</v>
          </cell>
          <cell r="E605" t="str">
            <v>Medical</v>
          </cell>
          <cell r="F605" t="str">
            <v>3448 Villa Ln</v>
          </cell>
          <cell r="G605" t="str">
            <v>Napa</v>
          </cell>
          <cell r="H605" t="str">
            <v>Napa</v>
          </cell>
          <cell r="I605" t="str">
            <v>Villa Lane Medical Center</v>
          </cell>
          <cell r="J605" t="str">
            <v>94558</v>
          </cell>
          <cell r="K605" t="str">
            <v>James F Kelly</v>
          </cell>
          <cell r="L605" t="str">
            <v>James Kelly</v>
          </cell>
          <cell r="N605" t="str">
            <v>B</v>
          </cell>
          <cell r="O605" t="str">
            <v>Reinforced Concrete</v>
          </cell>
          <cell r="Q605">
            <v>10700</v>
          </cell>
          <cell r="R605">
            <v>2</v>
          </cell>
          <cell r="S605" t="str">
            <v>Multi</v>
          </cell>
          <cell r="U605">
            <v>1283591</v>
          </cell>
          <cell r="AE605">
            <v>40035</v>
          </cell>
          <cell r="AF605">
            <v>0</v>
          </cell>
        </row>
        <row r="606">
          <cell r="A606" t="str">
            <v>758340260</v>
          </cell>
          <cell r="B606" t="str">
            <v>East Bay/Oakland</v>
          </cell>
          <cell r="C606" t="str">
            <v>Napa County</v>
          </cell>
          <cell r="D606" t="str">
            <v>Office</v>
          </cell>
          <cell r="E606" t="str">
            <v>Medical</v>
          </cell>
          <cell r="F606" t="str">
            <v>1500-1530 Railroad Ave</v>
          </cell>
          <cell r="G606" t="str">
            <v>Saint Helena</v>
          </cell>
          <cell r="H606" t="str">
            <v>Napa</v>
          </cell>
          <cell r="J606" t="str">
            <v>94574</v>
          </cell>
          <cell r="N606" t="str">
            <v>C</v>
          </cell>
          <cell r="O606" t="str">
            <v>Wood Frame</v>
          </cell>
          <cell r="Q606">
            <v>7583</v>
          </cell>
          <cell r="S606" t="str">
            <v>Multi</v>
          </cell>
          <cell r="U606">
            <v>834701</v>
          </cell>
          <cell r="W606">
            <v>580000</v>
          </cell>
          <cell r="X606" t="str">
            <v>First Republic Bk</v>
          </cell>
          <cell r="AE606">
            <v>40260</v>
          </cell>
          <cell r="AF606">
            <v>0</v>
          </cell>
        </row>
        <row r="607">
          <cell r="A607" t="str">
            <v>365740126</v>
          </cell>
          <cell r="B607" t="str">
            <v>East Bay/Oakland</v>
          </cell>
          <cell r="C607" t="str">
            <v>Napa County</v>
          </cell>
          <cell r="D607" t="str">
            <v>Office</v>
          </cell>
          <cell r="F607" t="str">
            <v>1041 Jefferson St</v>
          </cell>
          <cell r="G607" t="str">
            <v>Napa</v>
          </cell>
          <cell r="H607" t="str">
            <v>Napa</v>
          </cell>
          <cell r="J607" t="str">
            <v>94559</v>
          </cell>
          <cell r="N607" t="str">
            <v>B</v>
          </cell>
          <cell r="O607" t="str">
            <v>Wood Frame</v>
          </cell>
          <cell r="P607">
            <v>1980</v>
          </cell>
          <cell r="Q607">
            <v>3657</v>
          </cell>
          <cell r="R607">
            <v>3</v>
          </cell>
          <cell r="S607" t="str">
            <v>Multi</v>
          </cell>
          <cell r="T607">
            <v>19.690000000000001</v>
          </cell>
          <cell r="U607">
            <v>307168</v>
          </cell>
          <cell r="AE607">
            <v>40126</v>
          </cell>
          <cell r="AF607">
            <v>0</v>
          </cell>
        </row>
        <row r="608">
          <cell r="A608" t="str">
            <v>509540136</v>
          </cell>
          <cell r="B608" t="str">
            <v>East Bay/Oakland</v>
          </cell>
          <cell r="C608" t="str">
            <v>Napa County</v>
          </cell>
          <cell r="D608" t="str">
            <v>Office</v>
          </cell>
          <cell r="F608" t="str">
            <v>1336 Oak St</v>
          </cell>
          <cell r="G608" t="str">
            <v>Saint Helena</v>
          </cell>
          <cell r="H608" t="str">
            <v>Napa</v>
          </cell>
          <cell r="J608" t="str">
            <v>94574</v>
          </cell>
          <cell r="N608" t="str">
            <v>C</v>
          </cell>
          <cell r="O608" t="str">
            <v>Masonry</v>
          </cell>
          <cell r="Q608">
            <v>5095</v>
          </cell>
          <cell r="S608" t="str">
            <v>Multi</v>
          </cell>
          <cell r="U608">
            <v>330707</v>
          </cell>
          <cell r="AE608">
            <v>40136</v>
          </cell>
          <cell r="AF608">
            <v>0</v>
          </cell>
        </row>
        <row r="609">
          <cell r="A609" t="str">
            <v>360039091</v>
          </cell>
          <cell r="B609" t="str">
            <v>East Bay/Oakland</v>
          </cell>
          <cell r="C609" t="str">
            <v>Napa County</v>
          </cell>
          <cell r="D609" t="str">
            <v>Office</v>
          </cell>
          <cell r="F609" t="str">
            <v>3036 Beard Rd</v>
          </cell>
          <cell r="G609" t="str">
            <v>Napa</v>
          </cell>
          <cell r="H609" t="str">
            <v>Napa</v>
          </cell>
          <cell r="I609" t="str">
            <v>Ufficio Medico</v>
          </cell>
          <cell r="J609" t="str">
            <v>94558</v>
          </cell>
          <cell r="N609" t="str">
            <v>B</v>
          </cell>
          <cell r="O609" t="str">
            <v>Reinforced Concrete</v>
          </cell>
          <cell r="P609">
            <v>2006</v>
          </cell>
          <cell r="Q609">
            <v>3600</v>
          </cell>
          <cell r="S609" t="str">
            <v>Multi</v>
          </cell>
          <cell r="U609">
            <v>340820</v>
          </cell>
          <cell r="W609">
            <v>900000</v>
          </cell>
          <cell r="X609" t="str">
            <v>First Republic Bk</v>
          </cell>
          <cell r="AE609">
            <v>39091</v>
          </cell>
          <cell r="AF609">
            <v>0</v>
          </cell>
        </row>
        <row r="610">
          <cell r="A610" t="str">
            <v>655540597</v>
          </cell>
          <cell r="B610" t="str">
            <v>East Bay/Oakland</v>
          </cell>
          <cell r="C610" t="str">
            <v>Napa County</v>
          </cell>
          <cell r="D610" t="str">
            <v>Office</v>
          </cell>
          <cell r="E610" t="str">
            <v>Medical</v>
          </cell>
          <cell r="F610" t="str">
            <v>3301 Villa Ln</v>
          </cell>
          <cell r="G610" t="str">
            <v>Napa</v>
          </cell>
          <cell r="H610" t="str">
            <v>Napa</v>
          </cell>
          <cell r="J610" t="str">
            <v>94558</v>
          </cell>
          <cell r="N610" t="str">
            <v>B</v>
          </cell>
          <cell r="O610" t="str">
            <v>Masonry</v>
          </cell>
          <cell r="P610">
            <v>1992</v>
          </cell>
          <cell r="Q610">
            <v>6555</v>
          </cell>
          <cell r="S610" t="str">
            <v>Multi</v>
          </cell>
          <cell r="U610">
            <v>1050000</v>
          </cell>
          <cell r="AE610">
            <v>40597</v>
          </cell>
        </row>
        <row r="611">
          <cell r="A611" t="str">
            <v>1338439176</v>
          </cell>
          <cell r="B611" t="str">
            <v>East Bay/Oakland</v>
          </cell>
          <cell r="C611" t="str">
            <v>Napa County</v>
          </cell>
          <cell r="D611" t="str">
            <v>Office</v>
          </cell>
          <cell r="F611" t="str">
            <v>620 Imperial Way</v>
          </cell>
          <cell r="G611" t="str">
            <v>Napa</v>
          </cell>
          <cell r="H611" t="str">
            <v>Napa</v>
          </cell>
          <cell r="J611" t="str">
            <v>94559</v>
          </cell>
          <cell r="N611" t="str">
            <v>C</v>
          </cell>
          <cell r="O611" t="str">
            <v>Reinforced Concrete</v>
          </cell>
          <cell r="Q611">
            <v>13384</v>
          </cell>
          <cell r="S611" t="str">
            <v>Multi</v>
          </cell>
          <cell r="U611">
            <v>986578</v>
          </cell>
          <cell r="AE611">
            <v>39176</v>
          </cell>
        </row>
        <row r="612">
          <cell r="A612" t="str">
            <v>245340676</v>
          </cell>
          <cell r="B612" t="str">
            <v>East Bay/Oakland</v>
          </cell>
          <cell r="C612" t="str">
            <v>Napa County</v>
          </cell>
          <cell r="D612" t="str">
            <v>Office</v>
          </cell>
          <cell r="F612" t="str">
            <v>999 Adams St</v>
          </cell>
          <cell r="G612" t="str">
            <v>Saint Helena</v>
          </cell>
          <cell r="H612" t="str">
            <v>Napa</v>
          </cell>
          <cell r="J612" t="str">
            <v>94574</v>
          </cell>
          <cell r="K612" t="str">
            <v>Trinchero L &amp; E Trust II</v>
          </cell>
          <cell r="N612" t="str">
            <v>C</v>
          </cell>
          <cell r="O612" t="str">
            <v>Wood Frame</v>
          </cell>
          <cell r="Q612">
            <v>2453</v>
          </cell>
          <cell r="R612">
            <v>14</v>
          </cell>
          <cell r="S612" t="str">
            <v>Single</v>
          </cell>
          <cell r="U612">
            <v>3846842</v>
          </cell>
          <cell r="AE612">
            <v>40676</v>
          </cell>
        </row>
        <row r="613">
          <cell r="A613" t="str">
            <v>3418740583</v>
          </cell>
          <cell r="B613" t="str">
            <v>East Bay/Oakland</v>
          </cell>
          <cell r="C613" t="str">
            <v>Napa County</v>
          </cell>
          <cell r="D613" t="str">
            <v>Office</v>
          </cell>
          <cell r="F613" t="str">
            <v>935 Trancas St (3 Properties)</v>
          </cell>
          <cell r="G613" t="str">
            <v>Napa</v>
          </cell>
          <cell r="H613" t="str">
            <v>Napa</v>
          </cell>
          <cell r="I613" t="str">
            <v>Trancas Medical Offices</v>
          </cell>
          <cell r="J613" t="str">
            <v>94558</v>
          </cell>
          <cell r="N613" t="str">
            <v>C</v>
          </cell>
          <cell r="O613" t="str">
            <v>Wood Frame</v>
          </cell>
          <cell r="Q613">
            <v>34187</v>
          </cell>
          <cell r="R613">
            <v>16</v>
          </cell>
          <cell r="S613" t="str">
            <v>Multi</v>
          </cell>
          <cell r="U613">
            <v>622782</v>
          </cell>
          <cell r="AE613">
            <v>40583</v>
          </cell>
        </row>
        <row r="614">
          <cell r="A614" t="str">
            <v>76540788</v>
          </cell>
          <cell r="B614" t="str">
            <v>East Bay/Oakland</v>
          </cell>
          <cell r="C614" t="str">
            <v>Napa County</v>
          </cell>
          <cell r="D614" t="str">
            <v>Office</v>
          </cell>
          <cell r="F614" t="str">
            <v>1128 Franklin St</v>
          </cell>
          <cell r="G614" t="str">
            <v>Napa</v>
          </cell>
          <cell r="H614" t="str">
            <v>Napa</v>
          </cell>
          <cell r="J614" t="str">
            <v>94559</v>
          </cell>
          <cell r="N614" t="str">
            <v>C</v>
          </cell>
          <cell r="O614" t="str">
            <v>Wood Frame</v>
          </cell>
          <cell r="P614">
            <v>1938</v>
          </cell>
          <cell r="Q614">
            <v>765</v>
          </cell>
          <cell r="R614">
            <v>1</v>
          </cell>
          <cell r="S614" t="str">
            <v>Multi</v>
          </cell>
          <cell r="U614">
            <v>171233</v>
          </cell>
          <cell r="AE614">
            <v>40788</v>
          </cell>
        </row>
        <row r="615">
          <cell r="A615" t="str">
            <v>120040501</v>
          </cell>
          <cell r="B615" t="str">
            <v>East Bay/Oakland</v>
          </cell>
          <cell r="C615" t="str">
            <v>Napa County</v>
          </cell>
          <cell r="D615" t="str">
            <v>Office</v>
          </cell>
          <cell r="F615" t="str">
            <v>1543 4th St</v>
          </cell>
          <cell r="G615" t="str">
            <v>Napa</v>
          </cell>
          <cell r="H615" t="str">
            <v>Napa</v>
          </cell>
          <cell r="J615" t="str">
            <v>94559</v>
          </cell>
          <cell r="N615" t="str">
            <v>C</v>
          </cell>
          <cell r="O615" t="str">
            <v>Masonry</v>
          </cell>
          <cell r="P615">
            <v>1940</v>
          </cell>
          <cell r="Q615">
            <v>1200</v>
          </cell>
          <cell r="R615">
            <v>1</v>
          </cell>
          <cell r="S615" t="str">
            <v>Single</v>
          </cell>
          <cell r="U615">
            <v>221203</v>
          </cell>
          <cell r="AE615">
            <v>40501</v>
          </cell>
        </row>
        <row r="616">
          <cell r="A616" t="str">
            <v>3274040515</v>
          </cell>
          <cell r="B616" t="str">
            <v>East Bay/Oakland</v>
          </cell>
          <cell r="C616" t="str">
            <v>Napa County</v>
          </cell>
          <cell r="D616" t="str">
            <v>Office</v>
          </cell>
          <cell r="E616" t="str">
            <v>Medical</v>
          </cell>
          <cell r="F616" t="str">
            <v>1141 Pear Tree Ln</v>
          </cell>
          <cell r="G616" t="str">
            <v>Napa</v>
          </cell>
          <cell r="H616" t="str">
            <v>Napa</v>
          </cell>
          <cell r="J616" t="str">
            <v>94558</v>
          </cell>
          <cell r="N616" t="str">
            <v>B</v>
          </cell>
          <cell r="O616" t="str">
            <v>Reinforced Concrete</v>
          </cell>
          <cell r="P616">
            <v>2001</v>
          </cell>
          <cell r="Q616">
            <v>32740</v>
          </cell>
          <cell r="R616">
            <v>2</v>
          </cell>
          <cell r="S616" t="str">
            <v>Single</v>
          </cell>
          <cell r="AE616">
            <v>40515</v>
          </cell>
        </row>
        <row r="617">
          <cell r="A617" t="str">
            <v>220040967</v>
          </cell>
          <cell r="B617" t="str">
            <v>East Bay/Oakland</v>
          </cell>
          <cell r="C617" t="str">
            <v>Napa County</v>
          </cell>
          <cell r="D617" t="str">
            <v>Office</v>
          </cell>
          <cell r="F617" t="str">
            <v>1950 Jefferson St</v>
          </cell>
          <cell r="G617" t="str">
            <v>Napa</v>
          </cell>
          <cell r="H617" t="str">
            <v>Napa</v>
          </cell>
          <cell r="J617" t="str">
            <v>94559</v>
          </cell>
          <cell r="N617" t="str">
            <v>C</v>
          </cell>
          <cell r="O617" t="str">
            <v>Reinforced Concrete</v>
          </cell>
          <cell r="P617">
            <v>1951</v>
          </cell>
          <cell r="Q617">
            <v>2200</v>
          </cell>
          <cell r="R617">
            <v>1</v>
          </cell>
          <cell r="S617" t="str">
            <v>Multi</v>
          </cell>
          <cell r="U617">
            <v>637190</v>
          </cell>
          <cell r="AE617">
            <v>40967</v>
          </cell>
        </row>
        <row r="618">
          <cell r="A618" t="str">
            <v>166540970</v>
          </cell>
          <cell r="B618" t="str">
            <v>East Bay/Oakland</v>
          </cell>
          <cell r="C618" t="str">
            <v>Napa County</v>
          </cell>
          <cell r="D618" t="str">
            <v>Office</v>
          </cell>
          <cell r="F618" t="str">
            <v>1778 2nd St</v>
          </cell>
          <cell r="G618" t="str">
            <v>Napa</v>
          </cell>
          <cell r="H618" t="str">
            <v>Napa</v>
          </cell>
          <cell r="I618" t="str">
            <v>Becerra Art Design</v>
          </cell>
          <cell r="J618" t="str">
            <v>94559</v>
          </cell>
          <cell r="N618" t="str">
            <v>C</v>
          </cell>
          <cell r="P618">
            <v>1950</v>
          </cell>
          <cell r="Q618">
            <v>1665</v>
          </cell>
          <cell r="R618">
            <v>3</v>
          </cell>
          <cell r="S618" t="str">
            <v>Multi</v>
          </cell>
          <cell r="U618">
            <v>1251308</v>
          </cell>
          <cell r="W618">
            <v>485000</v>
          </cell>
          <cell r="X618" t="str">
            <v>Umpqua Bk</v>
          </cell>
          <cell r="AE618">
            <v>40970</v>
          </cell>
        </row>
        <row r="619">
          <cell r="A619" t="str">
            <v>212839233</v>
          </cell>
          <cell r="B619" t="str">
            <v>East Bay/Oakland</v>
          </cell>
          <cell r="C619" t="str">
            <v>Napa County</v>
          </cell>
          <cell r="D619" t="str">
            <v>Office</v>
          </cell>
          <cell r="F619" t="str">
            <v>2001 Jefferson St</v>
          </cell>
          <cell r="G619" t="str">
            <v>Napa</v>
          </cell>
          <cell r="H619" t="str">
            <v>Napa</v>
          </cell>
          <cell r="J619" t="str">
            <v>94559</v>
          </cell>
          <cell r="N619" t="str">
            <v>B</v>
          </cell>
          <cell r="O619" t="str">
            <v>Wood Frame</v>
          </cell>
          <cell r="P619">
            <v>1973</v>
          </cell>
          <cell r="Q619">
            <v>2128</v>
          </cell>
          <cell r="S619" t="str">
            <v>Multi</v>
          </cell>
          <cell r="U619">
            <v>281170</v>
          </cell>
          <cell r="AE619">
            <v>39233</v>
          </cell>
        </row>
        <row r="620">
          <cell r="A620" t="str">
            <v>523839797</v>
          </cell>
          <cell r="B620" t="str">
            <v>East Bay/Oakland</v>
          </cell>
          <cell r="C620" t="str">
            <v>Napa County</v>
          </cell>
          <cell r="D620" t="str">
            <v>Office</v>
          </cell>
          <cell r="F620" t="str">
            <v>1500 Jefferson St</v>
          </cell>
          <cell r="G620" t="str">
            <v>Napa</v>
          </cell>
          <cell r="H620" t="str">
            <v>Napa</v>
          </cell>
          <cell r="J620" t="str">
            <v>94559</v>
          </cell>
          <cell r="K620" t="str">
            <v>City Of Napa</v>
          </cell>
          <cell r="L620" t="str">
            <v>Jeff Freitas</v>
          </cell>
          <cell r="N620" t="str">
            <v>C</v>
          </cell>
          <cell r="Q620">
            <v>5238</v>
          </cell>
          <cell r="R620">
            <v>1</v>
          </cell>
          <cell r="S620" t="str">
            <v>Single</v>
          </cell>
          <cell r="U620">
            <v>0</v>
          </cell>
          <cell r="AE620">
            <v>39797</v>
          </cell>
        </row>
        <row r="621">
          <cell r="A621" t="str">
            <v>912938176</v>
          </cell>
          <cell r="B621" t="str">
            <v>East Bay/Oakland</v>
          </cell>
          <cell r="C621" t="str">
            <v>Napa County</v>
          </cell>
          <cell r="D621" t="str">
            <v>Office</v>
          </cell>
          <cell r="F621" t="str">
            <v>2180 Jefferson St</v>
          </cell>
          <cell r="G621" t="str">
            <v>Napa</v>
          </cell>
          <cell r="H621" t="str">
            <v>Napa</v>
          </cell>
          <cell r="J621" t="str">
            <v>94559</v>
          </cell>
          <cell r="N621" t="str">
            <v>C</v>
          </cell>
          <cell r="O621" t="str">
            <v>Wood Frame</v>
          </cell>
          <cell r="P621">
            <v>1983</v>
          </cell>
          <cell r="Q621">
            <v>9129</v>
          </cell>
          <cell r="R621">
            <v>10</v>
          </cell>
          <cell r="S621" t="str">
            <v>Multi</v>
          </cell>
          <cell r="X621" t="str">
            <v>Lender Not available</v>
          </cell>
          <cell r="AE621">
            <v>38176</v>
          </cell>
        </row>
        <row r="622">
          <cell r="A622" t="str">
            <v>3180038440</v>
          </cell>
          <cell r="B622" t="str">
            <v>East Bay/Oakland</v>
          </cell>
          <cell r="C622" t="str">
            <v>Napa County</v>
          </cell>
          <cell r="D622" t="str">
            <v>Office</v>
          </cell>
          <cell r="F622" t="str">
            <v>1700 Soscol Ave</v>
          </cell>
          <cell r="G622" t="str">
            <v>Napa</v>
          </cell>
          <cell r="H622" t="str">
            <v>Napa</v>
          </cell>
          <cell r="I622" t="str">
            <v>Soscol Professional Plaza</v>
          </cell>
          <cell r="J622" t="str">
            <v>94559</v>
          </cell>
          <cell r="N622" t="str">
            <v>B</v>
          </cell>
          <cell r="O622" t="str">
            <v>Masonry</v>
          </cell>
          <cell r="P622">
            <v>1976</v>
          </cell>
          <cell r="Q622">
            <v>31800</v>
          </cell>
          <cell r="R622">
            <v>10</v>
          </cell>
          <cell r="S622" t="str">
            <v>Multi</v>
          </cell>
          <cell r="T622">
            <v>3.73</v>
          </cell>
          <cell r="X622" t="str">
            <v>Lender Not available</v>
          </cell>
          <cell r="AE622">
            <v>38440</v>
          </cell>
        </row>
        <row r="623">
          <cell r="A623" t="str">
            <v>6246639282</v>
          </cell>
          <cell r="B623" t="str">
            <v>East Bay/Oakland</v>
          </cell>
          <cell r="C623" t="str">
            <v>Napa County</v>
          </cell>
          <cell r="D623" t="str">
            <v>Office</v>
          </cell>
          <cell r="E623" t="str">
            <v>Medical</v>
          </cell>
          <cell r="F623" t="str">
            <v>1100 Trancas St</v>
          </cell>
          <cell r="G623" t="str">
            <v>Napa</v>
          </cell>
          <cell r="H623" t="str">
            <v>Napa</v>
          </cell>
          <cell r="I623" t="str">
            <v>Trancas Medical Building</v>
          </cell>
          <cell r="J623" t="str">
            <v>94558</v>
          </cell>
          <cell r="N623" t="str">
            <v>B</v>
          </cell>
          <cell r="P623">
            <v>1980</v>
          </cell>
          <cell r="Q623">
            <v>62466</v>
          </cell>
          <cell r="S623" t="str">
            <v>Multi</v>
          </cell>
          <cell r="T623">
            <v>20.059999999999999</v>
          </cell>
          <cell r="U623">
            <v>9265484</v>
          </cell>
          <cell r="AE623">
            <v>39282</v>
          </cell>
        </row>
        <row r="624">
          <cell r="A624" t="str">
            <v>113036985</v>
          </cell>
          <cell r="B624" t="str">
            <v>East Bay/Oakland</v>
          </cell>
          <cell r="C624" t="str">
            <v>Napa County</v>
          </cell>
          <cell r="D624" t="str">
            <v>Office</v>
          </cell>
          <cell r="F624" t="str">
            <v>952 Jefferson St</v>
          </cell>
          <cell r="G624" t="str">
            <v>Napa</v>
          </cell>
          <cell r="H624" t="str">
            <v>Napa</v>
          </cell>
          <cell r="J624" t="str">
            <v>94559</v>
          </cell>
          <cell r="N624" t="str">
            <v>C</v>
          </cell>
          <cell r="O624" t="str">
            <v>Wood Frame</v>
          </cell>
          <cell r="P624">
            <v>1920</v>
          </cell>
          <cell r="Q624">
            <v>1130</v>
          </cell>
          <cell r="S624" t="str">
            <v>Multi</v>
          </cell>
          <cell r="AE624">
            <v>36985</v>
          </cell>
        </row>
        <row r="625">
          <cell r="A625" t="str">
            <v>3184038387</v>
          </cell>
          <cell r="B625" t="str">
            <v>East Bay/Oakland</v>
          </cell>
          <cell r="C625" t="str">
            <v>Napa County</v>
          </cell>
          <cell r="D625" t="str">
            <v>Office</v>
          </cell>
          <cell r="F625" t="str">
            <v>560-564 Gateway Dr</v>
          </cell>
          <cell r="G625" t="str">
            <v>Napa</v>
          </cell>
          <cell r="H625" t="str">
            <v>Napa</v>
          </cell>
          <cell r="I625" t="str">
            <v>Bldg 10</v>
          </cell>
          <cell r="J625" t="str">
            <v>94558</v>
          </cell>
          <cell r="N625" t="str">
            <v>B</v>
          </cell>
          <cell r="O625" t="str">
            <v>Steel</v>
          </cell>
          <cell r="P625">
            <v>1999</v>
          </cell>
          <cell r="Q625">
            <v>31840</v>
          </cell>
          <cell r="S625" t="str">
            <v>Multi</v>
          </cell>
          <cell r="W625">
            <v>3862500</v>
          </cell>
          <cell r="X625" t="str">
            <v>Lender Not available</v>
          </cell>
          <cell r="Z625" t="str">
            <v>North Vly Bk</v>
          </cell>
          <cell r="AE625">
            <v>38387</v>
          </cell>
        </row>
        <row r="626">
          <cell r="A626" t="str">
            <v>1856037231</v>
          </cell>
          <cell r="B626" t="str">
            <v>East Bay/Oakland</v>
          </cell>
          <cell r="C626" t="str">
            <v>Napa County</v>
          </cell>
          <cell r="D626" t="str">
            <v>Office</v>
          </cell>
          <cell r="F626" t="str">
            <v>1500 3rd St</v>
          </cell>
          <cell r="G626" t="str">
            <v>Napa</v>
          </cell>
          <cell r="H626" t="str">
            <v>Napa</v>
          </cell>
          <cell r="I626" t="str">
            <v>Molnar Bldg</v>
          </cell>
          <cell r="J626" t="str">
            <v>94559</v>
          </cell>
          <cell r="N626" t="str">
            <v>B</v>
          </cell>
          <cell r="O626" t="str">
            <v>Wood Frame</v>
          </cell>
          <cell r="P626">
            <v>1982</v>
          </cell>
          <cell r="Q626">
            <v>18560</v>
          </cell>
          <cell r="S626" t="str">
            <v>Multi</v>
          </cell>
          <cell r="T626">
            <v>24.31</v>
          </cell>
          <cell r="X626" t="str">
            <v>Lender Not available</v>
          </cell>
          <cell r="AE626">
            <v>37231</v>
          </cell>
        </row>
        <row r="627">
          <cell r="A627" t="str">
            <v>403040058</v>
          </cell>
          <cell r="B627" t="str">
            <v>East Bay/Oakland</v>
          </cell>
          <cell r="C627" t="str">
            <v>Napa County</v>
          </cell>
          <cell r="D627" t="str">
            <v>Office</v>
          </cell>
          <cell r="F627" t="str">
            <v>1275 Inglewood Ave</v>
          </cell>
          <cell r="G627" t="str">
            <v>Saint Helena</v>
          </cell>
          <cell r="H627" t="str">
            <v>Napa</v>
          </cell>
          <cell r="I627" t="str">
            <v>A</v>
          </cell>
          <cell r="J627" t="str">
            <v>94574</v>
          </cell>
          <cell r="N627" t="str">
            <v>B</v>
          </cell>
          <cell r="O627" t="str">
            <v>Wood Frame</v>
          </cell>
          <cell r="P627">
            <v>2005</v>
          </cell>
          <cell r="Q627">
            <v>4030</v>
          </cell>
          <cell r="S627" t="str">
            <v>Multi</v>
          </cell>
          <cell r="T627">
            <v>100</v>
          </cell>
          <cell r="U627">
            <v>1551159</v>
          </cell>
          <cell r="AE627">
            <v>40058</v>
          </cell>
        </row>
        <row r="628">
          <cell r="A628" t="str">
            <v>116237893</v>
          </cell>
          <cell r="B628" t="str">
            <v>East Bay/Oakland</v>
          </cell>
          <cell r="C628" t="str">
            <v>Napa County</v>
          </cell>
          <cell r="D628" t="str">
            <v>Office</v>
          </cell>
          <cell r="F628" t="str">
            <v>1003 Foothill Blvd</v>
          </cell>
          <cell r="G628" t="str">
            <v>Calistoga</v>
          </cell>
          <cell r="H628" t="str">
            <v>Napa</v>
          </cell>
          <cell r="J628" t="str">
            <v>94515</v>
          </cell>
          <cell r="N628" t="str">
            <v>C</v>
          </cell>
          <cell r="O628" t="str">
            <v>Wood Frame</v>
          </cell>
          <cell r="P628">
            <v>1910</v>
          </cell>
          <cell r="Q628">
            <v>1162</v>
          </cell>
          <cell r="S628" t="str">
            <v>Single</v>
          </cell>
          <cell r="X628" t="str">
            <v>Lender Not available</v>
          </cell>
          <cell r="AE628">
            <v>37893</v>
          </cell>
        </row>
        <row r="629">
          <cell r="A629" t="str">
            <v>447038141</v>
          </cell>
          <cell r="B629" t="str">
            <v>East Bay/Oakland</v>
          </cell>
          <cell r="C629" t="str">
            <v>Napa County</v>
          </cell>
          <cell r="D629" t="str">
            <v>Office</v>
          </cell>
          <cell r="E629" t="str">
            <v>Medical</v>
          </cell>
          <cell r="F629" t="str">
            <v>3432-3436 Valle Verde Dr</v>
          </cell>
          <cell r="G629" t="str">
            <v>Napa</v>
          </cell>
          <cell r="H629" t="str">
            <v>Napa</v>
          </cell>
          <cell r="J629" t="str">
            <v>94558</v>
          </cell>
          <cell r="N629" t="str">
            <v>B</v>
          </cell>
          <cell r="O629" t="str">
            <v>Wood Frame</v>
          </cell>
          <cell r="P629">
            <v>1974</v>
          </cell>
          <cell r="Q629">
            <v>4470</v>
          </cell>
          <cell r="S629" t="str">
            <v>Multi</v>
          </cell>
          <cell r="X629" t="str">
            <v>Lender Not available</v>
          </cell>
          <cell r="AE629">
            <v>38141</v>
          </cell>
        </row>
        <row r="630">
          <cell r="A630" t="str">
            <v>560041303</v>
          </cell>
          <cell r="B630" t="str">
            <v>East Bay/Oakland</v>
          </cell>
          <cell r="C630" t="str">
            <v>Napa County</v>
          </cell>
          <cell r="D630" t="str">
            <v>Office</v>
          </cell>
          <cell r="E630" t="str">
            <v>Medical</v>
          </cell>
          <cell r="F630" t="str">
            <v>3417-3425 Valle Verde Dr</v>
          </cell>
          <cell r="G630" t="str">
            <v>Napa</v>
          </cell>
          <cell r="H630" t="str">
            <v>Napa</v>
          </cell>
          <cell r="J630" t="str">
            <v>94558</v>
          </cell>
          <cell r="N630" t="str">
            <v>B</v>
          </cell>
          <cell r="O630" t="str">
            <v>Wood Frame</v>
          </cell>
          <cell r="Q630">
            <v>5600</v>
          </cell>
          <cell r="R630">
            <v>7</v>
          </cell>
          <cell r="S630" t="str">
            <v>Multi</v>
          </cell>
          <cell r="U630">
            <v>2230000</v>
          </cell>
          <cell r="AE630">
            <v>41303</v>
          </cell>
        </row>
        <row r="631">
          <cell r="A631" t="str">
            <v>529241340</v>
          </cell>
          <cell r="B631" t="str">
            <v>East Bay/Oakland</v>
          </cell>
          <cell r="C631" t="str">
            <v>Napa County</v>
          </cell>
          <cell r="D631" t="str">
            <v>Office</v>
          </cell>
          <cell r="F631" t="str">
            <v>1508 Main St</v>
          </cell>
          <cell r="G631" t="str">
            <v>Saint Helena</v>
          </cell>
          <cell r="H631" t="str">
            <v>Napa</v>
          </cell>
          <cell r="J631" t="str">
            <v>94574</v>
          </cell>
          <cell r="N631" t="str">
            <v>C</v>
          </cell>
          <cell r="O631" t="str">
            <v>Wood Frame</v>
          </cell>
          <cell r="P631">
            <v>1915</v>
          </cell>
          <cell r="Q631">
            <v>5292</v>
          </cell>
          <cell r="R631">
            <v>4</v>
          </cell>
          <cell r="S631" t="str">
            <v>Single</v>
          </cell>
          <cell r="U631">
            <v>339735</v>
          </cell>
          <cell r="AE631">
            <v>41340</v>
          </cell>
        </row>
        <row r="632">
          <cell r="A632" t="str">
            <v>1874941509</v>
          </cell>
          <cell r="B632" t="str">
            <v>East Bay/Oakland</v>
          </cell>
          <cell r="C632" t="str">
            <v>Napa County</v>
          </cell>
          <cell r="D632" t="str">
            <v>Office</v>
          </cell>
          <cell r="E632" t="str">
            <v>Medical</v>
          </cell>
          <cell r="F632" t="str">
            <v>3434 Villa Ln</v>
          </cell>
          <cell r="G632" t="str">
            <v>Napa</v>
          </cell>
          <cell r="H632" t="str">
            <v>Napa</v>
          </cell>
          <cell r="J632" t="str">
            <v>94558</v>
          </cell>
          <cell r="N632" t="str">
            <v>C</v>
          </cell>
          <cell r="O632" t="str">
            <v>Reinforced Concrete</v>
          </cell>
          <cell r="P632">
            <v>1986</v>
          </cell>
          <cell r="Q632">
            <v>18749</v>
          </cell>
          <cell r="R632">
            <v>16</v>
          </cell>
          <cell r="S632" t="str">
            <v>Multi</v>
          </cell>
          <cell r="U632">
            <v>363549</v>
          </cell>
          <cell r="AE632">
            <v>41509</v>
          </cell>
        </row>
        <row r="633">
          <cell r="A633" t="str">
            <v>98141055</v>
          </cell>
          <cell r="B633" t="str">
            <v>East Bay/Oakland</v>
          </cell>
          <cell r="C633" t="str">
            <v>Napa County</v>
          </cell>
          <cell r="D633" t="str">
            <v>Office</v>
          </cell>
          <cell r="F633" t="str">
            <v>1643 Jefferson St</v>
          </cell>
          <cell r="G633" t="str">
            <v>Napa</v>
          </cell>
          <cell r="H633" t="str">
            <v>Napa</v>
          </cell>
          <cell r="J633" t="str">
            <v>94559</v>
          </cell>
          <cell r="K633" t="str">
            <v>Stephanie A Gibson</v>
          </cell>
          <cell r="L633" t="str">
            <v>Stephanie Gibson</v>
          </cell>
          <cell r="M633">
            <v>7079659160</v>
          </cell>
          <cell r="N633" t="str">
            <v>C</v>
          </cell>
          <cell r="O633" t="str">
            <v>Wood Frame</v>
          </cell>
          <cell r="Q633">
            <v>981</v>
          </cell>
          <cell r="S633" t="str">
            <v>Multi</v>
          </cell>
          <cell r="T633">
            <v>100</v>
          </cell>
          <cell r="U633">
            <v>435000</v>
          </cell>
          <cell r="AE633">
            <v>41055</v>
          </cell>
        </row>
        <row r="634">
          <cell r="A634" t="str">
            <v>267540539</v>
          </cell>
          <cell r="B634" t="str">
            <v>East Bay/Oakland</v>
          </cell>
          <cell r="C634" t="str">
            <v>Napa County</v>
          </cell>
          <cell r="D634" t="str">
            <v>Office</v>
          </cell>
          <cell r="E634" t="str">
            <v>Medical</v>
          </cell>
          <cell r="F634" t="str">
            <v>2119-2121 Brown St</v>
          </cell>
          <cell r="G634" t="str">
            <v>Napa</v>
          </cell>
          <cell r="H634" t="str">
            <v>Napa</v>
          </cell>
          <cell r="J634" t="str">
            <v>94559</v>
          </cell>
          <cell r="N634" t="str">
            <v>B</v>
          </cell>
          <cell r="O634" t="str">
            <v>Wood Frame</v>
          </cell>
          <cell r="P634">
            <v>1938</v>
          </cell>
          <cell r="Q634">
            <v>2675</v>
          </cell>
          <cell r="S634" t="str">
            <v>Single</v>
          </cell>
          <cell r="U634">
            <v>229630</v>
          </cell>
          <cell r="AE634">
            <v>40539</v>
          </cell>
        </row>
        <row r="635">
          <cell r="A635" t="str">
            <v>1066241127</v>
          </cell>
          <cell r="B635" t="str">
            <v>East Bay/Oakland</v>
          </cell>
          <cell r="C635" t="str">
            <v>Napa County</v>
          </cell>
          <cell r="D635" t="str">
            <v>Office</v>
          </cell>
          <cell r="F635" t="str">
            <v>780 Trancas St</v>
          </cell>
          <cell r="G635" t="str">
            <v>Napa</v>
          </cell>
          <cell r="H635" t="str">
            <v>Napa</v>
          </cell>
          <cell r="J635" t="str">
            <v>94558</v>
          </cell>
          <cell r="N635" t="str">
            <v>C</v>
          </cell>
          <cell r="O635" t="str">
            <v>Wood Frame</v>
          </cell>
          <cell r="Q635">
            <v>10662</v>
          </cell>
          <cell r="R635">
            <v>7</v>
          </cell>
          <cell r="S635" t="str">
            <v>Multi</v>
          </cell>
          <cell r="U635">
            <v>820835</v>
          </cell>
          <cell r="AE635">
            <v>41127</v>
          </cell>
        </row>
        <row r="636">
          <cell r="A636" t="str">
            <v>1338440549</v>
          </cell>
          <cell r="B636" t="str">
            <v>East Bay/Oakland</v>
          </cell>
          <cell r="C636" t="str">
            <v>Napa County</v>
          </cell>
          <cell r="D636" t="str">
            <v>Office</v>
          </cell>
          <cell r="F636" t="str">
            <v>620 Imperial Way</v>
          </cell>
          <cell r="G636" t="str">
            <v>Napa</v>
          </cell>
          <cell r="H636" t="str">
            <v>Napa</v>
          </cell>
          <cell r="J636" t="str">
            <v>94559</v>
          </cell>
          <cell r="N636" t="str">
            <v>C</v>
          </cell>
          <cell r="O636" t="str">
            <v>Reinforced Concrete</v>
          </cell>
          <cell r="Q636">
            <v>13384</v>
          </cell>
          <cell r="R636">
            <v>2</v>
          </cell>
          <cell r="S636" t="str">
            <v>Multi</v>
          </cell>
          <cell r="U636">
            <v>1044482</v>
          </cell>
          <cell r="W636">
            <v>228885</v>
          </cell>
          <cell r="X636" t="str">
            <v>Umpqua Bk</v>
          </cell>
          <cell r="AE636">
            <v>40549</v>
          </cell>
        </row>
        <row r="637">
          <cell r="A637" t="str">
            <v>419640575</v>
          </cell>
          <cell r="B637" t="str">
            <v>East Bay/Oakland</v>
          </cell>
          <cell r="C637" t="str">
            <v>Napa County</v>
          </cell>
          <cell r="D637" t="str">
            <v>Office</v>
          </cell>
          <cell r="E637" t="str">
            <v>Medical</v>
          </cell>
          <cell r="F637" t="str">
            <v>3150 Beard Rd</v>
          </cell>
          <cell r="G637" t="str">
            <v>Napa</v>
          </cell>
          <cell r="H637" t="str">
            <v>Napa</v>
          </cell>
          <cell r="J637" t="str">
            <v>94558</v>
          </cell>
          <cell r="N637" t="str">
            <v>C</v>
          </cell>
          <cell r="O637" t="str">
            <v>Masonry</v>
          </cell>
          <cell r="Q637">
            <v>4196</v>
          </cell>
          <cell r="R637">
            <v>3</v>
          </cell>
          <cell r="S637" t="str">
            <v>Multi</v>
          </cell>
          <cell r="U637">
            <v>341482</v>
          </cell>
          <cell r="AE637">
            <v>40575</v>
          </cell>
        </row>
        <row r="638">
          <cell r="A638" t="str">
            <v>221540597</v>
          </cell>
          <cell r="B638" t="str">
            <v>East Bay/Oakland</v>
          </cell>
          <cell r="C638" t="str">
            <v>Napa County</v>
          </cell>
          <cell r="D638" t="str">
            <v>Office</v>
          </cell>
          <cell r="E638" t="str">
            <v>Medical</v>
          </cell>
          <cell r="F638" t="str">
            <v>3250 Beard Rd</v>
          </cell>
          <cell r="G638" t="str">
            <v>Napa</v>
          </cell>
          <cell r="H638" t="str">
            <v>Napa</v>
          </cell>
          <cell r="J638" t="str">
            <v>94558</v>
          </cell>
          <cell r="N638" t="str">
            <v>C</v>
          </cell>
          <cell r="O638" t="str">
            <v>Wood Frame</v>
          </cell>
          <cell r="P638">
            <v>1961</v>
          </cell>
          <cell r="Q638">
            <v>2215</v>
          </cell>
          <cell r="R638">
            <v>1</v>
          </cell>
          <cell r="S638" t="str">
            <v>Multi</v>
          </cell>
          <cell r="U638">
            <v>584747</v>
          </cell>
          <cell r="AE638">
            <v>40597</v>
          </cell>
        </row>
        <row r="639">
          <cell r="A639" t="str">
            <v>2600040620</v>
          </cell>
          <cell r="B639" t="str">
            <v>East Bay/Oakland</v>
          </cell>
          <cell r="C639" t="str">
            <v>Napa County</v>
          </cell>
          <cell r="D639" t="str">
            <v>Office</v>
          </cell>
          <cell r="F639" t="str">
            <v>4381 Broadway St</v>
          </cell>
          <cell r="G639" t="str">
            <v>American Canyon</v>
          </cell>
          <cell r="H639" t="str">
            <v>Napa</v>
          </cell>
          <cell r="I639" t="str">
            <v>City of American Canyon City Hall</v>
          </cell>
          <cell r="J639" t="str">
            <v>94503</v>
          </cell>
          <cell r="N639" t="str">
            <v>B</v>
          </cell>
          <cell r="O639" t="str">
            <v>Reinforced Concrete</v>
          </cell>
          <cell r="P639">
            <v>2006</v>
          </cell>
          <cell r="Q639">
            <v>26000</v>
          </cell>
          <cell r="R639">
            <v>4</v>
          </cell>
          <cell r="S639" t="str">
            <v>Multi</v>
          </cell>
          <cell r="U639">
            <v>1617000</v>
          </cell>
          <cell r="AE639">
            <v>40620</v>
          </cell>
        </row>
        <row r="640">
          <cell r="A640" t="str">
            <v>281241197</v>
          </cell>
          <cell r="B640" t="str">
            <v>East Bay/Oakland</v>
          </cell>
          <cell r="C640" t="str">
            <v>Napa County</v>
          </cell>
          <cell r="D640" t="str">
            <v>Office</v>
          </cell>
          <cell r="F640" t="str">
            <v>563 Jefferson St</v>
          </cell>
          <cell r="G640" t="str">
            <v>Napa</v>
          </cell>
          <cell r="H640" t="str">
            <v>Napa</v>
          </cell>
          <cell r="J640" t="str">
            <v>94559</v>
          </cell>
          <cell r="N640" t="str">
            <v>C</v>
          </cell>
          <cell r="O640" t="str">
            <v>Wood Frame</v>
          </cell>
          <cell r="P640">
            <v>1914</v>
          </cell>
          <cell r="Q640">
            <v>2812</v>
          </cell>
          <cell r="R640">
            <v>3</v>
          </cell>
          <cell r="S640" t="str">
            <v>Multi</v>
          </cell>
          <cell r="W640">
            <v>480000</v>
          </cell>
          <cell r="X640" t="str">
            <v>Us Bk National Assn</v>
          </cell>
          <cell r="AE640">
            <v>41197</v>
          </cell>
        </row>
        <row r="641">
          <cell r="A641" t="str">
            <v>912941032</v>
          </cell>
          <cell r="B641" t="str">
            <v>East Bay/Oakland</v>
          </cell>
          <cell r="C641" t="str">
            <v>Napa County</v>
          </cell>
          <cell r="D641" t="str">
            <v>Office</v>
          </cell>
          <cell r="F641" t="str">
            <v>2180 Jefferson St</v>
          </cell>
          <cell r="G641" t="str">
            <v>Napa</v>
          </cell>
          <cell r="H641" t="str">
            <v>Napa</v>
          </cell>
          <cell r="J641" t="str">
            <v>94559</v>
          </cell>
          <cell r="N641" t="str">
            <v>C</v>
          </cell>
          <cell r="O641" t="str">
            <v>Wood Frame</v>
          </cell>
          <cell r="P641">
            <v>1983</v>
          </cell>
          <cell r="Q641">
            <v>9129</v>
          </cell>
          <cell r="R641">
            <v>9</v>
          </cell>
          <cell r="S641" t="str">
            <v>Multi</v>
          </cell>
          <cell r="U641">
            <v>1234737</v>
          </cell>
          <cell r="AE641">
            <v>41032</v>
          </cell>
        </row>
        <row r="642">
          <cell r="A642" t="str">
            <v>2592441563</v>
          </cell>
          <cell r="B642" t="str">
            <v>East Bay/Oakland</v>
          </cell>
          <cell r="C642" t="str">
            <v>Napa County</v>
          </cell>
          <cell r="D642" t="str">
            <v>Office</v>
          </cell>
          <cell r="F642" t="str">
            <v>809 Coombs St</v>
          </cell>
          <cell r="G642" t="str">
            <v>Napa</v>
          </cell>
          <cell r="H642" t="str">
            <v>Napa</v>
          </cell>
          <cell r="J642" t="str">
            <v>94559</v>
          </cell>
          <cell r="K642" t="str">
            <v>James Keller</v>
          </cell>
          <cell r="L642" t="str">
            <v>James Keller</v>
          </cell>
          <cell r="M642">
            <v>7072585200</v>
          </cell>
          <cell r="N642" t="str">
            <v>C</v>
          </cell>
          <cell r="P642">
            <v>1920</v>
          </cell>
          <cell r="Q642">
            <v>25924</v>
          </cell>
          <cell r="R642">
            <v>1</v>
          </cell>
          <cell r="S642" t="str">
            <v>Multi</v>
          </cell>
          <cell r="T642">
            <v>91.44</v>
          </cell>
          <cell r="U642">
            <v>3110052</v>
          </cell>
          <cell r="AE642">
            <v>41563</v>
          </cell>
        </row>
        <row r="643">
          <cell r="A643" t="str">
            <v>214541368</v>
          </cell>
          <cell r="B643" t="str">
            <v>East Bay/Oakland</v>
          </cell>
          <cell r="C643" t="str">
            <v>Napa County</v>
          </cell>
          <cell r="D643" t="str">
            <v>Office</v>
          </cell>
          <cell r="F643" t="str">
            <v>1842 Jefferson St</v>
          </cell>
          <cell r="G643" t="str">
            <v>Napa</v>
          </cell>
          <cell r="H643" t="str">
            <v>Napa</v>
          </cell>
          <cell r="J643" t="str">
            <v>94559</v>
          </cell>
          <cell r="N643" t="str">
            <v>C</v>
          </cell>
          <cell r="O643" t="str">
            <v>Wood Frame</v>
          </cell>
          <cell r="P643">
            <v>1900</v>
          </cell>
          <cell r="Q643">
            <v>2145</v>
          </cell>
          <cell r="R643">
            <v>1</v>
          </cell>
          <cell r="S643" t="str">
            <v>Multi</v>
          </cell>
          <cell r="U643">
            <v>253972</v>
          </cell>
          <cell r="AE643">
            <v>41368</v>
          </cell>
        </row>
        <row r="644">
          <cell r="A644" t="str">
            <v>1066240932</v>
          </cell>
          <cell r="B644" t="str">
            <v>East Bay/Oakland</v>
          </cell>
          <cell r="C644" t="str">
            <v>Napa County</v>
          </cell>
          <cell r="D644" t="str">
            <v>Office</v>
          </cell>
          <cell r="F644" t="str">
            <v>780 Trancas St</v>
          </cell>
          <cell r="G644" t="str">
            <v>Napa</v>
          </cell>
          <cell r="H644" t="str">
            <v>Napa</v>
          </cell>
          <cell r="J644" t="str">
            <v>94558</v>
          </cell>
          <cell r="N644" t="str">
            <v>C</v>
          </cell>
          <cell r="O644" t="str">
            <v>Wood Frame</v>
          </cell>
          <cell r="Q644">
            <v>10662</v>
          </cell>
          <cell r="R644">
            <v>7</v>
          </cell>
          <cell r="S644" t="str">
            <v>Multi</v>
          </cell>
          <cell r="U644">
            <v>820835</v>
          </cell>
          <cell r="AE644">
            <v>40932</v>
          </cell>
        </row>
        <row r="645">
          <cell r="A645" t="str">
            <v>120041454</v>
          </cell>
          <cell r="B645" t="str">
            <v>East Bay/Oakland</v>
          </cell>
          <cell r="C645" t="str">
            <v>Napa County</v>
          </cell>
          <cell r="D645" t="str">
            <v>Office</v>
          </cell>
          <cell r="F645" t="str">
            <v>1543 4th St</v>
          </cell>
          <cell r="G645" t="str">
            <v>Napa</v>
          </cell>
          <cell r="H645" t="str">
            <v>Napa</v>
          </cell>
          <cell r="J645" t="str">
            <v>94559</v>
          </cell>
          <cell r="N645" t="str">
            <v>C</v>
          </cell>
          <cell r="O645" t="str">
            <v>Masonry</v>
          </cell>
          <cell r="P645">
            <v>1940</v>
          </cell>
          <cell r="Q645">
            <v>1200</v>
          </cell>
          <cell r="R645">
            <v>1</v>
          </cell>
          <cell r="S645" t="str">
            <v>Single</v>
          </cell>
          <cell r="U645">
            <v>227324</v>
          </cell>
          <cell r="AE645">
            <v>41454</v>
          </cell>
        </row>
        <row r="646">
          <cell r="A646" t="str">
            <v>120041454</v>
          </cell>
          <cell r="B646" t="str">
            <v>East Bay/Oakland</v>
          </cell>
          <cell r="C646" t="str">
            <v>Napa County</v>
          </cell>
          <cell r="D646" t="str">
            <v>Office</v>
          </cell>
          <cell r="F646" t="str">
            <v>1543 4th St</v>
          </cell>
          <cell r="G646" t="str">
            <v>Napa</v>
          </cell>
          <cell r="H646" t="str">
            <v>Napa</v>
          </cell>
          <cell r="J646" t="str">
            <v>94559</v>
          </cell>
          <cell r="N646" t="str">
            <v>C</v>
          </cell>
          <cell r="O646" t="str">
            <v>Masonry</v>
          </cell>
          <cell r="P646">
            <v>1940</v>
          </cell>
          <cell r="Q646">
            <v>1200</v>
          </cell>
          <cell r="R646">
            <v>1</v>
          </cell>
          <cell r="S646" t="str">
            <v>Single</v>
          </cell>
          <cell r="U646">
            <v>227324</v>
          </cell>
          <cell r="AE646">
            <v>41454</v>
          </cell>
        </row>
        <row r="647">
          <cell r="A647" t="str">
            <v>120041454</v>
          </cell>
          <cell r="B647" t="str">
            <v>East Bay/Oakland</v>
          </cell>
          <cell r="C647" t="str">
            <v>Napa County</v>
          </cell>
          <cell r="D647" t="str">
            <v>Office</v>
          </cell>
          <cell r="F647" t="str">
            <v>1543 4th St</v>
          </cell>
          <cell r="G647" t="str">
            <v>Napa</v>
          </cell>
          <cell r="H647" t="str">
            <v>Napa</v>
          </cell>
          <cell r="J647" t="str">
            <v>94559</v>
          </cell>
          <cell r="N647" t="str">
            <v>C</v>
          </cell>
          <cell r="O647" t="str">
            <v>Masonry</v>
          </cell>
          <cell r="P647">
            <v>1940</v>
          </cell>
          <cell r="Q647">
            <v>1200</v>
          </cell>
          <cell r="R647">
            <v>1</v>
          </cell>
          <cell r="S647" t="str">
            <v>Single</v>
          </cell>
          <cell r="U647">
            <v>227324</v>
          </cell>
          <cell r="AE647">
            <v>41454</v>
          </cell>
        </row>
        <row r="648">
          <cell r="A648" t="str">
            <v>380841467</v>
          </cell>
          <cell r="B648" t="str">
            <v>East Bay/Oakland</v>
          </cell>
          <cell r="C648" t="str">
            <v>Napa County</v>
          </cell>
          <cell r="D648" t="str">
            <v>Office</v>
          </cell>
          <cell r="F648" t="str">
            <v>2020 Jefferson St</v>
          </cell>
          <cell r="G648" t="str">
            <v>Napa</v>
          </cell>
          <cell r="H648" t="str">
            <v>Napa</v>
          </cell>
          <cell r="J648" t="str">
            <v>94559</v>
          </cell>
          <cell r="N648" t="str">
            <v>C</v>
          </cell>
          <cell r="O648" t="str">
            <v>Wood Frame</v>
          </cell>
          <cell r="Q648">
            <v>3808</v>
          </cell>
          <cell r="R648">
            <v>1</v>
          </cell>
          <cell r="S648" t="str">
            <v>Multi</v>
          </cell>
          <cell r="U648">
            <v>410845</v>
          </cell>
          <cell r="W648">
            <v>185000</v>
          </cell>
          <cell r="X648" t="str">
            <v>Bank of Napa NA</v>
          </cell>
          <cell r="AE648">
            <v>41467</v>
          </cell>
        </row>
        <row r="649">
          <cell r="A649" t="str">
            <v>219841271</v>
          </cell>
          <cell r="B649" t="str">
            <v>East Bay/Oakland</v>
          </cell>
          <cell r="C649" t="str">
            <v>Napa County</v>
          </cell>
          <cell r="D649" t="str">
            <v>Office</v>
          </cell>
          <cell r="F649" t="str">
            <v>351 2nd St</v>
          </cell>
          <cell r="G649" t="str">
            <v>Napa</v>
          </cell>
          <cell r="H649" t="str">
            <v>Napa</v>
          </cell>
          <cell r="J649" t="str">
            <v>94559</v>
          </cell>
          <cell r="N649" t="str">
            <v>C</v>
          </cell>
          <cell r="O649" t="str">
            <v>Wood Frame</v>
          </cell>
          <cell r="Q649">
            <v>2198</v>
          </cell>
          <cell r="R649">
            <v>3</v>
          </cell>
          <cell r="S649" t="str">
            <v>Single</v>
          </cell>
          <cell r="U649">
            <v>226903</v>
          </cell>
          <cell r="AE649">
            <v>41271</v>
          </cell>
        </row>
        <row r="650">
          <cell r="A650" t="str">
            <v>219841271</v>
          </cell>
          <cell r="B650" t="str">
            <v>East Bay/Oakland</v>
          </cell>
          <cell r="C650" t="str">
            <v>Napa County</v>
          </cell>
          <cell r="D650" t="str">
            <v>Office</v>
          </cell>
          <cell r="F650" t="str">
            <v>351 2nd St</v>
          </cell>
          <cell r="G650" t="str">
            <v>Napa</v>
          </cell>
          <cell r="H650" t="str">
            <v>Napa</v>
          </cell>
          <cell r="J650" t="str">
            <v>94559</v>
          </cell>
          <cell r="N650" t="str">
            <v>C</v>
          </cell>
          <cell r="O650" t="str">
            <v>Wood Frame</v>
          </cell>
          <cell r="Q650">
            <v>2198</v>
          </cell>
          <cell r="R650">
            <v>3</v>
          </cell>
          <cell r="S650" t="str">
            <v>Single</v>
          </cell>
          <cell r="U650">
            <v>226903</v>
          </cell>
          <cell r="AE650">
            <v>41271</v>
          </cell>
        </row>
        <row r="651">
          <cell r="A651" t="str">
            <v>219841271</v>
          </cell>
          <cell r="B651" t="str">
            <v>East Bay/Oakland</v>
          </cell>
          <cell r="C651" t="str">
            <v>Napa County</v>
          </cell>
          <cell r="D651" t="str">
            <v>Office</v>
          </cell>
          <cell r="F651" t="str">
            <v>351 2nd St</v>
          </cell>
          <cell r="G651" t="str">
            <v>Napa</v>
          </cell>
          <cell r="H651" t="str">
            <v>Napa</v>
          </cell>
          <cell r="J651" t="str">
            <v>94559</v>
          </cell>
          <cell r="N651" t="str">
            <v>C</v>
          </cell>
          <cell r="O651" t="str">
            <v>Wood Frame</v>
          </cell>
          <cell r="Q651">
            <v>2198</v>
          </cell>
          <cell r="R651">
            <v>3</v>
          </cell>
          <cell r="S651" t="str">
            <v>Single</v>
          </cell>
          <cell r="U651">
            <v>226903</v>
          </cell>
          <cell r="AE651">
            <v>41271</v>
          </cell>
        </row>
        <row r="652">
          <cell r="A652" t="str">
            <v>219841271</v>
          </cell>
          <cell r="B652" t="str">
            <v>East Bay/Oakland</v>
          </cell>
          <cell r="C652" t="str">
            <v>Napa County</v>
          </cell>
          <cell r="D652" t="str">
            <v>Office</v>
          </cell>
          <cell r="F652" t="str">
            <v>351 2nd St</v>
          </cell>
          <cell r="G652" t="str">
            <v>Napa</v>
          </cell>
          <cell r="H652" t="str">
            <v>Napa</v>
          </cell>
          <cell r="J652" t="str">
            <v>94559</v>
          </cell>
          <cell r="N652" t="str">
            <v>C</v>
          </cell>
          <cell r="O652" t="str">
            <v>Wood Frame</v>
          </cell>
          <cell r="Q652">
            <v>2198</v>
          </cell>
          <cell r="R652">
            <v>3</v>
          </cell>
          <cell r="S652" t="str">
            <v>Single</v>
          </cell>
          <cell r="U652">
            <v>226903</v>
          </cell>
          <cell r="AE652">
            <v>41271</v>
          </cell>
        </row>
        <row r="653">
          <cell r="A653" t="str">
            <v>219841271</v>
          </cell>
          <cell r="B653" t="str">
            <v>East Bay/Oakland</v>
          </cell>
          <cell r="C653" t="str">
            <v>Napa County</v>
          </cell>
          <cell r="D653" t="str">
            <v>Office</v>
          </cell>
          <cell r="F653" t="str">
            <v>351 2nd St</v>
          </cell>
          <cell r="G653" t="str">
            <v>Napa</v>
          </cell>
          <cell r="H653" t="str">
            <v>Napa</v>
          </cell>
          <cell r="J653" t="str">
            <v>94559</v>
          </cell>
          <cell r="N653" t="str">
            <v>C</v>
          </cell>
          <cell r="O653" t="str">
            <v>Wood Frame</v>
          </cell>
          <cell r="Q653">
            <v>2198</v>
          </cell>
          <cell r="R653">
            <v>3</v>
          </cell>
          <cell r="S653" t="str">
            <v>Single</v>
          </cell>
          <cell r="U653">
            <v>226903</v>
          </cell>
          <cell r="AE653">
            <v>41271</v>
          </cell>
        </row>
        <row r="654">
          <cell r="A654" t="str">
            <v>1362540770</v>
          </cell>
          <cell r="B654" t="str">
            <v>East Bay/Oakland</v>
          </cell>
          <cell r="C654" t="str">
            <v>Napa County</v>
          </cell>
          <cell r="D654" t="str">
            <v>Office</v>
          </cell>
          <cell r="F654" t="str">
            <v>1216 Church St</v>
          </cell>
          <cell r="G654" t="str">
            <v>Saint Helena</v>
          </cell>
          <cell r="H654" t="str">
            <v>Napa</v>
          </cell>
          <cell r="J654" t="str">
            <v>94574</v>
          </cell>
          <cell r="N654" t="str">
            <v>C</v>
          </cell>
          <cell r="O654" t="str">
            <v>Masonry</v>
          </cell>
          <cell r="Q654">
            <v>13625</v>
          </cell>
          <cell r="R654">
            <v>3</v>
          </cell>
          <cell r="S654" t="str">
            <v>Multi</v>
          </cell>
          <cell r="U654">
            <v>683753</v>
          </cell>
          <cell r="AE654">
            <v>40770</v>
          </cell>
        </row>
        <row r="655">
          <cell r="A655" t="str">
            <v>1066240932</v>
          </cell>
          <cell r="B655" t="str">
            <v>East Bay/Oakland</v>
          </cell>
          <cell r="C655" t="str">
            <v>Napa County</v>
          </cell>
          <cell r="D655" t="str">
            <v>Office</v>
          </cell>
          <cell r="F655" t="str">
            <v>780 Trancas St</v>
          </cell>
          <cell r="G655" t="str">
            <v>Napa</v>
          </cell>
          <cell r="H655" t="str">
            <v>Napa</v>
          </cell>
          <cell r="J655" t="str">
            <v>94558</v>
          </cell>
          <cell r="N655" t="str">
            <v>C</v>
          </cell>
          <cell r="O655" t="str">
            <v>Wood Frame</v>
          </cell>
          <cell r="Q655">
            <v>10662</v>
          </cell>
          <cell r="R655">
            <v>7</v>
          </cell>
          <cell r="S655" t="str">
            <v>Multi</v>
          </cell>
          <cell r="U655">
            <v>820835</v>
          </cell>
          <cell r="AE655">
            <v>40932</v>
          </cell>
        </row>
        <row r="656">
          <cell r="A656" t="str">
            <v>509541403</v>
          </cell>
          <cell r="B656" t="str">
            <v>East Bay/Oakland</v>
          </cell>
          <cell r="C656" t="str">
            <v>Napa County</v>
          </cell>
          <cell r="D656" t="str">
            <v>Office</v>
          </cell>
          <cell r="F656" t="str">
            <v>1336 Oak St</v>
          </cell>
          <cell r="G656" t="str">
            <v>Saint Helena</v>
          </cell>
          <cell r="H656" t="str">
            <v>Napa</v>
          </cell>
          <cell r="J656" t="str">
            <v>94574</v>
          </cell>
          <cell r="N656" t="str">
            <v>C</v>
          </cell>
          <cell r="O656" t="str">
            <v>Masonry</v>
          </cell>
          <cell r="Q656">
            <v>5095</v>
          </cell>
          <cell r="R656">
            <v>5</v>
          </cell>
          <cell r="S656" t="str">
            <v>Multi</v>
          </cell>
          <cell r="U656">
            <v>345835</v>
          </cell>
          <cell r="AE656">
            <v>41403</v>
          </cell>
        </row>
        <row r="657">
          <cell r="A657" t="str">
            <v>104741445</v>
          </cell>
          <cell r="B657" t="str">
            <v>East Bay/Oakland</v>
          </cell>
          <cell r="C657" t="str">
            <v>Napa County</v>
          </cell>
          <cell r="D657" t="str">
            <v>Office</v>
          </cell>
          <cell r="F657" t="str">
            <v>2139 1st St</v>
          </cell>
          <cell r="G657" t="str">
            <v>Napa</v>
          </cell>
          <cell r="H657" t="str">
            <v>Napa</v>
          </cell>
          <cell r="J657" t="str">
            <v>94559</v>
          </cell>
          <cell r="N657" t="str">
            <v>C</v>
          </cell>
          <cell r="O657" t="str">
            <v>Wood Frame</v>
          </cell>
          <cell r="P657">
            <v>1926</v>
          </cell>
          <cell r="Q657">
            <v>1047</v>
          </cell>
          <cell r="R657">
            <v>2</v>
          </cell>
          <cell r="S657" t="str">
            <v>Single</v>
          </cell>
          <cell r="U657">
            <v>497760</v>
          </cell>
          <cell r="AE657">
            <v>41445</v>
          </cell>
        </row>
        <row r="658">
          <cell r="A658" t="str">
            <v>400041302</v>
          </cell>
          <cell r="B658" t="str">
            <v>East Bay/Oakland</v>
          </cell>
          <cell r="C658" t="str">
            <v>Napa County</v>
          </cell>
          <cell r="D658" t="str">
            <v>Office</v>
          </cell>
          <cell r="F658" t="str">
            <v>1109 Jefferson St</v>
          </cell>
          <cell r="G658" t="str">
            <v>Napa</v>
          </cell>
          <cell r="H658" t="str">
            <v>Napa</v>
          </cell>
          <cell r="J658" t="str">
            <v>94559</v>
          </cell>
          <cell r="N658" t="str">
            <v>C</v>
          </cell>
          <cell r="O658" t="str">
            <v>Wood Frame</v>
          </cell>
          <cell r="P658">
            <v>1890</v>
          </cell>
          <cell r="Q658">
            <v>4000</v>
          </cell>
          <cell r="R658">
            <v>10</v>
          </cell>
          <cell r="S658" t="str">
            <v>Multi</v>
          </cell>
          <cell r="T658">
            <v>22.5</v>
          </cell>
          <cell r="U658">
            <v>466683</v>
          </cell>
          <cell r="AE658">
            <v>41302</v>
          </cell>
        </row>
        <row r="659">
          <cell r="A659" t="str">
            <v>261541205</v>
          </cell>
          <cell r="B659" t="str">
            <v>East Bay/Oakland</v>
          </cell>
          <cell r="C659" t="str">
            <v>Napa County</v>
          </cell>
          <cell r="D659" t="str">
            <v>Office</v>
          </cell>
          <cell r="E659" t="str">
            <v>Office/Residential</v>
          </cell>
          <cell r="F659" t="str">
            <v>1795 3rd St</v>
          </cell>
          <cell r="G659" t="str">
            <v>Napa</v>
          </cell>
          <cell r="H659" t="str">
            <v>Napa</v>
          </cell>
          <cell r="J659" t="str">
            <v>94559</v>
          </cell>
          <cell r="N659" t="str">
            <v>C</v>
          </cell>
          <cell r="O659" t="str">
            <v>Wood Frame</v>
          </cell>
          <cell r="P659">
            <v>1910</v>
          </cell>
          <cell r="Q659">
            <v>2615</v>
          </cell>
          <cell r="R659">
            <v>1</v>
          </cell>
          <cell r="S659" t="str">
            <v>Multi</v>
          </cell>
          <cell r="U659">
            <v>782133</v>
          </cell>
          <cell r="AE659">
            <v>41205</v>
          </cell>
        </row>
        <row r="660">
          <cell r="A660" t="str">
            <v>1644941345</v>
          </cell>
          <cell r="B660" t="str">
            <v>East Bay/Oakland</v>
          </cell>
          <cell r="C660" t="str">
            <v>Napa County</v>
          </cell>
          <cell r="D660" t="str">
            <v>Office</v>
          </cell>
          <cell r="E660" t="str">
            <v>Medical</v>
          </cell>
          <cell r="F660" t="str">
            <v>3443 Villa Ln</v>
          </cell>
          <cell r="G660" t="str">
            <v>Napa</v>
          </cell>
          <cell r="H660" t="str">
            <v>Napa</v>
          </cell>
          <cell r="J660" t="str">
            <v>94558</v>
          </cell>
          <cell r="N660" t="str">
            <v>C</v>
          </cell>
          <cell r="O660" t="str">
            <v>Reinforced Concrete</v>
          </cell>
          <cell r="P660">
            <v>1988</v>
          </cell>
          <cell r="Q660">
            <v>16449</v>
          </cell>
          <cell r="R660">
            <v>24</v>
          </cell>
          <cell r="S660" t="str">
            <v>Multi</v>
          </cell>
          <cell r="U660">
            <v>447213</v>
          </cell>
          <cell r="AE660">
            <v>41345</v>
          </cell>
        </row>
        <row r="661">
          <cell r="A661" t="str">
            <v>926740570</v>
          </cell>
          <cell r="B661" t="str">
            <v>East Bay/Oakland</v>
          </cell>
          <cell r="C661" t="str">
            <v>Napa County</v>
          </cell>
          <cell r="D661" t="str">
            <v>Office</v>
          </cell>
          <cell r="F661" t="str">
            <v>1443 Main St</v>
          </cell>
          <cell r="G661" t="str">
            <v>Napa</v>
          </cell>
          <cell r="H661" t="str">
            <v>Napa</v>
          </cell>
          <cell r="I661" t="str">
            <v>Victoria Main Office Complex</v>
          </cell>
          <cell r="J661" t="str">
            <v>94559</v>
          </cell>
          <cell r="N661" t="str">
            <v>B</v>
          </cell>
          <cell r="O661" t="str">
            <v>Wood Frame</v>
          </cell>
          <cell r="P661">
            <v>1983</v>
          </cell>
          <cell r="Q661">
            <v>9267</v>
          </cell>
          <cell r="R661">
            <v>13</v>
          </cell>
          <cell r="S661" t="str">
            <v>Multi</v>
          </cell>
          <cell r="U661">
            <v>863499</v>
          </cell>
          <cell r="AE661">
            <v>40570</v>
          </cell>
        </row>
        <row r="662">
          <cell r="A662" t="str">
            <v>3864041114</v>
          </cell>
          <cell r="B662" t="str">
            <v>East Bay/Oakland</v>
          </cell>
          <cell r="C662" t="str">
            <v>Napa County</v>
          </cell>
          <cell r="D662" t="str">
            <v>Office</v>
          </cell>
          <cell r="F662" t="str">
            <v>240 Gateway Rd W</v>
          </cell>
          <cell r="G662" t="str">
            <v>Napa</v>
          </cell>
          <cell r="H662" t="str">
            <v>Napa</v>
          </cell>
          <cell r="I662" t="str">
            <v>Bldg 1</v>
          </cell>
          <cell r="J662" t="str">
            <v>94558</v>
          </cell>
          <cell r="N662" t="str">
            <v>B</v>
          </cell>
          <cell r="O662" t="str">
            <v>Reinforced Concrete</v>
          </cell>
          <cell r="P662">
            <v>2001</v>
          </cell>
          <cell r="Q662">
            <v>38640</v>
          </cell>
          <cell r="R662">
            <v>2</v>
          </cell>
          <cell r="S662" t="str">
            <v>Multi</v>
          </cell>
          <cell r="U662">
            <v>5800000</v>
          </cell>
          <cell r="W662">
            <v>1543934</v>
          </cell>
          <cell r="X662" t="str">
            <v>Seller</v>
          </cell>
          <cell r="Z662" t="str">
            <v>Lender Name: Private Individual Mj Napa Llc</v>
          </cell>
          <cell r="AE662">
            <v>41114</v>
          </cell>
        </row>
        <row r="663">
          <cell r="A663" t="str">
            <v>104741166</v>
          </cell>
          <cell r="B663" t="str">
            <v>East Bay/Oakland</v>
          </cell>
          <cell r="C663" t="str">
            <v>Napa County</v>
          </cell>
          <cell r="D663" t="str">
            <v>Office</v>
          </cell>
          <cell r="F663" t="str">
            <v>2139 1st St</v>
          </cell>
          <cell r="G663" t="str">
            <v>Napa</v>
          </cell>
          <cell r="H663" t="str">
            <v>Napa</v>
          </cell>
          <cell r="J663" t="str">
            <v>94559</v>
          </cell>
          <cell r="N663" t="str">
            <v>C</v>
          </cell>
          <cell r="O663" t="str">
            <v>Wood Frame</v>
          </cell>
          <cell r="P663">
            <v>1926</v>
          </cell>
          <cell r="Q663">
            <v>1047</v>
          </cell>
          <cell r="R663">
            <v>2</v>
          </cell>
          <cell r="S663" t="str">
            <v>Single</v>
          </cell>
          <cell r="U663">
            <v>497760</v>
          </cell>
          <cell r="AE663">
            <v>41166</v>
          </cell>
        </row>
        <row r="664">
          <cell r="A664" t="str">
            <v>3418740583</v>
          </cell>
          <cell r="B664" t="str">
            <v>East Bay/Oakland</v>
          </cell>
          <cell r="C664" t="str">
            <v>Napa County</v>
          </cell>
          <cell r="D664" t="str">
            <v>Office</v>
          </cell>
          <cell r="F664" t="str">
            <v>935 Trancas St (3 Properties)</v>
          </cell>
          <cell r="G664" t="str">
            <v>Napa</v>
          </cell>
          <cell r="H664" t="str">
            <v>Napa</v>
          </cell>
          <cell r="I664" t="str">
            <v>Trancas Medical Offices</v>
          </cell>
          <cell r="J664" t="str">
            <v>94558</v>
          </cell>
          <cell r="N664" t="str">
            <v>C</v>
          </cell>
          <cell r="O664" t="str">
            <v>Wood Frame</v>
          </cell>
          <cell r="Q664">
            <v>34187</v>
          </cell>
          <cell r="R664">
            <v>16</v>
          </cell>
          <cell r="S664" t="str">
            <v>Multi</v>
          </cell>
          <cell r="U664">
            <v>622782</v>
          </cell>
          <cell r="AE664">
            <v>40583</v>
          </cell>
        </row>
        <row r="665">
          <cell r="A665" t="str">
            <v>98141055</v>
          </cell>
          <cell r="B665" t="str">
            <v>East Bay/Oakland</v>
          </cell>
          <cell r="C665" t="str">
            <v>Napa County</v>
          </cell>
          <cell r="D665" t="str">
            <v>Office</v>
          </cell>
          <cell r="F665" t="str">
            <v>1643 Jefferson St</v>
          </cell>
          <cell r="G665" t="str">
            <v>Napa</v>
          </cell>
          <cell r="H665" t="str">
            <v>Napa</v>
          </cell>
          <cell r="J665" t="str">
            <v>94559</v>
          </cell>
          <cell r="K665" t="str">
            <v>Stephanie A Gibson</v>
          </cell>
          <cell r="L665" t="str">
            <v>Stephanie Gibson</v>
          </cell>
          <cell r="M665">
            <v>7079659160</v>
          </cell>
          <cell r="N665" t="str">
            <v>C</v>
          </cell>
          <cell r="O665" t="str">
            <v>Wood Frame</v>
          </cell>
          <cell r="Q665">
            <v>981</v>
          </cell>
          <cell r="S665" t="str">
            <v>Multi</v>
          </cell>
          <cell r="T665">
            <v>100</v>
          </cell>
          <cell r="U665">
            <v>435000</v>
          </cell>
          <cell r="AE665">
            <v>41055</v>
          </cell>
        </row>
        <row r="666">
          <cell r="A666" t="str">
            <v>98141055</v>
          </cell>
          <cell r="B666" t="str">
            <v>East Bay/Oakland</v>
          </cell>
          <cell r="C666" t="str">
            <v>Napa County</v>
          </cell>
          <cell r="D666" t="str">
            <v>Office</v>
          </cell>
          <cell r="F666" t="str">
            <v>1643 Jefferson St</v>
          </cell>
          <cell r="G666" t="str">
            <v>Napa</v>
          </cell>
          <cell r="H666" t="str">
            <v>Napa</v>
          </cell>
          <cell r="J666" t="str">
            <v>94559</v>
          </cell>
          <cell r="K666" t="str">
            <v>Stephanie A Gibson</v>
          </cell>
          <cell r="L666" t="str">
            <v>Stephanie Gibson</v>
          </cell>
          <cell r="M666">
            <v>7079659160</v>
          </cell>
          <cell r="N666" t="str">
            <v>C</v>
          </cell>
          <cell r="O666" t="str">
            <v>Wood Frame</v>
          </cell>
          <cell r="Q666">
            <v>981</v>
          </cell>
          <cell r="S666" t="str">
            <v>Multi</v>
          </cell>
          <cell r="T666">
            <v>100</v>
          </cell>
          <cell r="U666">
            <v>435000</v>
          </cell>
          <cell r="AE666">
            <v>41055</v>
          </cell>
        </row>
        <row r="667">
          <cell r="A667" t="str">
            <v>166541082</v>
          </cell>
          <cell r="B667" t="str">
            <v>East Bay/Oakland</v>
          </cell>
          <cell r="C667" t="str">
            <v>Napa County</v>
          </cell>
          <cell r="D667" t="str">
            <v>Office</v>
          </cell>
          <cell r="F667" t="str">
            <v>1778 2nd St</v>
          </cell>
          <cell r="G667" t="str">
            <v>Napa</v>
          </cell>
          <cell r="H667" t="str">
            <v>Napa</v>
          </cell>
          <cell r="I667" t="str">
            <v>Becerra Art Design</v>
          </cell>
          <cell r="J667" t="str">
            <v>94559</v>
          </cell>
          <cell r="N667" t="str">
            <v>C</v>
          </cell>
          <cell r="P667">
            <v>1950</v>
          </cell>
          <cell r="Q667">
            <v>1665</v>
          </cell>
          <cell r="R667">
            <v>3</v>
          </cell>
          <cell r="S667" t="str">
            <v>Multi</v>
          </cell>
          <cell r="U667">
            <v>1251308</v>
          </cell>
          <cell r="AE667">
            <v>41082</v>
          </cell>
        </row>
        <row r="668">
          <cell r="A668" t="str">
            <v>1066240932</v>
          </cell>
          <cell r="B668" t="str">
            <v>East Bay/Oakland</v>
          </cell>
          <cell r="C668" t="str">
            <v>Napa County</v>
          </cell>
          <cell r="D668" t="str">
            <v>Office</v>
          </cell>
          <cell r="F668" t="str">
            <v>780 Trancas St</v>
          </cell>
          <cell r="G668" t="str">
            <v>Napa</v>
          </cell>
          <cell r="H668" t="str">
            <v>Napa</v>
          </cell>
          <cell r="J668" t="str">
            <v>94558</v>
          </cell>
          <cell r="N668" t="str">
            <v>C</v>
          </cell>
          <cell r="O668" t="str">
            <v>Wood Frame</v>
          </cell>
          <cell r="Q668">
            <v>10662</v>
          </cell>
          <cell r="R668">
            <v>7</v>
          </cell>
          <cell r="S668" t="str">
            <v>Multi</v>
          </cell>
          <cell r="U668">
            <v>820835</v>
          </cell>
          <cell r="AE668">
            <v>40932</v>
          </cell>
        </row>
        <row r="669">
          <cell r="A669" t="str">
            <v>419640737</v>
          </cell>
          <cell r="B669" t="str">
            <v>East Bay/Oakland</v>
          </cell>
          <cell r="C669" t="str">
            <v>Napa County</v>
          </cell>
          <cell r="D669" t="str">
            <v>Office</v>
          </cell>
          <cell r="E669" t="str">
            <v>Medical</v>
          </cell>
          <cell r="F669" t="str">
            <v>3150 Beard Rd</v>
          </cell>
          <cell r="G669" t="str">
            <v>Napa</v>
          </cell>
          <cell r="H669" t="str">
            <v>Napa</v>
          </cell>
          <cell r="J669" t="str">
            <v>94558</v>
          </cell>
          <cell r="N669" t="str">
            <v>C</v>
          </cell>
          <cell r="O669" t="str">
            <v>Masonry</v>
          </cell>
          <cell r="Q669">
            <v>4196</v>
          </cell>
          <cell r="R669">
            <v>3</v>
          </cell>
          <cell r="S669" t="str">
            <v>Multi</v>
          </cell>
          <cell r="U669">
            <v>341482</v>
          </cell>
          <cell r="AE669">
            <v>40737</v>
          </cell>
        </row>
        <row r="670">
          <cell r="A670" t="str">
            <v>394440786</v>
          </cell>
          <cell r="B670" t="str">
            <v>East Bay/Oakland</v>
          </cell>
          <cell r="C670" t="str">
            <v>Napa County</v>
          </cell>
          <cell r="D670" t="str">
            <v>Office</v>
          </cell>
          <cell r="F670" t="str">
            <v>1824 2nd St</v>
          </cell>
          <cell r="G670" t="str">
            <v>Napa</v>
          </cell>
          <cell r="H670" t="str">
            <v>Napa</v>
          </cell>
          <cell r="J670" t="str">
            <v>94559</v>
          </cell>
          <cell r="N670" t="str">
            <v>C</v>
          </cell>
          <cell r="Q670">
            <v>3944</v>
          </cell>
          <cell r="R670">
            <v>1</v>
          </cell>
          <cell r="S670" t="str">
            <v>Single</v>
          </cell>
          <cell r="U670">
            <v>85988</v>
          </cell>
          <cell r="AE670">
            <v>40786</v>
          </cell>
        </row>
        <row r="671">
          <cell r="A671" t="str">
            <v>650841205</v>
          </cell>
          <cell r="B671" t="str">
            <v>East Bay/Oakland</v>
          </cell>
          <cell r="C671" t="str">
            <v>Napa County</v>
          </cell>
          <cell r="D671" t="str">
            <v>Office</v>
          </cell>
          <cell r="F671" t="str">
            <v>1030 Seminary St</v>
          </cell>
          <cell r="G671" t="str">
            <v>Napa</v>
          </cell>
          <cell r="H671" t="str">
            <v>Napa</v>
          </cell>
          <cell r="J671" t="str">
            <v>94559</v>
          </cell>
          <cell r="N671" t="str">
            <v>B</v>
          </cell>
          <cell r="O671" t="str">
            <v>Wood Frame</v>
          </cell>
          <cell r="P671">
            <v>2005</v>
          </cell>
          <cell r="Q671">
            <v>6508</v>
          </cell>
          <cell r="R671">
            <v>6</v>
          </cell>
          <cell r="S671" t="str">
            <v>Multi</v>
          </cell>
          <cell r="U671">
            <v>484500</v>
          </cell>
          <cell r="AE671">
            <v>41205</v>
          </cell>
        </row>
        <row r="672">
          <cell r="A672" t="str">
            <v>1653041177</v>
          </cell>
          <cell r="B672" t="str">
            <v>East Bay/Oakland</v>
          </cell>
          <cell r="C672" t="str">
            <v>Napa County</v>
          </cell>
          <cell r="D672" t="str">
            <v>Office</v>
          </cell>
          <cell r="F672" t="str">
            <v>935 Trancas St</v>
          </cell>
          <cell r="G672" t="str">
            <v>Napa</v>
          </cell>
          <cell r="H672" t="str">
            <v>Napa</v>
          </cell>
          <cell r="I672" t="str">
            <v>Trancas Medical Offices</v>
          </cell>
          <cell r="J672" t="str">
            <v>94558</v>
          </cell>
          <cell r="N672" t="str">
            <v>C</v>
          </cell>
          <cell r="O672" t="str">
            <v>Wood Frame</v>
          </cell>
          <cell r="P672">
            <v>1967</v>
          </cell>
          <cell r="Q672">
            <v>16530</v>
          </cell>
          <cell r="R672">
            <v>12</v>
          </cell>
          <cell r="S672" t="str">
            <v>Multi</v>
          </cell>
          <cell r="T672">
            <v>3.48</v>
          </cell>
          <cell r="U672">
            <v>205444</v>
          </cell>
          <cell r="AE672">
            <v>41177</v>
          </cell>
        </row>
        <row r="673">
          <cell r="A673" t="str">
            <v>290340711</v>
          </cell>
          <cell r="B673" t="str">
            <v>East Bay/Oakland</v>
          </cell>
          <cell r="C673" t="str">
            <v>Napa County</v>
          </cell>
          <cell r="D673" t="str">
            <v>Office</v>
          </cell>
          <cell r="F673" t="str">
            <v>1007 Washington St</v>
          </cell>
          <cell r="G673" t="str">
            <v>Calistoga</v>
          </cell>
          <cell r="H673" t="str">
            <v>Napa</v>
          </cell>
          <cell r="J673" t="str">
            <v>94515</v>
          </cell>
          <cell r="N673" t="str">
            <v>C</v>
          </cell>
          <cell r="O673" t="str">
            <v>Wood Frame</v>
          </cell>
          <cell r="Q673">
            <v>2903</v>
          </cell>
          <cell r="R673">
            <v>6</v>
          </cell>
          <cell r="S673" t="str">
            <v>Multi</v>
          </cell>
          <cell r="U673">
            <v>197163</v>
          </cell>
          <cell r="AE673">
            <v>40711</v>
          </cell>
        </row>
        <row r="674">
          <cell r="A674" t="str">
            <v>98141198</v>
          </cell>
          <cell r="B674" t="str">
            <v>East Bay/Oakland</v>
          </cell>
          <cell r="C674" t="str">
            <v>Napa County</v>
          </cell>
          <cell r="D674" t="str">
            <v>Office</v>
          </cell>
          <cell r="F674" t="str">
            <v>1643 Jefferson St</v>
          </cell>
          <cell r="G674" t="str">
            <v>Napa</v>
          </cell>
          <cell r="H674" t="str">
            <v>Napa</v>
          </cell>
          <cell r="J674" t="str">
            <v>94559</v>
          </cell>
          <cell r="N674" t="str">
            <v>C</v>
          </cell>
          <cell r="O674" t="str">
            <v>Wood Frame</v>
          </cell>
          <cell r="Q674">
            <v>981</v>
          </cell>
          <cell r="S674" t="str">
            <v>Multi</v>
          </cell>
          <cell r="T674">
            <v>100</v>
          </cell>
          <cell r="U674">
            <v>435000</v>
          </cell>
          <cell r="AE674">
            <v>41198</v>
          </cell>
        </row>
        <row r="675">
          <cell r="A675" t="str">
            <v>98141186</v>
          </cell>
          <cell r="B675" t="str">
            <v>East Bay/Oakland</v>
          </cell>
          <cell r="C675" t="str">
            <v>Napa County</v>
          </cell>
          <cell r="D675" t="str">
            <v>Office</v>
          </cell>
          <cell r="F675" t="str">
            <v>1643 Jefferson St</v>
          </cell>
          <cell r="G675" t="str">
            <v>Napa</v>
          </cell>
          <cell r="H675" t="str">
            <v>Napa</v>
          </cell>
          <cell r="J675" t="str">
            <v>94559</v>
          </cell>
          <cell r="N675" t="str">
            <v>C</v>
          </cell>
          <cell r="O675" t="str">
            <v>Wood Frame</v>
          </cell>
          <cell r="Q675">
            <v>981</v>
          </cell>
          <cell r="S675" t="str">
            <v>Multi</v>
          </cell>
          <cell r="T675">
            <v>100</v>
          </cell>
          <cell r="U675">
            <v>435000</v>
          </cell>
          <cell r="AE675">
            <v>41186</v>
          </cell>
        </row>
        <row r="676">
          <cell r="A676" t="str">
            <v>509541227</v>
          </cell>
          <cell r="B676" t="str">
            <v>East Bay/Oakland</v>
          </cell>
          <cell r="C676" t="str">
            <v>Napa County</v>
          </cell>
          <cell r="D676" t="str">
            <v>Office</v>
          </cell>
          <cell r="F676" t="str">
            <v>1336 Oak St</v>
          </cell>
          <cell r="G676" t="str">
            <v>Saint Helena</v>
          </cell>
          <cell r="H676" t="str">
            <v>Napa</v>
          </cell>
          <cell r="J676" t="str">
            <v>94574</v>
          </cell>
          <cell r="N676" t="str">
            <v>C</v>
          </cell>
          <cell r="O676" t="str">
            <v>Masonry</v>
          </cell>
          <cell r="Q676">
            <v>5095</v>
          </cell>
          <cell r="R676">
            <v>5</v>
          </cell>
          <cell r="S676" t="str">
            <v>Multi</v>
          </cell>
          <cell r="U676">
            <v>345835</v>
          </cell>
          <cell r="AE676">
            <v>41227</v>
          </cell>
        </row>
        <row r="677">
          <cell r="A677" t="str">
            <v>994239216</v>
          </cell>
          <cell r="B677" t="str">
            <v>East Bay/Oakland</v>
          </cell>
          <cell r="C677" t="str">
            <v>Napa County</v>
          </cell>
          <cell r="D677" t="str">
            <v>Office</v>
          </cell>
          <cell r="E677" t="str">
            <v>Medical</v>
          </cell>
          <cell r="F677" t="str">
            <v>895 Trancas St</v>
          </cell>
          <cell r="G677" t="str">
            <v>Napa</v>
          </cell>
          <cell r="H677" t="str">
            <v>Napa</v>
          </cell>
          <cell r="J677" t="str">
            <v>94558</v>
          </cell>
          <cell r="N677" t="str">
            <v>C</v>
          </cell>
          <cell r="O677" t="str">
            <v>Masonry</v>
          </cell>
          <cell r="P677">
            <v>1978</v>
          </cell>
          <cell r="Q677">
            <v>9942</v>
          </cell>
          <cell r="R677">
            <v>5</v>
          </cell>
          <cell r="S677" t="str">
            <v>Multi</v>
          </cell>
          <cell r="U677">
            <v>1929937</v>
          </cell>
          <cell r="AE677">
            <v>39216</v>
          </cell>
        </row>
        <row r="678">
          <cell r="A678" t="str">
            <v>234939540</v>
          </cell>
          <cell r="B678" t="str">
            <v>East Bay/Oakland</v>
          </cell>
          <cell r="C678" t="str">
            <v>Napa County</v>
          </cell>
          <cell r="D678" t="str">
            <v>Office</v>
          </cell>
          <cell r="E678" t="str">
            <v>Medical</v>
          </cell>
          <cell r="F678" t="str">
            <v>1705 Washington St</v>
          </cell>
          <cell r="G678" t="str">
            <v>Calistoga</v>
          </cell>
          <cell r="H678" t="str">
            <v>Napa</v>
          </cell>
          <cell r="J678" t="str">
            <v>94515</v>
          </cell>
          <cell r="N678" t="str">
            <v>C</v>
          </cell>
          <cell r="O678" t="str">
            <v>Wood Frame</v>
          </cell>
          <cell r="P678">
            <v>1962</v>
          </cell>
          <cell r="Q678">
            <v>2349</v>
          </cell>
          <cell r="S678" t="str">
            <v>Multi</v>
          </cell>
          <cell r="U678">
            <v>551315</v>
          </cell>
          <cell r="AE678">
            <v>39540</v>
          </cell>
        </row>
        <row r="679">
          <cell r="A679" t="str">
            <v>837139098</v>
          </cell>
          <cell r="B679" t="str">
            <v>East Bay/Oakland</v>
          </cell>
          <cell r="C679" t="str">
            <v>Napa County</v>
          </cell>
          <cell r="D679" t="str">
            <v>Office</v>
          </cell>
          <cell r="F679" t="str">
            <v>1005 Jefferson St</v>
          </cell>
          <cell r="G679" t="str">
            <v>Napa</v>
          </cell>
          <cell r="H679" t="str">
            <v>Napa</v>
          </cell>
          <cell r="I679" t="str">
            <v>York House</v>
          </cell>
          <cell r="J679" t="str">
            <v>94559</v>
          </cell>
          <cell r="K679" t="str">
            <v>York House Law Offices</v>
          </cell>
          <cell r="L679" t="str">
            <v>Vincent Spohn</v>
          </cell>
          <cell r="M679">
            <v>7072551885</v>
          </cell>
          <cell r="N679" t="str">
            <v>C</v>
          </cell>
          <cell r="O679" t="str">
            <v>Wood Frame</v>
          </cell>
          <cell r="P679">
            <v>1892</v>
          </cell>
          <cell r="Q679">
            <v>8371</v>
          </cell>
          <cell r="R679">
            <v>4</v>
          </cell>
          <cell r="S679" t="str">
            <v>Multi</v>
          </cell>
          <cell r="U679">
            <v>858367</v>
          </cell>
          <cell r="W679">
            <v>530000</v>
          </cell>
          <cell r="X679" t="str">
            <v>Sonoma Nat'l Bk</v>
          </cell>
          <cell r="AE679">
            <v>39098</v>
          </cell>
        </row>
        <row r="680">
          <cell r="A680" t="str">
            <v>6246639282</v>
          </cell>
          <cell r="B680" t="str">
            <v>East Bay/Oakland</v>
          </cell>
          <cell r="C680" t="str">
            <v>Napa County</v>
          </cell>
          <cell r="D680" t="str">
            <v>Office</v>
          </cell>
          <cell r="E680" t="str">
            <v>Medical</v>
          </cell>
          <cell r="F680" t="str">
            <v>1100 Trancas St</v>
          </cell>
          <cell r="G680" t="str">
            <v>Napa</v>
          </cell>
          <cell r="H680" t="str">
            <v>Napa</v>
          </cell>
          <cell r="I680" t="str">
            <v>Trancas Medical Building</v>
          </cell>
          <cell r="J680" t="str">
            <v>94558</v>
          </cell>
          <cell r="N680" t="str">
            <v>B</v>
          </cell>
          <cell r="P680">
            <v>1980</v>
          </cell>
          <cell r="Q680">
            <v>62466</v>
          </cell>
          <cell r="S680" t="str">
            <v>Multi</v>
          </cell>
          <cell r="T680">
            <v>20.059999999999999</v>
          </cell>
          <cell r="U680">
            <v>9265484</v>
          </cell>
          <cell r="W680">
            <v>15000000</v>
          </cell>
          <cell r="X680" t="str">
            <v>Lasalle Bk Na</v>
          </cell>
          <cell r="AE680">
            <v>39282</v>
          </cell>
        </row>
        <row r="681">
          <cell r="A681" t="str">
            <v>324638183</v>
          </cell>
          <cell r="B681" t="str">
            <v>East Bay/Oakland</v>
          </cell>
          <cell r="C681" t="str">
            <v>Napa County</v>
          </cell>
          <cell r="D681" t="str">
            <v>Office</v>
          </cell>
          <cell r="F681" t="str">
            <v>1920 Lernhart St</v>
          </cell>
          <cell r="G681" t="str">
            <v>Napa</v>
          </cell>
          <cell r="H681" t="str">
            <v>Napa</v>
          </cell>
          <cell r="J681" t="str">
            <v>94559</v>
          </cell>
          <cell r="N681" t="str">
            <v>C</v>
          </cell>
          <cell r="O681" t="str">
            <v>Wood Frame</v>
          </cell>
          <cell r="P681">
            <v>1979</v>
          </cell>
          <cell r="Q681">
            <v>3246</v>
          </cell>
          <cell r="S681" t="str">
            <v>Multi</v>
          </cell>
          <cell r="X681" t="str">
            <v>Lender Not available</v>
          </cell>
          <cell r="AE681">
            <v>38183</v>
          </cell>
        </row>
        <row r="682">
          <cell r="A682" t="str">
            <v>447038141</v>
          </cell>
          <cell r="B682" t="str">
            <v>East Bay/Oakland</v>
          </cell>
          <cell r="C682" t="str">
            <v>Napa County</v>
          </cell>
          <cell r="D682" t="str">
            <v>Office</v>
          </cell>
          <cell r="E682" t="str">
            <v>Medical</v>
          </cell>
          <cell r="F682" t="str">
            <v>3432-3436 Valle Verde Dr</v>
          </cell>
          <cell r="G682" t="str">
            <v>Napa</v>
          </cell>
          <cell r="H682" t="str">
            <v>Napa</v>
          </cell>
          <cell r="J682" t="str">
            <v>94558</v>
          </cell>
          <cell r="N682" t="str">
            <v>B</v>
          </cell>
          <cell r="O682" t="str">
            <v>Wood Frame</v>
          </cell>
          <cell r="P682">
            <v>1974</v>
          </cell>
          <cell r="Q682">
            <v>4470</v>
          </cell>
          <cell r="S682" t="str">
            <v>Multi</v>
          </cell>
          <cell r="X682" t="str">
            <v>Lender Not available</v>
          </cell>
          <cell r="AE682">
            <v>38141</v>
          </cell>
        </row>
        <row r="683">
          <cell r="A683" t="str">
            <v>912938176</v>
          </cell>
          <cell r="B683" t="str">
            <v>East Bay/Oakland</v>
          </cell>
          <cell r="C683" t="str">
            <v>Napa County</v>
          </cell>
          <cell r="D683" t="str">
            <v>Office</v>
          </cell>
          <cell r="F683" t="str">
            <v>2180 Jefferson St</v>
          </cell>
          <cell r="G683" t="str">
            <v>Napa</v>
          </cell>
          <cell r="H683" t="str">
            <v>Napa</v>
          </cell>
          <cell r="J683" t="str">
            <v>94559</v>
          </cell>
          <cell r="N683" t="str">
            <v>C</v>
          </cell>
          <cell r="O683" t="str">
            <v>Wood Frame</v>
          </cell>
          <cell r="P683">
            <v>1983</v>
          </cell>
          <cell r="Q683">
            <v>9129</v>
          </cell>
          <cell r="R683">
            <v>10</v>
          </cell>
          <cell r="S683" t="str">
            <v>Multi</v>
          </cell>
          <cell r="X683" t="str">
            <v>Lender Not available</v>
          </cell>
          <cell r="AE683">
            <v>38176</v>
          </cell>
        </row>
        <row r="684">
          <cell r="A684" t="str">
            <v>1000037930</v>
          </cell>
          <cell r="B684" t="str">
            <v>East Bay/Oakland</v>
          </cell>
          <cell r="C684" t="str">
            <v>Napa County</v>
          </cell>
          <cell r="D684" t="str">
            <v>Office</v>
          </cell>
          <cell r="F684" t="str">
            <v>1100 Lincoln Ave</v>
          </cell>
          <cell r="G684" t="str">
            <v>Napa</v>
          </cell>
          <cell r="H684" t="str">
            <v>Napa</v>
          </cell>
          <cell r="I684" t="str">
            <v>Lincoln Commons</v>
          </cell>
          <cell r="J684" t="str">
            <v>94558</v>
          </cell>
          <cell r="N684" t="str">
            <v>C</v>
          </cell>
          <cell r="O684" t="str">
            <v>Wood Frame</v>
          </cell>
          <cell r="P684">
            <v>1985</v>
          </cell>
          <cell r="Q684">
            <v>10000</v>
          </cell>
          <cell r="R684">
            <v>10</v>
          </cell>
          <cell r="S684" t="str">
            <v>Multi</v>
          </cell>
          <cell r="X684" t="str">
            <v>Lender Not available</v>
          </cell>
          <cell r="AE684">
            <v>37930</v>
          </cell>
        </row>
        <row r="685">
          <cell r="A685" t="str">
            <v>324638043</v>
          </cell>
          <cell r="B685" t="str">
            <v>East Bay/Oakland</v>
          </cell>
          <cell r="C685" t="str">
            <v>Napa County</v>
          </cell>
          <cell r="D685" t="str">
            <v>Office</v>
          </cell>
          <cell r="F685" t="str">
            <v>1920 Lernhart St</v>
          </cell>
          <cell r="G685" t="str">
            <v>Napa</v>
          </cell>
          <cell r="H685" t="str">
            <v>Napa</v>
          </cell>
          <cell r="J685" t="str">
            <v>94559</v>
          </cell>
          <cell r="N685" t="str">
            <v>C</v>
          </cell>
          <cell r="O685" t="str">
            <v>Wood Frame</v>
          </cell>
          <cell r="P685">
            <v>1979</v>
          </cell>
          <cell r="Q685">
            <v>3246</v>
          </cell>
          <cell r="S685" t="str">
            <v>Multi</v>
          </cell>
          <cell r="X685" t="str">
            <v>Lender Not available</v>
          </cell>
          <cell r="AE685">
            <v>38043</v>
          </cell>
        </row>
        <row r="686">
          <cell r="A686" t="str">
            <v>160937860</v>
          </cell>
          <cell r="B686" t="str">
            <v>East Bay/Oakland</v>
          </cell>
          <cell r="C686" t="str">
            <v>Napa County</v>
          </cell>
          <cell r="D686" t="str">
            <v>Office</v>
          </cell>
          <cell r="F686" t="str">
            <v>1763 2nd St</v>
          </cell>
          <cell r="G686" t="str">
            <v>Napa</v>
          </cell>
          <cell r="H686" t="str">
            <v>Napa</v>
          </cell>
          <cell r="J686" t="str">
            <v>94559</v>
          </cell>
          <cell r="N686" t="str">
            <v>C</v>
          </cell>
          <cell r="O686" t="str">
            <v>Wood Frame</v>
          </cell>
          <cell r="P686">
            <v>1900</v>
          </cell>
          <cell r="Q686">
            <v>1609</v>
          </cell>
          <cell r="R686">
            <v>6</v>
          </cell>
          <cell r="S686" t="str">
            <v>Multi</v>
          </cell>
          <cell r="AE686">
            <v>37860</v>
          </cell>
        </row>
        <row r="687">
          <cell r="A687" t="str">
            <v>100039241</v>
          </cell>
          <cell r="B687" t="str">
            <v>East Bay/Oakland</v>
          </cell>
          <cell r="C687" t="str">
            <v>Napa County</v>
          </cell>
          <cell r="D687" t="str">
            <v>Office</v>
          </cell>
          <cell r="F687" t="str">
            <v>1041 Lincoln Ave</v>
          </cell>
          <cell r="G687" t="str">
            <v>Napa</v>
          </cell>
          <cell r="H687" t="str">
            <v>Napa</v>
          </cell>
          <cell r="J687" t="str">
            <v>94558</v>
          </cell>
          <cell r="N687" t="str">
            <v>C</v>
          </cell>
          <cell r="O687" t="str">
            <v>Wood Frame</v>
          </cell>
          <cell r="P687">
            <v>1906</v>
          </cell>
          <cell r="Q687">
            <v>1000</v>
          </cell>
          <cell r="S687" t="str">
            <v>Multi</v>
          </cell>
          <cell r="U687">
            <v>150093</v>
          </cell>
          <cell r="AE687">
            <v>39241</v>
          </cell>
        </row>
        <row r="688">
          <cell r="A688" t="str">
            <v>919236572</v>
          </cell>
          <cell r="B688" t="str">
            <v>East Bay/Oakland</v>
          </cell>
          <cell r="C688" t="str">
            <v>Napa County</v>
          </cell>
          <cell r="D688" t="str">
            <v>Office</v>
          </cell>
          <cell r="F688" t="str">
            <v>2140 Jefferson St</v>
          </cell>
          <cell r="G688" t="str">
            <v>Napa</v>
          </cell>
          <cell r="H688" t="str">
            <v>Napa</v>
          </cell>
          <cell r="J688" t="str">
            <v>94559</v>
          </cell>
          <cell r="N688" t="str">
            <v>C</v>
          </cell>
          <cell r="O688" t="str">
            <v>Wood Frame</v>
          </cell>
          <cell r="P688">
            <v>1980</v>
          </cell>
          <cell r="Q688">
            <v>9192</v>
          </cell>
          <cell r="S688" t="str">
            <v>Multi</v>
          </cell>
          <cell r="AE688">
            <v>36572</v>
          </cell>
        </row>
        <row r="689">
          <cell r="A689" t="str">
            <v>37174</v>
          </cell>
          <cell r="B689" t="str">
            <v>East Bay/Oakland</v>
          </cell>
          <cell r="C689" t="str">
            <v>Napa County</v>
          </cell>
          <cell r="D689" t="str">
            <v>Office</v>
          </cell>
          <cell r="F689" t="str">
            <v>1834 1st St (2 Properties)</v>
          </cell>
          <cell r="G689" t="str">
            <v>Napa</v>
          </cell>
          <cell r="H689" t="str">
            <v>Napa</v>
          </cell>
          <cell r="I689" t="str">
            <v>Multi-Property Sale</v>
          </cell>
          <cell r="J689" t="str">
            <v>94559</v>
          </cell>
          <cell r="N689" t="str">
            <v>C</v>
          </cell>
          <cell r="O689" t="str">
            <v>Wood Frame</v>
          </cell>
          <cell r="S689" t="str">
            <v>Multi</v>
          </cell>
          <cell r="X689" t="str">
            <v>Lender Not available</v>
          </cell>
          <cell r="AE689">
            <v>37174</v>
          </cell>
        </row>
        <row r="690">
          <cell r="A690" t="str">
            <v>419438007</v>
          </cell>
          <cell r="B690" t="str">
            <v>East Bay/Oakland</v>
          </cell>
          <cell r="C690" t="str">
            <v>Napa County</v>
          </cell>
          <cell r="D690" t="str">
            <v>Office</v>
          </cell>
          <cell r="F690" t="str">
            <v>1303 Jefferson St</v>
          </cell>
          <cell r="G690" t="str">
            <v>Napa</v>
          </cell>
          <cell r="H690" t="str">
            <v>Napa</v>
          </cell>
          <cell r="I690" t="str">
            <v>Jefferson Office Center</v>
          </cell>
          <cell r="J690" t="str">
            <v>94559</v>
          </cell>
          <cell r="N690" t="str">
            <v>B</v>
          </cell>
          <cell r="O690" t="str">
            <v>Wood Frame</v>
          </cell>
          <cell r="Q690">
            <v>4194</v>
          </cell>
          <cell r="R690">
            <v>21</v>
          </cell>
          <cell r="S690" t="str">
            <v>Multi</v>
          </cell>
          <cell r="X690" t="str">
            <v>Lender Not available</v>
          </cell>
          <cell r="AE690">
            <v>38007</v>
          </cell>
        </row>
        <row r="691">
          <cell r="A691" t="str">
            <v>245638266</v>
          </cell>
          <cell r="B691" t="str">
            <v>East Bay/Oakland</v>
          </cell>
          <cell r="C691" t="str">
            <v>Napa County</v>
          </cell>
          <cell r="D691" t="str">
            <v>Office</v>
          </cell>
          <cell r="F691" t="str">
            <v>575 Jefferson St</v>
          </cell>
          <cell r="G691" t="str">
            <v>Napa</v>
          </cell>
          <cell r="H691" t="str">
            <v>Napa</v>
          </cell>
          <cell r="J691" t="str">
            <v>94559</v>
          </cell>
          <cell r="N691" t="str">
            <v>C</v>
          </cell>
          <cell r="O691" t="str">
            <v>Wood Frame</v>
          </cell>
          <cell r="P691">
            <v>1934</v>
          </cell>
          <cell r="Q691">
            <v>2456</v>
          </cell>
          <cell r="S691" t="str">
            <v>Multi</v>
          </cell>
          <cell r="T691">
            <v>100</v>
          </cell>
          <cell r="W691">
            <v>532000</v>
          </cell>
          <cell r="X691" t="str">
            <v>Lender Not available</v>
          </cell>
          <cell r="Z691" t="str">
            <v>American Hm Mtg Accept Inc</v>
          </cell>
          <cell r="AA691">
            <v>72000</v>
          </cell>
          <cell r="AB691" t="str">
            <v>Lender Not available</v>
          </cell>
          <cell r="AE691">
            <v>38266</v>
          </cell>
        </row>
        <row r="692">
          <cell r="A692" t="str">
            <v>2400038392</v>
          </cell>
          <cell r="B692" t="str">
            <v>East Bay/Oakland</v>
          </cell>
          <cell r="C692" t="str">
            <v>Napa County</v>
          </cell>
          <cell r="D692" t="str">
            <v>Office</v>
          </cell>
          <cell r="F692" t="str">
            <v>1040 Main St</v>
          </cell>
          <cell r="G692" t="str">
            <v>Napa</v>
          </cell>
          <cell r="H692" t="str">
            <v>Napa</v>
          </cell>
          <cell r="I692" t="str">
            <v>Main Street Exchange</v>
          </cell>
          <cell r="J692" t="str">
            <v>94559</v>
          </cell>
          <cell r="N692" t="str">
            <v>C</v>
          </cell>
          <cell r="O692" t="str">
            <v>Masonry</v>
          </cell>
          <cell r="P692">
            <v>1907</v>
          </cell>
          <cell r="Q692">
            <v>24000</v>
          </cell>
          <cell r="R692">
            <v>17</v>
          </cell>
          <cell r="S692" t="str">
            <v>Multi</v>
          </cell>
          <cell r="T692">
            <v>9.4</v>
          </cell>
          <cell r="X692" t="str">
            <v>Lender Not available</v>
          </cell>
          <cell r="AE692">
            <v>38392</v>
          </cell>
        </row>
        <row r="693">
          <cell r="A693" t="str">
            <v>1653038450</v>
          </cell>
          <cell r="B693" t="str">
            <v>East Bay/Oakland</v>
          </cell>
          <cell r="C693" t="str">
            <v>Napa County</v>
          </cell>
          <cell r="D693" t="str">
            <v>Office</v>
          </cell>
          <cell r="F693" t="str">
            <v>935 Trancas St</v>
          </cell>
          <cell r="G693" t="str">
            <v>Napa</v>
          </cell>
          <cell r="H693" t="str">
            <v>Napa</v>
          </cell>
          <cell r="I693" t="str">
            <v>Trancas Medical Offices</v>
          </cell>
          <cell r="J693" t="str">
            <v>94558</v>
          </cell>
          <cell r="N693" t="str">
            <v>C</v>
          </cell>
          <cell r="O693" t="str">
            <v>Wood Frame</v>
          </cell>
          <cell r="P693">
            <v>1967</v>
          </cell>
          <cell r="Q693">
            <v>16530</v>
          </cell>
          <cell r="R693">
            <v>7</v>
          </cell>
          <cell r="S693" t="str">
            <v>Multi</v>
          </cell>
          <cell r="T693">
            <v>3.48</v>
          </cell>
          <cell r="X693" t="str">
            <v>Lender Not available</v>
          </cell>
          <cell r="AE693">
            <v>38450</v>
          </cell>
        </row>
        <row r="694">
          <cell r="A694" t="str">
            <v>247037673</v>
          </cell>
          <cell r="B694" t="str">
            <v>East Bay/Oakland</v>
          </cell>
          <cell r="C694" t="str">
            <v>Napa County</v>
          </cell>
          <cell r="D694" t="str">
            <v>Office</v>
          </cell>
          <cell r="F694" t="str">
            <v>1836 2nd St</v>
          </cell>
          <cell r="G694" t="str">
            <v>Napa</v>
          </cell>
          <cell r="H694" t="str">
            <v>Napa</v>
          </cell>
          <cell r="J694" t="str">
            <v>94559</v>
          </cell>
          <cell r="N694" t="str">
            <v>C</v>
          </cell>
          <cell r="O694" t="str">
            <v>Masonry</v>
          </cell>
          <cell r="P694">
            <v>1930</v>
          </cell>
          <cell r="Q694">
            <v>2470</v>
          </cell>
          <cell r="R694">
            <v>1</v>
          </cell>
          <cell r="S694" t="str">
            <v>Multi</v>
          </cell>
          <cell r="U694">
            <v>442170</v>
          </cell>
          <cell r="X694" t="str">
            <v>Lender Not available</v>
          </cell>
          <cell r="Z694" t="str">
            <v>N/TD</v>
          </cell>
          <cell r="AE694">
            <v>37673</v>
          </cell>
        </row>
        <row r="695">
          <cell r="A695" t="str">
            <v>912938175</v>
          </cell>
          <cell r="B695" t="str">
            <v>East Bay/Oakland</v>
          </cell>
          <cell r="C695" t="str">
            <v>Napa County</v>
          </cell>
          <cell r="D695" t="str">
            <v>Office</v>
          </cell>
          <cell r="F695" t="str">
            <v>2180 Jefferson St</v>
          </cell>
          <cell r="G695" t="str">
            <v>Napa</v>
          </cell>
          <cell r="H695" t="str">
            <v>Napa</v>
          </cell>
          <cell r="J695" t="str">
            <v>94559</v>
          </cell>
          <cell r="N695" t="str">
            <v>C</v>
          </cell>
          <cell r="O695" t="str">
            <v>Wood Frame</v>
          </cell>
          <cell r="P695">
            <v>1983</v>
          </cell>
          <cell r="Q695">
            <v>9129</v>
          </cell>
          <cell r="R695">
            <v>9</v>
          </cell>
          <cell r="S695" t="str">
            <v>Multi</v>
          </cell>
          <cell r="X695" t="str">
            <v>Lender Not available</v>
          </cell>
          <cell r="AE695">
            <v>38175</v>
          </cell>
        </row>
        <row r="696">
          <cell r="A696" t="str">
            <v>247038092</v>
          </cell>
          <cell r="B696" t="str">
            <v>East Bay/Oakland</v>
          </cell>
          <cell r="C696" t="str">
            <v>Napa County</v>
          </cell>
          <cell r="D696" t="str">
            <v>Office</v>
          </cell>
          <cell r="F696" t="str">
            <v>1836 2nd St</v>
          </cell>
          <cell r="G696" t="str">
            <v>Napa</v>
          </cell>
          <cell r="H696" t="str">
            <v>Napa</v>
          </cell>
          <cell r="J696" t="str">
            <v>94559</v>
          </cell>
          <cell r="N696" t="str">
            <v>C</v>
          </cell>
          <cell r="O696" t="str">
            <v>Masonry</v>
          </cell>
          <cell r="P696">
            <v>1930</v>
          </cell>
          <cell r="Q696">
            <v>2470</v>
          </cell>
          <cell r="R696">
            <v>1</v>
          </cell>
          <cell r="S696" t="str">
            <v>Multi</v>
          </cell>
          <cell r="X696" t="str">
            <v>Lender Not available</v>
          </cell>
          <cell r="AE696">
            <v>38092</v>
          </cell>
        </row>
        <row r="697">
          <cell r="A697" t="str">
            <v>3026038198</v>
          </cell>
          <cell r="B697" t="str">
            <v>East Bay/Oakland</v>
          </cell>
          <cell r="C697" t="str">
            <v>Napa County</v>
          </cell>
          <cell r="D697" t="str">
            <v>Office</v>
          </cell>
          <cell r="F697" t="str">
            <v>650 Imperial Way</v>
          </cell>
          <cell r="G697" t="str">
            <v>Napa</v>
          </cell>
          <cell r="H697" t="str">
            <v>Napa</v>
          </cell>
          <cell r="J697" t="str">
            <v>94559</v>
          </cell>
          <cell r="K697" t="str">
            <v>County of Napa</v>
          </cell>
          <cell r="M697">
            <v>7072534421</v>
          </cell>
          <cell r="N697" t="str">
            <v>B</v>
          </cell>
          <cell r="O697" t="str">
            <v>Masonry</v>
          </cell>
          <cell r="Q697">
            <v>30260</v>
          </cell>
          <cell r="R697">
            <v>6</v>
          </cell>
          <cell r="S697" t="str">
            <v>Multi</v>
          </cell>
          <cell r="U697">
            <v>3168103</v>
          </cell>
          <cell r="X697" t="str">
            <v>Lender Not available</v>
          </cell>
          <cell r="Z697" t="str">
            <v>N/TD</v>
          </cell>
          <cell r="AE697">
            <v>38198</v>
          </cell>
        </row>
        <row r="698">
          <cell r="A698" t="str">
            <v>184437763</v>
          </cell>
          <cell r="B698" t="str">
            <v>East Bay/Oakland</v>
          </cell>
          <cell r="C698" t="str">
            <v>Napa County</v>
          </cell>
          <cell r="D698" t="str">
            <v>Office</v>
          </cell>
          <cell r="F698" t="str">
            <v>2017 Redwood Rd</v>
          </cell>
          <cell r="G698" t="str">
            <v>Napa</v>
          </cell>
          <cell r="H698" t="str">
            <v>Napa</v>
          </cell>
          <cell r="J698" t="str">
            <v>94558</v>
          </cell>
          <cell r="N698" t="str">
            <v>C</v>
          </cell>
          <cell r="O698" t="str">
            <v>Wood Frame</v>
          </cell>
          <cell r="P698">
            <v>1975</v>
          </cell>
          <cell r="Q698">
            <v>1844</v>
          </cell>
          <cell r="R698">
            <v>2</v>
          </cell>
          <cell r="S698" t="str">
            <v>Multi</v>
          </cell>
          <cell r="W698">
            <v>351000</v>
          </cell>
          <cell r="X698" t="str">
            <v>Lender Not available</v>
          </cell>
          <cell r="Z698" t="str">
            <v>Westamerica Bank</v>
          </cell>
          <cell r="AE698">
            <v>37763</v>
          </cell>
        </row>
        <row r="699">
          <cell r="A699" t="str">
            <v>247038023</v>
          </cell>
          <cell r="B699" t="str">
            <v>East Bay/Oakland</v>
          </cell>
          <cell r="C699" t="str">
            <v>Napa County</v>
          </cell>
          <cell r="D699" t="str">
            <v>Office</v>
          </cell>
          <cell r="F699" t="str">
            <v>1836 2nd St</v>
          </cell>
          <cell r="G699" t="str">
            <v>Napa</v>
          </cell>
          <cell r="H699" t="str">
            <v>Napa</v>
          </cell>
          <cell r="J699" t="str">
            <v>94559</v>
          </cell>
          <cell r="N699" t="str">
            <v>C</v>
          </cell>
          <cell r="O699" t="str">
            <v>Masonry</v>
          </cell>
          <cell r="P699">
            <v>1930</v>
          </cell>
          <cell r="Q699">
            <v>2470</v>
          </cell>
          <cell r="R699">
            <v>1</v>
          </cell>
          <cell r="S699" t="str">
            <v>Multi</v>
          </cell>
          <cell r="W699">
            <v>425000</v>
          </cell>
          <cell r="X699" t="str">
            <v>Lender Not available</v>
          </cell>
          <cell r="Z699" t="str">
            <v>Tamalpais Bk</v>
          </cell>
          <cell r="AE699">
            <v>38023</v>
          </cell>
        </row>
        <row r="700">
          <cell r="A700" t="str">
            <v>234939540</v>
          </cell>
          <cell r="B700" t="str">
            <v>East Bay/Oakland</v>
          </cell>
          <cell r="C700" t="str">
            <v>Napa County</v>
          </cell>
          <cell r="D700" t="str">
            <v>Office</v>
          </cell>
          <cell r="E700" t="str">
            <v>Medical</v>
          </cell>
          <cell r="F700" t="str">
            <v>1705 Washington St</v>
          </cell>
          <cell r="G700" t="str">
            <v>Calistoga</v>
          </cell>
          <cell r="H700" t="str">
            <v>Napa</v>
          </cell>
          <cell r="J700" t="str">
            <v>94515</v>
          </cell>
          <cell r="K700" t="str">
            <v>Barbara T Maxfield</v>
          </cell>
          <cell r="L700" t="str">
            <v>Barbara Maxfield</v>
          </cell>
          <cell r="N700" t="str">
            <v>C</v>
          </cell>
          <cell r="O700" t="str">
            <v>Wood Frame</v>
          </cell>
          <cell r="P700">
            <v>1962</v>
          </cell>
          <cell r="Q700">
            <v>2349</v>
          </cell>
          <cell r="S700" t="str">
            <v>Multi</v>
          </cell>
          <cell r="U700">
            <v>551315</v>
          </cell>
          <cell r="W700">
            <v>400000</v>
          </cell>
          <cell r="X700" t="str">
            <v>Private Lender</v>
          </cell>
          <cell r="AE700">
            <v>39540</v>
          </cell>
        </row>
        <row r="701">
          <cell r="A701" t="str">
            <v>523839797</v>
          </cell>
          <cell r="B701" t="str">
            <v>East Bay/Oakland</v>
          </cell>
          <cell r="C701" t="str">
            <v>Napa County</v>
          </cell>
          <cell r="D701" t="str">
            <v>Office</v>
          </cell>
          <cell r="F701" t="str">
            <v>1500 Jefferson St</v>
          </cell>
          <cell r="G701" t="str">
            <v>Napa</v>
          </cell>
          <cell r="H701" t="str">
            <v>Napa</v>
          </cell>
          <cell r="J701" t="str">
            <v>94559</v>
          </cell>
          <cell r="N701" t="str">
            <v>C</v>
          </cell>
          <cell r="Q701">
            <v>5238</v>
          </cell>
          <cell r="R701">
            <v>1</v>
          </cell>
          <cell r="S701" t="str">
            <v>Single</v>
          </cell>
          <cell r="AE701">
            <v>39797</v>
          </cell>
        </row>
        <row r="702">
          <cell r="A702" t="str">
            <v>2600039223</v>
          </cell>
          <cell r="B702" t="str">
            <v>East Bay/Oakland</v>
          </cell>
          <cell r="C702" t="str">
            <v>Napa County</v>
          </cell>
          <cell r="D702" t="str">
            <v>Office</v>
          </cell>
          <cell r="F702" t="str">
            <v>4381 Broadway St</v>
          </cell>
          <cell r="G702" t="str">
            <v>American Canyon</v>
          </cell>
          <cell r="H702" t="str">
            <v>Napa</v>
          </cell>
          <cell r="I702" t="str">
            <v>City of American Canyon City Hall</v>
          </cell>
          <cell r="J702" t="str">
            <v>94503</v>
          </cell>
          <cell r="K702" t="str">
            <v>City of American Canyon</v>
          </cell>
          <cell r="L702" t="str">
            <v>Richard Ramirez</v>
          </cell>
          <cell r="M702">
            <v>7076474336</v>
          </cell>
          <cell r="N702" t="str">
            <v>B</v>
          </cell>
          <cell r="O702" t="str">
            <v>Reinforced Concrete</v>
          </cell>
          <cell r="P702">
            <v>2006</v>
          </cell>
          <cell r="Q702">
            <v>26000</v>
          </cell>
          <cell r="R702">
            <v>1</v>
          </cell>
          <cell r="S702" t="str">
            <v>Multi</v>
          </cell>
          <cell r="U702">
            <v>1608500</v>
          </cell>
          <cell r="AE702">
            <v>39223</v>
          </cell>
        </row>
        <row r="703">
          <cell r="A703" t="str">
            <v>116237903</v>
          </cell>
          <cell r="B703" t="str">
            <v>East Bay/Oakland</v>
          </cell>
          <cell r="C703" t="str">
            <v>Napa County</v>
          </cell>
          <cell r="D703" t="str">
            <v>Office</v>
          </cell>
          <cell r="F703" t="str">
            <v>1003 Foothill Blvd</v>
          </cell>
          <cell r="G703" t="str">
            <v>Calistoga</v>
          </cell>
          <cell r="H703" t="str">
            <v>Napa</v>
          </cell>
          <cell r="J703" t="str">
            <v>94515</v>
          </cell>
          <cell r="N703" t="str">
            <v>C</v>
          </cell>
          <cell r="O703" t="str">
            <v>Wood Frame</v>
          </cell>
          <cell r="P703">
            <v>1910</v>
          </cell>
          <cell r="Q703">
            <v>1162</v>
          </cell>
          <cell r="S703" t="str">
            <v>Single</v>
          </cell>
          <cell r="X703" t="str">
            <v>Lender Not available</v>
          </cell>
          <cell r="AE703">
            <v>37903</v>
          </cell>
        </row>
        <row r="704">
          <cell r="A704" t="str">
            <v>154839302</v>
          </cell>
          <cell r="B704" t="str">
            <v>East Bay/Oakland</v>
          </cell>
          <cell r="C704" t="str">
            <v>Napa County</v>
          </cell>
          <cell r="D704" t="str">
            <v>Office</v>
          </cell>
          <cell r="E704" t="str">
            <v>Medical</v>
          </cell>
          <cell r="F704" t="str">
            <v>1171 Trancas St</v>
          </cell>
          <cell r="G704" t="str">
            <v>Napa</v>
          </cell>
          <cell r="H704" t="str">
            <v>Napa</v>
          </cell>
          <cell r="J704" t="str">
            <v>94558</v>
          </cell>
          <cell r="N704" t="str">
            <v>B</v>
          </cell>
          <cell r="O704" t="str">
            <v>Masonry</v>
          </cell>
          <cell r="P704">
            <v>1955</v>
          </cell>
          <cell r="Q704">
            <v>1548</v>
          </cell>
          <cell r="S704" t="str">
            <v>Multi</v>
          </cell>
          <cell r="U704">
            <v>433691</v>
          </cell>
          <cell r="AE704">
            <v>39302</v>
          </cell>
        </row>
        <row r="705">
          <cell r="A705" t="str">
            <v>160938016</v>
          </cell>
          <cell r="B705" t="str">
            <v>East Bay/Oakland</v>
          </cell>
          <cell r="C705" t="str">
            <v>Napa County</v>
          </cell>
          <cell r="D705" t="str">
            <v>Office</v>
          </cell>
          <cell r="F705" t="str">
            <v>1763 2nd St</v>
          </cell>
          <cell r="G705" t="str">
            <v>Napa</v>
          </cell>
          <cell r="H705" t="str">
            <v>Napa</v>
          </cell>
          <cell r="J705" t="str">
            <v>94559</v>
          </cell>
          <cell r="K705" t="str">
            <v>James &amp; Carol Finch, Trs</v>
          </cell>
          <cell r="N705" t="str">
            <v>C</v>
          </cell>
          <cell r="O705" t="str">
            <v>Wood Frame</v>
          </cell>
          <cell r="P705">
            <v>1900</v>
          </cell>
          <cell r="Q705">
            <v>1609</v>
          </cell>
          <cell r="R705">
            <v>6</v>
          </cell>
          <cell r="S705" t="str">
            <v>Multi</v>
          </cell>
          <cell r="AE705">
            <v>38016</v>
          </cell>
        </row>
        <row r="706">
          <cell r="A706" t="str">
            <v>339237308</v>
          </cell>
          <cell r="B706" t="str">
            <v>East Bay/Oakland</v>
          </cell>
          <cell r="C706" t="str">
            <v>Napa County</v>
          </cell>
          <cell r="D706" t="str">
            <v>Office</v>
          </cell>
          <cell r="F706" t="str">
            <v>1250 Church St</v>
          </cell>
          <cell r="G706" t="str">
            <v>Saint Helena</v>
          </cell>
          <cell r="H706" t="str">
            <v>Napa</v>
          </cell>
          <cell r="J706" t="str">
            <v>94574</v>
          </cell>
          <cell r="N706" t="str">
            <v>C</v>
          </cell>
          <cell r="O706" t="str">
            <v>Wood Frame</v>
          </cell>
          <cell r="P706">
            <v>1939</v>
          </cell>
          <cell r="Q706">
            <v>3392</v>
          </cell>
          <cell r="R706">
            <v>2</v>
          </cell>
          <cell r="S706" t="str">
            <v>Multi</v>
          </cell>
          <cell r="U706">
            <v>731157</v>
          </cell>
          <cell r="X706" t="str">
            <v>Lender Not available</v>
          </cell>
          <cell r="Z706" t="str">
            <v>No Trust Deed</v>
          </cell>
          <cell r="AE706">
            <v>37308</v>
          </cell>
        </row>
        <row r="707">
          <cell r="A707" t="str">
            <v>447038040</v>
          </cell>
          <cell r="B707" t="str">
            <v>East Bay/Oakland</v>
          </cell>
          <cell r="C707" t="str">
            <v>Napa County</v>
          </cell>
          <cell r="D707" t="str">
            <v>Office</v>
          </cell>
          <cell r="E707" t="str">
            <v>Medical</v>
          </cell>
          <cell r="F707" t="str">
            <v>3432-3436 Valle Verde Dr</v>
          </cell>
          <cell r="G707" t="str">
            <v>Napa</v>
          </cell>
          <cell r="H707" t="str">
            <v>Napa</v>
          </cell>
          <cell r="J707" t="str">
            <v>94558</v>
          </cell>
          <cell r="N707" t="str">
            <v>B</v>
          </cell>
          <cell r="O707" t="str">
            <v>Wood Frame</v>
          </cell>
          <cell r="P707">
            <v>1974</v>
          </cell>
          <cell r="Q707">
            <v>4470</v>
          </cell>
          <cell r="S707" t="str">
            <v>Multi</v>
          </cell>
          <cell r="X707" t="str">
            <v>Lender Not available</v>
          </cell>
          <cell r="AE707">
            <v>38040</v>
          </cell>
        </row>
        <row r="708">
          <cell r="A708" t="str">
            <v>175039538</v>
          </cell>
          <cell r="B708" t="str">
            <v>East Bay/Oakland</v>
          </cell>
          <cell r="C708" t="str">
            <v>Napa County</v>
          </cell>
          <cell r="D708" t="str">
            <v>Office</v>
          </cell>
          <cell r="F708" t="str">
            <v>2016 Jefferson St</v>
          </cell>
          <cell r="G708" t="str">
            <v>Napa</v>
          </cell>
          <cell r="H708" t="str">
            <v>Napa</v>
          </cell>
          <cell r="J708" t="str">
            <v>94559</v>
          </cell>
          <cell r="N708" t="str">
            <v>B</v>
          </cell>
          <cell r="O708" t="str">
            <v>Reinforced Concrete</v>
          </cell>
          <cell r="P708">
            <v>1954</v>
          </cell>
          <cell r="Q708">
            <v>1750</v>
          </cell>
          <cell r="S708" t="str">
            <v>Multi</v>
          </cell>
          <cell r="U708">
            <v>257149</v>
          </cell>
          <cell r="AE708">
            <v>39538</v>
          </cell>
        </row>
        <row r="709">
          <cell r="A709" t="str">
            <v>291738183</v>
          </cell>
          <cell r="B709" t="str">
            <v>East Bay/Oakland</v>
          </cell>
          <cell r="C709" t="str">
            <v>Napa County</v>
          </cell>
          <cell r="D709" t="str">
            <v>Office</v>
          </cell>
          <cell r="E709" t="str">
            <v>Medical</v>
          </cell>
          <cell r="F709" t="str">
            <v>3435 Valle Verde Dr</v>
          </cell>
          <cell r="G709" t="str">
            <v>Napa</v>
          </cell>
          <cell r="H709" t="str">
            <v>Napa</v>
          </cell>
          <cell r="J709" t="str">
            <v>94558</v>
          </cell>
          <cell r="N709" t="str">
            <v>C</v>
          </cell>
          <cell r="O709" t="str">
            <v>Wood Frame</v>
          </cell>
          <cell r="Q709">
            <v>2917</v>
          </cell>
          <cell r="R709">
            <v>2</v>
          </cell>
          <cell r="S709" t="str">
            <v>Single</v>
          </cell>
          <cell r="X709" t="str">
            <v>Lender Not available</v>
          </cell>
          <cell r="AE709">
            <v>38183</v>
          </cell>
        </row>
        <row r="710">
          <cell r="A710" t="str">
            <v>1000038168</v>
          </cell>
          <cell r="B710" t="str">
            <v>East Bay/Oakland</v>
          </cell>
          <cell r="C710" t="str">
            <v>Napa County</v>
          </cell>
          <cell r="D710" t="str">
            <v>Office</v>
          </cell>
          <cell r="F710" t="str">
            <v>3367-3381 California Blvd</v>
          </cell>
          <cell r="G710" t="str">
            <v>Napa</v>
          </cell>
          <cell r="H710" t="str">
            <v>Napa</v>
          </cell>
          <cell r="J710" t="str">
            <v>94558</v>
          </cell>
          <cell r="N710" t="str">
            <v>C</v>
          </cell>
          <cell r="Q710">
            <v>10000</v>
          </cell>
          <cell r="R710">
            <v>1</v>
          </cell>
          <cell r="S710" t="str">
            <v>Multi</v>
          </cell>
          <cell r="W710">
            <v>550000</v>
          </cell>
          <cell r="X710" t="str">
            <v>Lender Not available</v>
          </cell>
          <cell r="Z710" t="str">
            <v>Standard Ins</v>
          </cell>
          <cell r="AE710">
            <v>38168</v>
          </cell>
        </row>
        <row r="711">
          <cell r="A711" t="str">
            <v>6246639282</v>
          </cell>
          <cell r="B711" t="str">
            <v>East Bay/Oakland</v>
          </cell>
          <cell r="C711" t="str">
            <v>Napa County</v>
          </cell>
          <cell r="D711" t="str">
            <v>Office</v>
          </cell>
          <cell r="E711" t="str">
            <v>Medical</v>
          </cell>
          <cell r="F711" t="str">
            <v>1100 Trancas St</v>
          </cell>
          <cell r="G711" t="str">
            <v>Napa</v>
          </cell>
          <cell r="H711" t="str">
            <v>Napa</v>
          </cell>
          <cell r="I711" t="str">
            <v>Trancas Medical Building</v>
          </cell>
          <cell r="J711" t="str">
            <v>94558</v>
          </cell>
          <cell r="N711" t="str">
            <v>B</v>
          </cell>
          <cell r="P711">
            <v>1980</v>
          </cell>
          <cell r="Q711">
            <v>62466</v>
          </cell>
          <cell r="S711" t="str">
            <v>Multi</v>
          </cell>
          <cell r="T711">
            <v>20.059999999999999</v>
          </cell>
          <cell r="U711">
            <v>9265484</v>
          </cell>
          <cell r="AE711">
            <v>39282</v>
          </cell>
        </row>
        <row r="712">
          <cell r="A712" t="str">
            <v>676137461</v>
          </cell>
          <cell r="B712" t="str">
            <v>East Bay/Oakland</v>
          </cell>
          <cell r="C712" t="str">
            <v>Napa County</v>
          </cell>
          <cell r="D712" t="str">
            <v>Office</v>
          </cell>
          <cell r="F712" t="str">
            <v>1434 3rd St</v>
          </cell>
          <cell r="G712" t="str">
            <v>Napa</v>
          </cell>
          <cell r="H712" t="str">
            <v>Napa</v>
          </cell>
          <cell r="J712" t="str">
            <v>94559</v>
          </cell>
          <cell r="N712" t="str">
            <v>C</v>
          </cell>
          <cell r="O712" t="str">
            <v>Wood Frame</v>
          </cell>
          <cell r="P712">
            <v>1976</v>
          </cell>
          <cell r="Q712">
            <v>6761</v>
          </cell>
          <cell r="S712" t="str">
            <v>Multi</v>
          </cell>
          <cell r="AE712">
            <v>37461</v>
          </cell>
        </row>
        <row r="713">
          <cell r="A713" t="str">
            <v>193038141</v>
          </cell>
          <cell r="B713" t="str">
            <v>East Bay/Oakland</v>
          </cell>
          <cell r="C713" t="str">
            <v>Napa County</v>
          </cell>
          <cell r="D713" t="str">
            <v>Office</v>
          </cell>
          <cell r="F713" t="str">
            <v>730 Water St</v>
          </cell>
          <cell r="G713" t="str">
            <v>Napa</v>
          </cell>
          <cell r="H713" t="str">
            <v>Napa</v>
          </cell>
          <cell r="J713" t="str">
            <v>94559</v>
          </cell>
          <cell r="K713" t="str">
            <v>Napa County Flood Control</v>
          </cell>
          <cell r="M713">
            <v>7072598600</v>
          </cell>
          <cell r="N713" t="str">
            <v>C</v>
          </cell>
          <cell r="O713" t="str">
            <v>Wood Frame</v>
          </cell>
          <cell r="P713">
            <v>1930</v>
          </cell>
          <cell r="Q713">
            <v>1930</v>
          </cell>
          <cell r="R713">
            <v>2</v>
          </cell>
          <cell r="S713" t="str">
            <v>Multi</v>
          </cell>
          <cell r="U713">
            <v>246657</v>
          </cell>
          <cell r="X713" t="str">
            <v>Lender Not available</v>
          </cell>
          <cell r="AE713">
            <v>38141</v>
          </cell>
        </row>
        <row r="714">
          <cell r="A714" t="str">
            <v>537039976</v>
          </cell>
          <cell r="B714" t="str">
            <v>East Bay/Oakland</v>
          </cell>
          <cell r="C714" t="str">
            <v>Napa County</v>
          </cell>
          <cell r="D714" t="str">
            <v>Office</v>
          </cell>
          <cell r="E714" t="str">
            <v>Medical</v>
          </cell>
          <cell r="F714" t="str">
            <v>1103 Trancas St</v>
          </cell>
          <cell r="G714" t="str">
            <v>Napa</v>
          </cell>
          <cell r="H714" t="str">
            <v>Napa</v>
          </cell>
          <cell r="J714" t="str">
            <v>94558</v>
          </cell>
          <cell r="N714" t="str">
            <v>B</v>
          </cell>
          <cell r="O714" t="str">
            <v>Wood Frame</v>
          </cell>
          <cell r="P714">
            <v>1958</v>
          </cell>
          <cell r="Q714">
            <v>5370</v>
          </cell>
          <cell r="S714" t="str">
            <v>Multi</v>
          </cell>
          <cell r="U714">
            <v>551630</v>
          </cell>
          <cell r="AE714">
            <v>39976</v>
          </cell>
        </row>
        <row r="715">
          <cell r="A715" t="str">
            <v>215640032</v>
          </cell>
          <cell r="B715" t="str">
            <v>East Bay/Oakland</v>
          </cell>
          <cell r="C715" t="str">
            <v>Napa County</v>
          </cell>
          <cell r="D715" t="str">
            <v>Office</v>
          </cell>
          <cell r="F715" t="str">
            <v>2045 Jefferson St</v>
          </cell>
          <cell r="G715" t="str">
            <v>Napa</v>
          </cell>
          <cell r="H715" t="str">
            <v>Napa</v>
          </cell>
          <cell r="J715" t="str">
            <v>94559</v>
          </cell>
          <cell r="N715" t="str">
            <v>C</v>
          </cell>
          <cell r="O715" t="str">
            <v>Reinforced Concrete</v>
          </cell>
          <cell r="P715">
            <v>1952</v>
          </cell>
          <cell r="Q715">
            <v>2156</v>
          </cell>
          <cell r="S715" t="str">
            <v>Single</v>
          </cell>
          <cell r="U715">
            <v>477990</v>
          </cell>
          <cell r="AE715">
            <v>40032</v>
          </cell>
        </row>
        <row r="716">
          <cell r="A716" t="str">
            <v>282839437</v>
          </cell>
          <cell r="B716" t="str">
            <v>East Bay/Oakland</v>
          </cell>
          <cell r="C716" t="str">
            <v>Napa County</v>
          </cell>
          <cell r="D716" t="str">
            <v>Office</v>
          </cell>
          <cell r="F716" t="str">
            <v>1126 Adams St</v>
          </cell>
          <cell r="G716" t="str">
            <v>Saint Helena</v>
          </cell>
          <cell r="H716" t="str">
            <v>Napa</v>
          </cell>
          <cell r="J716" t="str">
            <v>94574</v>
          </cell>
          <cell r="K716" t="str">
            <v>Cessna Champion Barrett</v>
          </cell>
          <cell r="L716" t="str">
            <v>Cessna Champion Barrett</v>
          </cell>
          <cell r="M716">
            <v>7079631222</v>
          </cell>
          <cell r="N716" t="str">
            <v>C</v>
          </cell>
          <cell r="O716" t="str">
            <v>Wood Frame</v>
          </cell>
          <cell r="P716">
            <v>1900</v>
          </cell>
          <cell r="Q716">
            <v>2828</v>
          </cell>
          <cell r="S716" t="str">
            <v>Multi</v>
          </cell>
          <cell r="U716">
            <v>540948</v>
          </cell>
          <cell r="W716">
            <v>1425000</v>
          </cell>
          <cell r="X716" t="str">
            <v>Sterling Svgs Bk</v>
          </cell>
          <cell r="AE716">
            <v>39437</v>
          </cell>
        </row>
        <row r="717">
          <cell r="A717" t="str">
            <v>600041496</v>
          </cell>
          <cell r="B717" t="str">
            <v>East Bay/Oakland</v>
          </cell>
          <cell r="C717" t="str">
            <v>Napa County</v>
          </cell>
          <cell r="D717" t="str">
            <v>Office</v>
          </cell>
          <cell r="F717" t="str">
            <v>1100-1104 Pear Tree Ln</v>
          </cell>
          <cell r="G717" t="str">
            <v>Napa</v>
          </cell>
          <cell r="H717" t="str">
            <v>Napa</v>
          </cell>
          <cell r="J717" t="str">
            <v>94558</v>
          </cell>
          <cell r="N717" t="str">
            <v>C</v>
          </cell>
          <cell r="O717" t="str">
            <v>Masonry</v>
          </cell>
          <cell r="Q717">
            <v>6000</v>
          </cell>
          <cell r="R717">
            <v>2</v>
          </cell>
          <cell r="S717" t="str">
            <v>Multi</v>
          </cell>
          <cell r="U717">
            <v>726437</v>
          </cell>
          <cell r="AE717">
            <v>41496</v>
          </cell>
        </row>
        <row r="718">
          <cell r="A718" t="str">
            <v>154841458</v>
          </cell>
          <cell r="B718" t="str">
            <v>East Bay/Oakland</v>
          </cell>
          <cell r="C718" t="str">
            <v>Napa County</v>
          </cell>
          <cell r="D718" t="str">
            <v>Office</v>
          </cell>
          <cell r="E718" t="str">
            <v>Medical</v>
          </cell>
          <cell r="F718" t="str">
            <v>1171 Trancas St</v>
          </cell>
          <cell r="G718" t="str">
            <v>Napa</v>
          </cell>
          <cell r="H718" t="str">
            <v>Napa</v>
          </cell>
          <cell r="J718" t="str">
            <v>94558</v>
          </cell>
          <cell r="N718" t="str">
            <v>B</v>
          </cell>
          <cell r="O718" t="str">
            <v>Masonry</v>
          </cell>
          <cell r="P718">
            <v>1955</v>
          </cell>
          <cell r="Q718">
            <v>1548</v>
          </cell>
          <cell r="R718">
            <v>3</v>
          </cell>
          <cell r="S718" t="str">
            <v>Multi</v>
          </cell>
          <cell r="U718">
            <v>441048</v>
          </cell>
          <cell r="AE718">
            <v>41458</v>
          </cell>
        </row>
        <row r="719">
          <cell r="A719" t="str">
            <v>412941463</v>
          </cell>
          <cell r="B719" t="str">
            <v>East Bay/Oakland</v>
          </cell>
          <cell r="C719" t="str">
            <v>Napa County</v>
          </cell>
          <cell r="D719" t="str">
            <v>Office</v>
          </cell>
          <cell r="F719" t="str">
            <v>753 Jefferson St</v>
          </cell>
          <cell r="G719" t="str">
            <v>Napa</v>
          </cell>
          <cell r="H719" t="str">
            <v>Napa</v>
          </cell>
          <cell r="J719" t="str">
            <v>94559</v>
          </cell>
          <cell r="N719" t="str">
            <v>C</v>
          </cell>
          <cell r="O719" t="str">
            <v>Wood Frame</v>
          </cell>
          <cell r="Q719">
            <v>4129</v>
          </cell>
          <cell r="R719">
            <v>4</v>
          </cell>
          <cell r="S719" t="str">
            <v>Multi</v>
          </cell>
          <cell r="U719">
            <v>233987</v>
          </cell>
          <cell r="W719">
            <v>189000</v>
          </cell>
          <cell r="X719" t="str">
            <v>Quicken Lns</v>
          </cell>
          <cell r="AE719">
            <v>41463</v>
          </cell>
        </row>
        <row r="720">
          <cell r="A720" t="str">
            <v>160041376</v>
          </cell>
          <cell r="B720" t="str">
            <v>East Bay/Oakland</v>
          </cell>
          <cell r="C720" t="str">
            <v>Napa County</v>
          </cell>
          <cell r="D720" t="str">
            <v>Office</v>
          </cell>
          <cell r="F720" t="str">
            <v>743 Wilson St</v>
          </cell>
          <cell r="G720" t="str">
            <v>Napa</v>
          </cell>
          <cell r="H720" t="str">
            <v>Napa</v>
          </cell>
          <cell r="J720" t="str">
            <v>94559</v>
          </cell>
          <cell r="N720" t="str">
            <v>C</v>
          </cell>
          <cell r="O720" t="str">
            <v>Wood Frame</v>
          </cell>
          <cell r="P720">
            <v>1904</v>
          </cell>
          <cell r="Q720">
            <v>1600</v>
          </cell>
          <cell r="R720">
            <v>3</v>
          </cell>
          <cell r="S720" t="str">
            <v>Multi</v>
          </cell>
          <cell r="U720">
            <v>294371</v>
          </cell>
          <cell r="AE720">
            <v>41376</v>
          </cell>
        </row>
        <row r="721">
          <cell r="A721" t="str">
            <v>39203</v>
          </cell>
          <cell r="D721" t="str">
            <v>Mixed</v>
          </cell>
          <cell r="E721" t="str">
            <v>Service Station</v>
          </cell>
          <cell r="F721" t="str">
            <v>1791 Maggio Rd (137 Properties)</v>
          </cell>
          <cell r="I721" t="str">
            <v>USA Tesoro Portfolio</v>
          </cell>
          <cell r="K721" t="str">
            <v>Tesoro Corporation</v>
          </cell>
          <cell r="M721">
            <v>2102832000</v>
          </cell>
          <cell r="R721">
            <v>32</v>
          </cell>
          <cell r="AE721">
            <v>39203</v>
          </cell>
          <cell r="AF721">
            <v>273000000</v>
          </cell>
        </row>
        <row r="722">
          <cell r="A722" t="str">
            <v>7728039625</v>
          </cell>
          <cell r="B722" t="str">
            <v>East Bay/Oakland</v>
          </cell>
          <cell r="C722" t="str">
            <v>Napa County</v>
          </cell>
          <cell r="D722" t="str">
            <v>Retail</v>
          </cell>
          <cell r="E722" t="str">
            <v>Freestanding</v>
          </cell>
          <cell r="F722" t="str">
            <v>1116 1st St (3 Properties)</v>
          </cell>
          <cell r="G722" t="str">
            <v>Napa</v>
          </cell>
          <cell r="H722" t="str">
            <v>Napa</v>
          </cell>
          <cell r="I722" t="str">
            <v>Parkway Plaza</v>
          </cell>
          <cell r="J722" t="str">
            <v>94559</v>
          </cell>
          <cell r="K722" t="str">
            <v>Lubert-Adler Management West, Inc.</v>
          </cell>
          <cell r="M722">
            <v>3104964130</v>
          </cell>
          <cell r="O722" t="str">
            <v>Masonry</v>
          </cell>
          <cell r="Q722">
            <v>77280</v>
          </cell>
          <cell r="R722">
            <v>7</v>
          </cell>
          <cell r="S722" t="str">
            <v>Single</v>
          </cell>
          <cell r="U722">
            <v>20099000</v>
          </cell>
          <cell r="W722">
            <v>12750000</v>
          </cell>
          <cell r="X722" t="str">
            <v>Wells Fargo Bk Na</v>
          </cell>
          <cell r="AE722">
            <v>39625</v>
          </cell>
          <cell r="AF722">
            <v>20000000</v>
          </cell>
        </row>
        <row r="723">
          <cell r="A723" t="str">
            <v>7728040779</v>
          </cell>
          <cell r="B723" t="str">
            <v>East Bay/Oakland</v>
          </cell>
          <cell r="C723" t="str">
            <v>Napa County</v>
          </cell>
          <cell r="D723" t="str">
            <v>Retail</v>
          </cell>
          <cell r="E723" t="str">
            <v>Freestanding</v>
          </cell>
          <cell r="F723" t="str">
            <v>1116 1st St (3 Properties)</v>
          </cell>
          <cell r="G723" t="str">
            <v>Napa</v>
          </cell>
          <cell r="H723" t="str">
            <v>Napa</v>
          </cell>
          <cell r="I723" t="str">
            <v>Parkway Plaza</v>
          </cell>
          <cell r="J723" t="str">
            <v>94559</v>
          </cell>
          <cell r="K723" t="str">
            <v>Cole Real Estate Investments</v>
          </cell>
          <cell r="M723">
            <v>6027788700</v>
          </cell>
          <cell r="O723" t="str">
            <v>Masonry</v>
          </cell>
          <cell r="Q723">
            <v>77280</v>
          </cell>
          <cell r="R723">
            <v>5</v>
          </cell>
          <cell r="S723" t="str">
            <v>Single</v>
          </cell>
          <cell r="U723">
            <v>19435831</v>
          </cell>
          <cell r="V723">
            <v>19825000</v>
          </cell>
          <cell r="AE723">
            <v>40779</v>
          </cell>
          <cell r="AF723">
            <v>19825000</v>
          </cell>
        </row>
        <row r="724">
          <cell r="A724" t="str">
            <v>6832138616</v>
          </cell>
          <cell r="B724" t="str">
            <v>East Bay/Oakland</v>
          </cell>
          <cell r="C724" t="str">
            <v>Napa County</v>
          </cell>
          <cell r="D724" t="str">
            <v>Retail</v>
          </cell>
          <cell r="E724" t="str">
            <v>Freestanding</v>
          </cell>
          <cell r="F724" t="str">
            <v>1116 1st St</v>
          </cell>
          <cell r="G724" t="str">
            <v>Napa</v>
          </cell>
          <cell r="H724" t="str">
            <v>Napa</v>
          </cell>
          <cell r="I724" t="str">
            <v>Kohl's</v>
          </cell>
          <cell r="J724" t="str">
            <v>94559</v>
          </cell>
          <cell r="K724" t="str">
            <v>Vintage Ranch Properties, Inc.</v>
          </cell>
          <cell r="M724">
            <v>7079651104</v>
          </cell>
          <cell r="O724" t="str">
            <v>Masonry</v>
          </cell>
          <cell r="P724">
            <v>1973</v>
          </cell>
          <cell r="Q724">
            <v>68321</v>
          </cell>
          <cell r="S724" t="str">
            <v>Single</v>
          </cell>
          <cell r="T724">
            <v>2.13</v>
          </cell>
          <cell r="U724">
            <v>9247481</v>
          </cell>
          <cell r="X724" t="str">
            <v>Lender Not available</v>
          </cell>
          <cell r="AE724">
            <v>38616</v>
          </cell>
          <cell r="AF724">
            <v>19000000</v>
          </cell>
        </row>
        <row r="725">
          <cell r="A725" t="str">
            <v>13669637495</v>
          </cell>
          <cell r="B725" t="str">
            <v>East Bay/Oakland</v>
          </cell>
          <cell r="C725" t="str">
            <v>Napa County</v>
          </cell>
          <cell r="D725" t="str">
            <v>Retail (Lifestyle Center)</v>
          </cell>
          <cell r="E725" t="str">
            <v>Freestanding</v>
          </cell>
          <cell r="F725" t="str">
            <v>1320-1398 Napa Town Ctr (4 Properties)</v>
          </cell>
          <cell r="G725" t="str">
            <v>Napa</v>
          </cell>
          <cell r="H725" t="str">
            <v>Napa</v>
          </cell>
          <cell r="I725" t="str">
            <v>Napa Town Center</v>
          </cell>
          <cell r="J725" t="str">
            <v>94559</v>
          </cell>
          <cell r="Q725">
            <v>136696</v>
          </cell>
          <cell r="S725" t="str">
            <v>Multi</v>
          </cell>
          <cell r="U725">
            <v>5977235</v>
          </cell>
          <cell r="X725" t="str">
            <v>Lender Not available</v>
          </cell>
          <cell r="AE725">
            <v>37495</v>
          </cell>
          <cell r="AF725">
            <v>16250000</v>
          </cell>
        </row>
        <row r="726">
          <cell r="A726" t="str">
            <v>8491638527</v>
          </cell>
          <cell r="B726" t="str">
            <v>East Bay/Oakland</v>
          </cell>
          <cell r="C726" t="str">
            <v>Napa County</v>
          </cell>
          <cell r="D726" t="str">
            <v>Retail (Neighborhood Center)</v>
          </cell>
          <cell r="F726" t="str">
            <v>611-675 Trancas St (3 Properties)</v>
          </cell>
          <cell r="G726" t="str">
            <v>Napa</v>
          </cell>
          <cell r="H726" t="str">
            <v>Napa</v>
          </cell>
          <cell r="I726" t="str">
            <v>Silverado Plaza</v>
          </cell>
          <cell r="J726" t="str">
            <v>94558</v>
          </cell>
          <cell r="K726" t="str">
            <v>Regency Centers Corporation</v>
          </cell>
          <cell r="M726">
            <v>9045987000</v>
          </cell>
          <cell r="O726" t="str">
            <v>Wood Frame</v>
          </cell>
          <cell r="Q726">
            <v>84916</v>
          </cell>
          <cell r="R726">
            <v>6</v>
          </cell>
          <cell r="S726" t="str">
            <v>Multi</v>
          </cell>
          <cell r="U726">
            <v>10481695</v>
          </cell>
          <cell r="V726">
            <v>3988500</v>
          </cell>
          <cell r="W726">
            <v>10910000</v>
          </cell>
          <cell r="X726" t="str">
            <v>JPMorgan Chase Bank</v>
          </cell>
          <cell r="AE726">
            <v>38527</v>
          </cell>
          <cell r="AF726">
            <v>14898500</v>
          </cell>
        </row>
        <row r="727">
          <cell r="A727" t="str">
            <v>2462537774</v>
          </cell>
          <cell r="B727" t="str">
            <v>East Bay/Oakland</v>
          </cell>
          <cell r="C727" t="str">
            <v>Napa County</v>
          </cell>
          <cell r="D727" t="str">
            <v>Retail (Strip Center)</v>
          </cell>
          <cell r="E727" t="str">
            <v>Freestanding</v>
          </cell>
          <cell r="F727" t="str">
            <v>3111 St. Helena Hwy N (5 Properties)</v>
          </cell>
          <cell r="G727" t="str">
            <v>Saint Helena</v>
          </cell>
          <cell r="H727" t="str">
            <v>Napa</v>
          </cell>
          <cell r="I727" t="str">
            <v>St. Helena Marketplace</v>
          </cell>
          <cell r="J727" t="str">
            <v>94574</v>
          </cell>
          <cell r="O727" t="str">
            <v>Wood Frame</v>
          </cell>
          <cell r="Q727">
            <v>24625</v>
          </cell>
          <cell r="R727">
            <v>5</v>
          </cell>
          <cell r="S727" t="str">
            <v>Multi</v>
          </cell>
          <cell r="U727">
            <v>3356308</v>
          </cell>
          <cell r="V727">
            <v>2312000</v>
          </cell>
          <cell r="W727">
            <v>5100000</v>
          </cell>
          <cell r="X727" t="str">
            <v>La Salle Bank NA</v>
          </cell>
          <cell r="AE727">
            <v>37774</v>
          </cell>
          <cell r="AF727">
            <v>7412000</v>
          </cell>
        </row>
        <row r="728">
          <cell r="A728" t="str">
            <v>3629638071</v>
          </cell>
          <cell r="B728" t="str">
            <v>East Bay/Oakland</v>
          </cell>
          <cell r="C728" t="str">
            <v>Napa County</v>
          </cell>
          <cell r="D728" t="str">
            <v>Retail (Neighborhood Center)</v>
          </cell>
          <cell r="F728" t="str">
            <v>3150-3222 Jefferson St</v>
          </cell>
          <cell r="G728" t="str">
            <v>Napa</v>
          </cell>
          <cell r="H728" t="str">
            <v>Napa</v>
          </cell>
          <cell r="I728" t="str">
            <v>The Grape Yard</v>
          </cell>
          <cell r="J728" t="str">
            <v>94558</v>
          </cell>
          <cell r="K728" t="str">
            <v>Nazar &amp; Maha Alsaffar</v>
          </cell>
          <cell r="M728">
            <v>9259802191</v>
          </cell>
          <cell r="O728" t="str">
            <v>Masonry</v>
          </cell>
          <cell r="P728">
            <v>1975</v>
          </cell>
          <cell r="Q728">
            <v>36296</v>
          </cell>
          <cell r="R728">
            <v>10</v>
          </cell>
          <cell r="S728" t="str">
            <v>Multi</v>
          </cell>
          <cell r="T728">
            <v>25.16</v>
          </cell>
          <cell r="U728">
            <v>3991994</v>
          </cell>
          <cell r="V728">
            <v>2925000</v>
          </cell>
          <cell r="W728">
            <v>3575000</v>
          </cell>
          <cell r="X728" t="str">
            <v>East West Bank</v>
          </cell>
          <cell r="AE728">
            <v>38071</v>
          </cell>
          <cell r="AF728">
            <v>6500000</v>
          </cell>
        </row>
        <row r="729">
          <cell r="A729" t="str">
            <v>3184540445</v>
          </cell>
          <cell r="B729" t="str">
            <v>East Bay/Oakland</v>
          </cell>
          <cell r="C729" t="str">
            <v>Napa County</v>
          </cell>
          <cell r="D729" t="str">
            <v>Retail</v>
          </cell>
          <cell r="E729" t="str">
            <v>Freestanding</v>
          </cell>
          <cell r="F729" t="str">
            <v>5091 St Helena Hwy</v>
          </cell>
          <cell r="G729" t="str">
            <v>Napa</v>
          </cell>
          <cell r="H729" t="str">
            <v>Napa</v>
          </cell>
          <cell r="J729" t="str">
            <v>94558</v>
          </cell>
          <cell r="K729" t="str">
            <v>Liberty Bank</v>
          </cell>
          <cell r="M729">
            <v>6508712400</v>
          </cell>
          <cell r="O729" t="str">
            <v>Wood Frame</v>
          </cell>
          <cell r="Q729">
            <v>31845</v>
          </cell>
          <cell r="S729" t="str">
            <v>Multi</v>
          </cell>
          <cell r="U729">
            <v>6332227</v>
          </cell>
          <cell r="AE729">
            <v>40445</v>
          </cell>
          <cell r="AF729">
            <v>4176645</v>
          </cell>
        </row>
        <row r="730">
          <cell r="A730" t="str">
            <v>516040547</v>
          </cell>
          <cell r="B730" t="str">
            <v>East Bay/Oakland</v>
          </cell>
          <cell r="C730" t="str">
            <v>Napa County</v>
          </cell>
          <cell r="D730" t="str">
            <v>Retail (Strip Center)</v>
          </cell>
          <cell r="E730" t="str">
            <v>Freestanding</v>
          </cell>
          <cell r="F730" t="str">
            <v>3111 St. Helena Hwy N</v>
          </cell>
          <cell r="G730" t="str">
            <v>Saint Helena</v>
          </cell>
          <cell r="H730" t="str">
            <v>Napa</v>
          </cell>
          <cell r="I730" t="str">
            <v>Building 5</v>
          </cell>
          <cell r="J730" t="str">
            <v>94574</v>
          </cell>
          <cell r="K730" t="str">
            <v>Matt Eisenberg</v>
          </cell>
          <cell r="L730" t="str">
            <v>Matt Eisenberg</v>
          </cell>
          <cell r="M730">
            <v>7072241074</v>
          </cell>
          <cell r="O730" t="str">
            <v>Wood Frame</v>
          </cell>
          <cell r="Q730">
            <v>5160</v>
          </cell>
          <cell r="R730">
            <v>2</v>
          </cell>
          <cell r="S730" t="str">
            <v>Multi</v>
          </cell>
          <cell r="U730">
            <v>5000000</v>
          </cell>
          <cell r="V730">
            <v>3777000</v>
          </cell>
          <cell r="AE730">
            <v>40547</v>
          </cell>
          <cell r="AF730">
            <v>3777000</v>
          </cell>
        </row>
        <row r="731">
          <cell r="A731" t="str">
            <v>1100041072</v>
          </cell>
          <cell r="B731" t="str">
            <v>East Bay/Oakland</v>
          </cell>
          <cell r="C731" t="str">
            <v>Napa County</v>
          </cell>
          <cell r="D731" t="str">
            <v>Retail</v>
          </cell>
          <cell r="E731" t="str">
            <v>Freestanding</v>
          </cell>
          <cell r="F731" t="str">
            <v>555 Main St</v>
          </cell>
          <cell r="G731" t="str">
            <v>Saint Helena</v>
          </cell>
          <cell r="H731" t="str">
            <v>Napa</v>
          </cell>
          <cell r="I731" t="str">
            <v>Epps</v>
          </cell>
          <cell r="J731" t="str">
            <v>94574</v>
          </cell>
          <cell r="K731" t="str">
            <v>Schramsberg Vineyards Co</v>
          </cell>
          <cell r="M731">
            <v>7079426668</v>
          </cell>
          <cell r="O731" t="str">
            <v>Reinforced Concrete</v>
          </cell>
          <cell r="P731">
            <v>1947</v>
          </cell>
          <cell r="Q731">
            <v>11000</v>
          </cell>
          <cell r="R731">
            <v>6</v>
          </cell>
          <cell r="S731" t="str">
            <v>Multi</v>
          </cell>
          <cell r="U731">
            <v>1182362</v>
          </cell>
          <cell r="V731">
            <v>3750000</v>
          </cell>
          <cell r="AE731">
            <v>41072</v>
          </cell>
          <cell r="AF731">
            <v>3750000</v>
          </cell>
        </row>
        <row r="732">
          <cell r="A732" t="str">
            <v>1659538559</v>
          </cell>
          <cell r="B732" t="str">
            <v>East Bay/Oakland</v>
          </cell>
          <cell r="C732" t="str">
            <v>Napa County</v>
          </cell>
          <cell r="D732" t="str">
            <v>Retail (Strip Center)</v>
          </cell>
          <cell r="F732" t="str">
            <v>2750-2766 Old Sonoma Rd</v>
          </cell>
          <cell r="G732" t="str">
            <v>Napa</v>
          </cell>
          <cell r="H732" t="str">
            <v>Napa</v>
          </cell>
          <cell r="J732" t="str">
            <v>94558</v>
          </cell>
          <cell r="O732" t="str">
            <v>Masonry</v>
          </cell>
          <cell r="Q732">
            <v>16595</v>
          </cell>
          <cell r="R732">
            <v>7</v>
          </cell>
          <cell r="S732" t="str">
            <v>Multi</v>
          </cell>
          <cell r="U732">
            <v>610778</v>
          </cell>
          <cell r="W732">
            <v>2900000</v>
          </cell>
          <cell r="X732" t="str">
            <v>Seller</v>
          </cell>
          <cell r="AE732">
            <v>38559</v>
          </cell>
          <cell r="AF732">
            <v>3600000</v>
          </cell>
        </row>
        <row r="733">
          <cell r="A733" t="str">
            <v>492838806</v>
          </cell>
          <cell r="B733" t="str">
            <v>East Bay/Oakland</v>
          </cell>
          <cell r="C733" t="str">
            <v>Napa County</v>
          </cell>
          <cell r="D733" t="str">
            <v>Retail</v>
          </cell>
          <cell r="E733" t="str">
            <v>Restaurant</v>
          </cell>
          <cell r="F733" t="str">
            <v>6476 Washington St</v>
          </cell>
          <cell r="G733" t="str">
            <v>Yountville</v>
          </cell>
          <cell r="H733" t="str">
            <v>Napa</v>
          </cell>
          <cell r="I733" t="str">
            <v>Wine Garden</v>
          </cell>
          <cell r="J733" t="str">
            <v>94599</v>
          </cell>
          <cell r="O733" t="str">
            <v>Masonry</v>
          </cell>
          <cell r="P733">
            <v>2004</v>
          </cell>
          <cell r="Q733">
            <v>4928</v>
          </cell>
          <cell r="S733" t="str">
            <v>Multi</v>
          </cell>
          <cell r="U733">
            <v>3492990</v>
          </cell>
          <cell r="V733">
            <v>415000</v>
          </cell>
          <cell r="W733">
            <v>2785000</v>
          </cell>
          <cell r="X733" t="str">
            <v>First Republic Bank</v>
          </cell>
          <cell r="AA733">
            <v>400000</v>
          </cell>
          <cell r="AB733" t="str">
            <v>Seller</v>
          </cell>
          <cell r="AD733" t="str">
            <v>Contains "due on sale" clause</v>
          </cell>
          <cell r="AE733">
            <v>38806</v>
          </cell>
          <cell r="AF733">
            <v>3600000</v>
          </cell>
        </row>
        <row r="734">
          <cell r="A734" t="str">
            <v>2200039568</v>
          </cell>
          <cell r="B734" t="str">
            <v>East Bay/Oakland</v>
          </cell>
          <cell r="C734" t="str">
            <v>Napa County</v>
          </cell>
          <cell r="D734" t="str">
            <v>Retail</v>
          </cell>
          <cell r="F734" t="str">
            <v>625-639 Burnell St</v>
          </cell>
          <cell r="G734" t="str">
            <v>Napa</v>
          </cell>
          <cell r="H734" t="str">
            <v>Napa</v>
          </cell>
          <cell r="J734" t="str">
            <v>94559</v>
          </cell>
          <cell r="K734" t="str">
            <v>Napa Cnty Transportation &amp; Pla</v>
          </cell>
          <cell r="M734">
            <v>7072598631</v>
          </cell>
          <cell r="O734" t="str">
            <v>Metal</v>
          </cell>
          <cell r="P734">
            <v>1972</v>
          </cell>
          <cell r="Q734">
            <v>22000</v>
          </cell>
          <cell r="S734" t="str">
            <v>Multi</v>
          </cell>
          <cell r="U734">
            <v>437724</v>
          </cell>
          <cell r="V734">
            <v>3400000</v>
          </cell>
          <cell r="AE734">
            <v>39568</v>
          </cell>
          <cell r="AF734">
            <v>3400000</v>
          </cell>
        </row>
        <row r="735">
          <cell r="A735" t="str">
            <v>2000037125</v>
          </cell>
          <cell r="B735" t="str">
            <v>East Bay/Oakland</v>
          </cell>
          <cell r="C735" t="str">
            <v>Napa County</v>
          </cell>
          <cell r="D735" t="str">
            <v>Retail</v>
          </cell>
          <cell r="F735" t="str">
            <v>6795 Washington St</v>
          </cell>
          <cell r="G735" t="str">
            <v>Yountville</v>
          </cell>
          <cell r="H735" t="str">
            <v>Napa</v>
          </cell>
          <cell r="J735" t="str">
            <v>94599</v>
          </cell>
          <cell r="O735" t="str">
            <v>Wood Frame</v>
          </cell>
          <cell r="Q735">
            <v>20000</v>
          </cell>
          <cell r="R735">
            <v>6</v>
          </cell>
          <cell r="S735" t="str">
            <v>Multi</v>
          </cell>
          <cell r="U735">
            <v>3997873</v>
          </cell>
          <cell r="AE735">
            <v>37125</v>
          </cell>
          <cell r="AF735">
            <v>3305000</v>
          </cell>
        </row>
        <row r="736">
          <cell r="A736" t="str">
            <v>1056039080</v>
          </cell>
          <cell r="B736" t="str">
            <v>East Bay/Oakland</v>
          </cell>
          <cell r="C736" t="str">
            <v>Napa County</v>
          </cell>
          <cell r="D736" t="str">
            <v>Retail (Strip Center)</v>
          </cell>
          <cell r="F736" t="str">
            <v>2233 Brown St</v>
          </cell>
          <cell r="G736" t="str">
            <v>Napa</v>
          </cell>
          <cell r="H736" t="str">
            <v>Napa</v>
          </cell>
          <cell r="I736" t="str">
            <v>La Morenita Market</v>
          </cell>
          <cell r="J736" t="str">
            <v>94558</v>
          </cell>
          <cell r="O736" t="str">
            <v>Reinforced Concrete</v>
          </cell>
          <cell r="P736">
            <v>1942</v>
          </cell>
          <cell r="Q736">
            <v>10560</v>
          </cell>
          <cell r="S736" t="str">
            <v>Single</v>
          </cell>
          <cell r="U736">
            <v>601045</v>
          </cell>
          <cell r="AA736">
            <v>1707000</v>
          </cell>
          <cell r="AB736" t="str">
            <v>First California Bank</v>
          </cell>
          <cell r="AE736">
            <v>39080</v>
          </cell>
          <cell r="AF736">
            <v>3200000</v>
          </cell>
        </row>
        <row r="737">
          <cell r="A737" t="str">
            <v>1750039024</v>
          </cell>
          <cell r="B737" t="str">
            <v>East Bay/Oakland</v>
          </cell>
          <cell r="C737" t="str">
            <v>Napa County</v>
          </cell>
          <cell r="D737" t="str">
            <v>Retail</v>
          </cell>
          <cell r="F737" t="str">
            <v>1165 Rutherford Rd</v>
          </cell>
          <cell r="G737" t="str">
            <v>Napa</v>
          </cell>
          <cell r="H737" t="str">
            <v>Napa</v>
          </cell>
          <cell r="J737" t="str">
            <v>94558</v>
          </cell>
          <cell r="O737" t="str">
            <v>Masonry</v>
          </cell>
          <cell r="P737">
            <v>1945</v>
          </cell>
          <cell r="Q737">
            <v>17500</v>
          </cell>
          <cell r="S737" t="str">
            <v>Single</v>
          </cell>
          <cell r="U737">
            <v>903476</v>
          </cell>
          <cell r="V737">
            <v>806460</v>
          </cell>
          <cell r="AA737">
            <v>2293540</v>
          </cell>
          <cell r="AB737" t="str">
            <v>Seller</v>
          </cell>
          <cell r="AE737">
            <v>39024</v>
          </cell>
          <cell r="AF737">
            <v>3100000</v>
          </cell>
        </row>
        <row r="738">
          <cell r="A738" t="str">
            <v>3184540843</v>
          </cell>
          <cell r="B738" t="str">
            <v>East Bay/Oakland</v>
          </cell>
          <cell r="C738" t="str">
            <v>Napa County</v>
          </cell>
          <cell r="D738" t="str">
            <v>Retail</v>
          </cell>
          <cell r="E738" t="str">
            <v>Freestanding</v>
          </cell>
          <cell r="F738" t="str">
            <v>5091 St Helena Hwy</v>
          </cell>
          <cell r="G738" t="str">
            <v>Napa</v>
          </cell>
          <cell r="H738" t="str">
            <v>Napa</v>
          </cell>
          <cell r="J738" t="str">
            <v>94558</v>
          </cell>
          <cell r="K738" t="str">
            <v>Red Hen Properties Llc</v>
          </cell>
          <cell r="L738" t="str">
            <v>Kenneth Laird</v>
          </cell>
          <cell r="M738">
            <v>7072573910</v>
          </cell>
          <cell r="O738" t="str">
            <v>Wood Frame</v>
          </cell>
          <cell r="Q738">
            <v>31845</v>
          </cell>
          <cell r="S738" t="str">
            <v>Multi</v>
          </cell>
          <cell r="U738">
            <v>3860000</v>
          </cell>
          <cell r="V738">
            <v>2850000</v>
          </cell>
          <cell r="AE738">
            <v>40843</v>
          </cell>
          <cell r="AF738">
            <v>2850000</v>
          </cell>
        </row>
        <row r="739">
          <cell r="A739" t="str">
            <v>928938986</v>
          </cell>
          <cell r="B739" t="str">
            <v>East Bay/Oakland</v>
          </cell>
          <cell r="C739" t="str">
            <v>Napa County</v>
          </cell>
          <cell r="D739" t="str">
            <v>Retail</v>
          </cell>
          <cell r="E739" t="str">
            <v>Storefront Retail/Office</v>
          </cell>
          <cell r="F739" t="str">
            <v>935 Franklin St</v>
          </cell>
          <cell r="G739" t="str">
            <v>Napa</v>
          </cell>
          <cell r="H739" t="str">
            <v>Napa</v>
          </cell>
          <cell r="I739" t="str">
            <v>Napa Square</v>
          </cell>
          <cell r="J739" t="str">
            <v>94559</v>
          </cell>
          <cell r="K739" t="str">
            <v>CDI, LLC</v>
          </cell>
          <cell r="L739" t="str">
            <v>Rodger Heggelund</v>
          </cell>
          <cell r="M739">
            <v>7072247135</v>
          </cell>
          <cell r="O739" t="str">
            <v>Reinforced Concrete</v>
          </cell>
          <cell r="P739">
            <v>1957</v>
          </cell>
          <cell r="Q739">
            <v>9289</v>
          </cell>
          <cell r="S739" t="str">
            <v>Multi</v>
          </cell>
          <cell r="AE739">
            <v>38986</v>
          </cell>
          <cell r="AF739">
            <v>2830000</v>
          </cell>
        </row>
        <row r="740">
          <cell r="A740" t="str">
            <v>864640466</v>
          </cell>
          <cell r="B740" t="str">
            <v>East Bay/Oakland</v>
          </cell>
          <cell r="C740" t="str">
            <v>Napa County</v>
          </cell>
          <cell r="D740" t="str">
            <v>Retail (Strip Center)</v>
          </cell>
          <cell r="E740" t="str">
            <v>Freestanding</v>
          </cell>
          <cell r="F740" t="str">
            <v>3111 St. Helena Hwy N</v>
          </cell>
          <cell r="G740" t="str">
            <v>Saint Helena</v>
          </cell>
          <cell r="H740" t="str">
            <v>Napa</v>
          </cell>
          <cell r="I740" t="str">
            <v>Building 1</v>
          </cell>
          <cell r="J740" t="str">
            <v>94574</v>
          </cell>
          <cell r="O740" t="str">
            <v>Wood Frame</v>
          </cell>
          <cell r="Q740">
            <v>8646</v>
          </cell>
          <cell r="R740">
            <v>1</v>
          </cell>
          <cell r="S740" t="str">
            <v>Multi</v>
          </cell>
          <cell r="U740">
            <v>5000000</v>
          </cell>
          <cell r="AE740">
            <v>40466</v>
          </cell>
          <cell r="AF740">
            <v>2750000</v>
          </cell>
        </row>
        <row r="741">
          <cell r="A741" t="str">
            <v>748441110</v>
          </cell>
          <cell r="B741" t="str">
            <v>East Bay/Oakland</v>
          </cell>
          <cell r="C741" t="str">
            <v>Napa County</v>
          </cell>
          <cell r="D741" t="str">
            <v>Retail</v>
          </cell>
          <cell r="E741" t="str">
            <v>Restaurant</v>
          </cell>
          <cell r="F741" t="str">
            <v>1990 Trower Ave</v>
          </cell>
          <cell r="G741" t="str">
            <v>Napa</v>
          </cell>
          <cell r="H741" t="str">
            <v>Napa</v>
          </cell>
          <cell r="J741" t="str">
            <v>94558</v>
          </cell>
          <cell r="K741" t="str">
            <v>Oventi Restaurant and Bakery</v>
          </cell>
          <cell r="L741" t="str">
            <v>Cyrus Mousavi</v>
          </cell>
          <cell r="M741">
            <v>7074003033</v>
          </cell>
          <cell r="O741" t="str">
            <v>Wood Frame</v>
          </cell>
          <cell r="Q741">
            <v>7484</v>
          </cell>
          <cell r="R741">
            <v>1</v>
          </cell>
          <cell r="S741" t="str">
            <v>Multi</v>
          </cell>
          <cell r="U741">
            <v>2774392</v>
          </cell>
          <cell r="V741">
            <v>2725000</v>
          </cell>
          <cell r="AE741">
            <v>41110</v>
          </cell>
          <cell r="AF741">
            <v>2725000</v>
          </cell>
        </row>
        <row r="742">
          <cell r="A742" t="str">
            <v>435041480</v>
          </cell>
          <cell r="B742" t="str">
            <v>East Bay/Oakland</v>
          </cell>
          <cell r="C742" t="str">
            <v>Napa County</v>
          </cell>
          <cell r="D742" t="str">
            <v>Retail</v>
          </cell>
          <cell r="E742" t="str">
            <v>Restaurant</v>
          </cell>
          <cell r="F742" t="str">
            <v>1005-1015 1st St</v>
          </cell>
          <cell r="G742" t="str">
            <v>Napa</v>
          </cell>
          <cell r="H742" t="str">
            <v>Napa</v>
          </cell>
          <cell r="J742" t="str">
            <v>94559</v>
          </cell>
          <cell r="K742" t="str">
            <v>Ren Acquisition Inc</v>
          </cell>
          <cell r="M742">
            <v>2092456979</v>
          </cell>
          <cell r="O742" t="str">
            <v>Masonry</v>
          </cell>
          <cell r="Q742">
            <v>4350</v>
          </cell>
          <cell r="R742">
            <v>2</v>
          </cell>
          <cell r="S742" t="str">
            <v>Multi</v>
          </cell>
          <cell r="U742">
            <v>205179</v>
          </cell>
          <cell r="V742">
            <v>2550000</v>
          </cell>
          <cell r="AE742">
            <v>41480</v>
          </cell>
          <cell r="AF742">
            <v>2550000</v>
          </cell>
        </row>
        <row r="743">
          <cell r="A743" t="str">
            <v>748437883</v>
          </cell>
          <cell r="B743" t="str">
            <v>East Bay/Oakland</v>
          </cell>
          <cell r="C743" t="str">
            <v>Napa County</v>
          </cell>
          <cell r="D743" t="str">
            <v>Retail</v>
          </cell>
          <cell r="E743" t="str">
            <v>Restaurant</v>
          </cell>
          <cell r="F743" t="str">
            <v>1990 Trower Ave</v>
          </cell>
          <cell r="G743" t="str">
            <v>Napa</v>
          </cell>
          <cell r="H743" t="str">
            <v>Napa</v>
          </cell>
          <cell r="J743" t="str">
            <v>94558</v>
          </cell>
          <cell r="O743" t="str">
            <v>Wood Frame</v>
          </cell>
          <cell r="Q743">
            <v>7484</v>
          </cell>
          <cell r="R743">
            <v>1</v>
          </cell>
          <cell r="S743" t="str">
            <v>Multi</v>
          </cell>
          <cell r="U743">
            <v>1900000</v>
          </cell>
          <cell r="V743">
            <v>1660000</v>
          </cell>
          <cell r="W743">
            <v>840000</v>
          </cell>
          <cell r="X743" t="str">
            <v>US Bank</v>
          </cell>
          <cell r="AE743">
            <v>37883</v>
          </cell>
          <cell r="AF743">
            <v>2500000</v>
          </cell>
        </row>
        <row r="744">
          <cell r="A744" t="str">
            <v>526538610</v>
          </cell>
          <cell r="B744" t="str">
            <v>East Bay/Oakland</v>
          </cell>
          <cell r="C744" t="str">
            <v>Napa County</v>
          </cell>
          <cell r="D744" t="str">
            <v>Retail</v>
          </cell>
          <cell r="E744" t="str">
            <v>Freestanding</v>
          </cell>
          <cell r="F744" t="str">
            <v>902-912 Main St</v>
          </cell>
          <cell r="G744" t="str">
            <v>Napa</v>
          </cell>
          <cell r="H744" t="str">
            <v>Napa</v>
          </cell>
          <cell r="I744" t="str">
            <v>Downtown Joe's</v>
          </cell>
          <cell r="J744" t="str">
            <v>94559</v>
          </cell>
          <cell r="K744" t="str">
            <v>Joseph R. &amp; Nancy J. Peatman</v>
          </cell>
          <cell r="L744" t="str">
            <v>Joseph &amp; Nancy Peatman</v>
          </cell>
          <cell r="M744">
            <v>7072243216</v>
          </cell>
          <cell r="O744" t="str">
            <v>Masonry</v>
          </cell>
          <cell r="P744">
            <v>1960</v>
          </cell>
          <cell r="Q744">
            <v>5265</v>
          </cell>
          <cell r="R744">
            <v>2</v>
          </cell>
          <cell r="S744" t="str">
            <v>Multi</v>
          </cell>
          <cell r="U744">
            <v>338234</v>
          </cell>
          <cell r="V744">
            <v>39948</v>
          </cell>
          <cell r="W744">
            <v>1200000</v>
          </cell>
          <cell r="X744" t="str">
            <v>Charter Oak Bank</v>
          </cell>
          <cell r="AA744">
            <v>1160052</v>
          </cell>
          <cell r="AB744" t="str">
            <v>Private Lender</v>
          </cell>
          <cell r="AD744" t="str">
            <v>Lender: William &amp; Christa Peatman</v>
          </cell>
          <cell r="AE744">
            <v>38610</v>
          </cell>
          <cell r="AF744">
            <v>2400000</v>
          </cell>
        </row>
        <row r="745">
          <cell r="A745" t="str">
            <v>492837896</v>
          </cell>
          <cell r="B745" t="str">
            <v>East Bay/Oakland</v>
          </cell>
          <cell r="C745" t="str">
            <v>Napa County</v>
          </cell>
          <cell r="D745" t="str">
            <v>Retail</v>
          </cell>
          <cell r="E745" t="str">
            <v>Restaurant</v>
          </cell>
          <cell r="F745" t="str">
            <v>6476 Washington St</v>
          </cell>
          <cell r="G745" t="str">
            <v>Yountville</v>
          </cell>
          <cell r="H745" t="str">
            <v>Napa</v>
          </cell>
          <cell r="I745" t="str">
            <v>Wine Garden</v>
          </cell>
          <cell r="J745" t="str">
            <v>94599</v>
          </cell>
          <cell r="O745" t="str">
            <v>Masonry</v>
          </cell>
          <cell r="P745">
            <v>2004</v>
          </cell>
          <cell r="Q745">
            <v>4928</v>
          </cell>
          <cell r="S745" t="str">
            <v>Multi</v>
          </cell>
          <cell r="U745">
            <v>2000000</v>
          </cell>
          <cell r="V745">
            <v>120000</v>
          </cell>
          <cell r="W745">
            <v>1425000</v>
          </cell>
          <cell r="X745" t="str">
            <v>Napa Community Bank</v>
          </cell>
          <cell r="AA745">
            <v>855000</v>
          </cell>
          <cell r="AB745" t="str">
            <v>Napa Community Bank</v>
          </cell>
          <cell r="AE745">
            <v>37896</v>
          </cell>
          <cell r="AF745">
            <v>2400000</v>
          </cell>
        </row>
        <row r="746">
          <cell r="A746" t="str">
            <v>1537536728</v>
          </cell>
          <cell r="B746" t="str">
            <v>East Bay/Oakland</v>
          </cell>
          <cell r="C746" t="str">
            <v>Napa County</v>
          </cell>
          <cell r="D746" t="str">
            <v>Retail</v>
          </cell>
          <cell r="E746" t="str">
            <v>Freestanding</v>
          </cell>
          <cell r="F746" t="str">
            <v>801 Main St</v>
          </cell>
          <cell r="G746" t="str">
            <v>Saint Helena</v>
          </cell>
          <cell r="H746" t="str">
            <v>Napa</v>
          </cell>
          <cell r="I746" t="str">
            <v>Garden Home Furniture</v>
          </cell>
          <cell r="J746" t="str">
            <v>94574</v>
          </cell>
          <cell r="O746" t="str">
            <v>Masonry</v>
          </cell>
          <cell r="P746">
            <v>1945</v>
          </cell>
          <cell r="Q746">
            <v>15375</v>
          </cell>
          <cell r="R746">
            <v>1</v>
          </cell>
          <cell r="S746" t="str">
            <v>Multi</v>
          </cell>
          <cell r="U746">
            <v>132405</v>
          </cell>
          <cell r="W746">
            <v>3000000</v>
          </cell>
          <cell r="X746" t="str">
            <v>Napa National Bank</v>
          </cell>
          <cell r="AE746">
            <v>36728</v>
          </cell>
          <cell r="AF746">
            <v>2350000</v>
          </cell>
        </row>
        <row r="747">
          <cell r="A747" t="str">
            <v>321640528</v>
          </cell>
          <cell r="B747" t="str">
            <v>East Bay/Oakland</v>
          </cell>
          <cell r="C747" t="str">
            <v>Napa County</v>
          </cell>
          <cell r="D747" t="str">
            <v>Retail</v>
          </cell>
          <cell r="E747" t="str">
            <v>Auto Repair</v>
          </cell>
          <cell r="F747" t="str">
            <v>6752 Washington St (2 Properties)</v>
          </cell>
          <cell r="G747" t="str">
            <v>Yountville</v>
          </cell>
          <cell r="H747" t="str">
            <v>Napa</v>
          </cell>
          <cell r="I747" t="str">
            <v>Multi-Property Sale</v>
          </cell>
          <cell r="J747" t="str">
            <v>94599</v>
          </cell>
          <cell r="K747" t="str">
            <v>Stewart Yountville Props LLC</v>
          </cell>
          <cell r="L747" t="str">
            <v>Michael Stewart</v>
          </cell>
          <cell r="O747" t="str">
            <v>Metal</v>
          </cell>
          <cell r="Q747">
            <v>3216</v>
          </cell>
          <cell r="R747">
            <v>2</v>
          </cell>
          <cell r="S747" t="str">
            <v>Single</v>
          </cell>
          <cell r="U747">
            <v>308280</v>
          </cell>
          <cell r="W747">
            <v>1137500</v>
          </cell>
          <cell r="X747" t="str">
            <v>Umpqua Bk</v>
          </cell>
          <cell r="AE747">
            <v>40528</v>
          </cell>
          <cell r="AF747">
            <v>2275000</v>
          </cell>
        </row>
        <row r="748">
          <cell r="A748" t="str">
            <v>449739324</v>
          </cell>
          <cell r="B748" t="str">
            <v>East Bay/Oakland</v>
          </cell>
          <cell r="C748" t="str">
            <v>Napa County</v>
          </cell>
          <cell r="D748" t="str">
            <v>Retail</v>
          </cell>
          <cell r="E748" t="str">
            <v>Restaurant</v>
          </cell>
          <cell r="F748" t="str">
            <v>6725 Washington St</v>
          </cell>
          <cell r="G748" t="str">
            <v>Yountville</v>
          </cell>
          <cell r="H748" t="str">
            <v>Napa</v>
          </cell>
          <cell r="J748" t="str">
            <v>94599</v>
          </cell>
          <cell r="K748" t="str">
            <v>Kc &amp; T Llc</v>
          </cell>
          <cell r="L748" t="str">
            <v>Charles Crocker</v>
          </cell>
          <cell r="M748">
            <v>4159565250</v>
          </cell>
          <cell r="Q748">
            <v>4497</v>
          </cell>
          <cell r="S748" t="str">
            <v>Multi</v>
          </cell>
          <cell r="U748">
            <v>2464088</v>
          </cell>
          <cell r="AE748">
            <v>39324</v>
          </cell>
          <cell r="AF748">
            <v>2215500</v>
          </cell>
        </row>
        <row r="749">
          <cell r="A749" t="str">
            <v>343541269</v>
          </cell>
          <cell r="B749" t="str">
            <v>East Bay/Oakland</v>
          </cell>
          <cell r="C749" t="str">
            <v>Napa County</v>
          </cell>
          <cell r="D749" t="str">
            <v>Retail</v>
          </cell>
          <cell r="E749" t="str">
            <v>Freestanding</v>
          </cell>
          <cell r="F749" t="str">
            <v>1200 Lincoln Ave</v>
          </cell>
          <cell r="G749" t="str">
            <v>Napa</v>
          </cell>
          <cell r="H749" t="str">
            <v>Napa</v>
          </cell>
          <cell r="J749" t="str">
            <v>94558</v>
          </cell>
          <cell r="K749" t="str">
            <v>Ceruzzi Holdings</v>
          </cell>
          <cell r="L749" t="str">
            <v>Lou Ceruzzi</v>
          </cell>
          <cell r="M749">
            <v>2032564000</v>
          </cell>
          <cell r="O749" t="str">
            <v>Masonry</v>
          </cell>
          <cell r="P749">
            <v>2009</v>
          </cell>
          <cell r="Q749">
            <v>3435</v>
          </cell>
          <cell r="R749">
            <v>1</v>
          </cell>
          <cell r="S749" t="str">
            <v>Single</v>
          </cell>
          <cell r="U749">
            <v>1226191</v>
          </cell>
          <cell r="V749">
            <v>2100000</v>
          </cell>
          <cell r="AE749">
            <v>41269</v>
          </cell>
          <cell r="AF749">
            <v>2100000</v>
          </cell>
        </row>
        <row r="750">
          <cell r="A750" t="str">
            <v>502039426</v>
          </cell>
          <cell r="B750" t="str">
            <v>East Bay/Oakland</v>
          </cell>
          <cell r="C750" t="str">
            <v>Napa County</v>
          </cell>
          <cell r="D750" t="str">
            <v>Retail</v>
          </cell>
          <cell r="E750" t="str">
            <v>Freestanding</v>
          </cell>
          <cell r="F750" t="str">
            <v>1331 1st St</v>
          </cell>
          <cell r="G750" t="str">
            <v>Napa</v>
          </cell>
          <cell r="H750" t="str">
            <v>Napa</v>
          </cell>
          <cell r="J750" t="str">
            <v>94559</v>
          </cell>
          <cell r="P750">
            <v>1968</v>
          </cell>
          <cell r="Q750">
            <v>5020</v>
          </cell>
          <cell r="R750">
            <v>2</v>
          </cell>
          <cell r="S750" t="str">
            <v>Multi</v>
          </cell>
          <cell r="AE750">
            <v>39426</v>
          </cell>
          <cell r="AF750">
            <v>2065000</v>
          </cell>
        </row>
        <row r="751">
          <cell r="A751" t="str">
            <v>427238898</v>
          </cell>
          <cell r="B751" t="str">
            <v>East Bay/Oakland</v>
          </cell>
          <cell r="C751" t="str">
            <v>Napa County</v>
          </cell>
          <cell r="D751" t="str">
            <v>Retail</v>
          </cell>
          <cell r="E751" t="str">
            <v>Freestanding</v>
          </cell>
          <cell r="F751" t="str">
            <v>1080 Main St (2 Properties)</v>
          </cell>
          <cell r="G751" t="str">
            <v>Saint Helena</v>
          </cell>
          <cell r="H751" t="str">
            <v>Napa</v>
          </cell>
          <cell r="I751" t="str">
            <v>1080 Main</v>
          </cell>
          <cell r="J751" t="str">
            <v>94574</v>
          </cell>
          <cell r="O751" t="str">
            <v>Wood Frame</v>
          </cell>
          <cell r="Q751">
            <v>4272</v>
          </cell>
          <cell r="R751">
            <v>1</v>
          </cell>
          <cell r="S751" t="str">
            <v>Multi</v>
          </cell>
          <cell r="U751">
            <v>469238</v>
          </cell>
          <cell r="V751">
            <v>800000</v>
          </cell>
          <cell r="W751">
            <v>1200000</v>
          </cell>
          <cell r="X751" t="str">
            <v>First Atlantic F.C.U.</v>
          </cell>
          <cell r="AE751">
            <v>38898</v>
          </cell>
          <cell r="AF751">
            <v>2000000</v>
          </cell>
        </row>
        <row r="752">
          <cell r="A752" t="str">
            <v>838337720</v>
          </cell>
          <cell r="B752" t="str">
            <v>East Bay/Oakland</v>
          </cell>
          <cell r="C752" t="str">
            <v>Napa County</v>
          </cell>
          <cell r="D752" t="str">
            <v>Retail</v>
          </cell>
          <cell r="E752" t="str">
            <v>Freestanding</v>
          </cell>
          <cell r="F752" t="str">
            <v>4075 Solano Ave</v>
          </cell>
          <cell r="G752" t="str">
            <v>Napa</v>
          </cell>
          <cell r="H752" t="str">
            <v>Napa</v>
          </cell>
          <cell r="I752" t="str">
            <v>Evans Airport Service</v>
          </cell>
          <cell r="J752" t="str">
            <v>94558</v>
          </cell>
          <cell r="O752" t="str">
            <v>Metal</v>
          </cell>
          <cell r="Q752">
            <v>8383</v>
          </cell>
          <cell r="R752">
            <v>1</v>
          </cell>
          <cell r="S752" t="str">
            <v>Multi</v>
          </cell>
          <cell r="U752">
            <v>1091962</v>
          </cell>
          <cell r="V752">
            <v>218000</v>
          </cell>
          <cell r="W752">
            <v>990000</v>
          </cell>
          <cell r="X752" t="str">
            <v>Bank of Marin</v>
          </cell>
          <cell r="AA752">
            <v>792000</v>
          </cell>
          <cell r="AB752" t="str">
            <v>Bank of Marin</v>
          </cell>
          <cell r="AE752">
            <v>37720</v>
          </cell>
          <cell r="AF752">
            <v>2000000</v>
          </cell>
        </row>
        <row r="753">
          <cell r="A753" t="str">
            <v>776839371</v>
          </cell>
          <cell r="B753" t="str">
            <v>East Bay/Oakland</v>
          </cell>
          <cell r="C753" t="str">
            <v>Napa County</v>
          </cell>
          <cell r="D753" t="str">
            <v>Retail</v>
          </cell>
          <cell r="E753" t="str">
            <v>Auto Repair</v>
          </cell>
          <cell r="F753" t="str">
            <v>637 Soscol Ave</v>
          </cell>
          <cell r="G753" t="str">
            <v>Napa</v>
          </cell>
          <cell r="H753" t="str">
            <v>Napa</v>
          </cell>
          <cell r="I753" t="str">
            <v>Soscol Auto Body</v>
          </cell>
          <cell r="J753" t="str">
            <v>94559</v>
          </cell>
          <cell r="O753" t="str">
            <v>Masonry</v>
          </cell>
          <cell r="P753">
            <v>1925</v>
          </cell>
          <cell r="Q753">
            <v>7768</v>
          </cell>
          <cell r="R753">
            <v>1</v>
          </cell>
          <cell r="S753" t="str">
            <v>Multi</v>
          </cell>
          <cell r="U753">
            <v>725660</v>
          </cell>
          <cell r="V753">
            <v>1000000</v>
          </cell>
          <cell r="W753">
            <v>1000000</v>
          </cell>
          <cell r="X753" t="str">
            <v>Westamerica Bk</v>
          </cell>
          <cell r="AE753">
            <v>39371</v>
          </cell>
          <cell r="AF753">
            <v>2000000</v>
          </cell>
        </row>
        <row r="754">
          <cell r="A754" t="str">
            <v>41060</v>
          </cell>
          <cell r="B754" t="str">
            <v>East Bay/Oakland</v>
          </cell>
          <cell r="C754" t="str">
            <v>Napa County</v>
          </cell>
          <cell r="D754" t="str">
            <v>Mixed</v>
          </cell>
          <cell r="E754" t="str">
            <v>Bank</v>
          </cell>
          <cell r="F754" t="str">
            <v>1400 Clay St (2 Properties)</v>
          </cell>
          <cell r="G754" t="str">
            <v>Napa</v>
          </cell>
          <cell r="H754" t="str">
            <v>Napa</v>
          </cell>
          <cell r="I754" t="str">
            <v>Multi-Property Sale</v>
          </cell>
          <cell r="J754" t="str">
            <v>94559</v>
          </cell>
          <cell r="K754" t="str">
            <v>Mae Woo</v>
          </cell>
          <cell r="L754" t="str">
            <v>Mae Woo</v>
          </cell>
          <cell r="M754">
            <v>4152211900</v>
          </cell>
          <cell r="O754" t="str">
            <v>Wood Frame</v>
          </cell>
          <cell r="R754">
            <v>1</v>
          </cell>
          <cell r="S754" t="str">
            <v>Multi</v>
          </cell>
          <cell r="U754">
            <v>1873749</v>
          </cell>
          <cell r="V754">
            <v>1000000</v>
          </cell>
          <cell r="W754">
            <v>1000000</v>
          </cell>
          <cell r="X754" t="str">
            <v>Seller</v>
          </cell>
          <cell r="AE754">
            <v>41060</v>
          </cell>
          <cell r="AF754">
            <v>2000000</v>
          </cell>
        </row>
        <row r="755">
          <cell r="A755" t="str">
            <v>907840847</v>
          </cell>
          <cell r="B755" t="str">
            <v>East Bay/Oakland</v>
          </cell>
          <cell r="C755" t="str">
            <v>Napa County</v>
          </cell>
          <cell r="D755" t="str">
            <v>Retail (Lifestyle Center)</v>
          </cell>
          <cell r="E755" t="str">
            <v>Storefront</v>
          </cell>
          <cell r="F755" t="str">
            <v>1232-1248 1st St</v>
          </cell>
          <cell r="G755" t="str">
            <v>Napa</v>
          </cell>
          <cell r="H755" t="str">
            <v>Napa</v>
          </cell>
          <cell r="I755" t="str">
            <v>The Shops at Napa Center</v>
          </cell>
          <cell r="J755" t="str">
            <v>94559</v>
          </cell>
          <cell r="K755" t="str">
            <v>Zapolski Real Estate</v>
          </cell>
          <cell r="L755" t="str">
            <v>Todd Zapolski</v>
          </cell>
          <cell r="M755">
            <v>9199562722</v>
          </cell>
          <cell r="O755" t="str">
            <v>Masonry</v>
          </cell>
          <cell r="P755">
            <v>1963</v>
          </cell>
          <cell r="Q755">
            <v>9078</v>
          </cell>
          <cell r="R755">
            <v>5</v>
          </cell>
          <cell r="S755" t="str">
            <v>Multi</v>
          </cell>
          <cell r="U755">
            <v>575200</v>
          </cell>
          <cell r="V755">
            <v>625000</v>
          </cell>
          <cell r="W755">
            <v>1350000</v>
          </cell>
          <cell r="X755" t="str">
            <v>Mechanics Bk</v>
          </cell>
          <cell r="AE755">
            <v>40847</v>
          </cell>
          <cell r="AF755">
            <v>1975000</v>
          </cell>
        </row>
        <row r="756">
          <cell r="A756" t="str">
            <v>1056036621</v>
          </cell>
          <cell r="B756" t="str">
            <v>East Bay/Oakland</v>
          </cell>
          <cell r="C756" t="str">
            <v>Napa County</v>
          </cell>
          <cell r="D756" t="str">
            <v>Retail (Strip Center)</v>
          </cell>
          <cell r="E756" t="str">
            <v>Storefront</v>
          </cell>
          <cell r="F756" t="str">
            <v>1000-1016 Clinton St</v>
          </cell>
          <cell r="G756" t="str">
            <v>Napa</v>
          </cell>
          <cell r="H756" t="str">
            <v>Napa</v>
          </cell>
          <cell r="I756" t="str">
            <v>Creekside Village Center</v>
          </cell>
          <cell r="J756" t="str">
            <v>94559</v>
          </cell>
          <cell r="O756" t="str">
            <v>Wood Frame</v>
          </cell>
          <cell r="P756">
            <v>1979</v>
          </cell>
          <cell r="Q756">
            <v>10560</v>
          </cell>
          <cell r="R756">
            <v>6</v>
          </cell>
          <cell r="S756" t="str">
            <v>Multi</v>
          </cell>
          <cell r="T756">
            <v>15.53</v>
          </cell>
          <cell r="U756">
            <v>422000</v>
          </cell>
          <cell r="V756">
            <v>1232000</v>
          </cell>
          <cell r="W756">
            <v>738000</v>
          </cell>
          <cell r="X756" t="str">
            <v>Vintage Bank</v>
          </cell>
          <cell r="AE756">
            <v>36621</v>
          </cell>
          <cell r="AF756">
            <v>1970000</v>
          </cell>
        </row>
        <row r="757">
          <cell r="A757" t="str">
            <v>1623636923</v>
          </cell>
          <cell r="B757" t="str">
            <v>East Bay/Oakland</v>
          </cell>
          <cell r="C757" t="str">
            <v>Napa County</v>
          </cell>
          <cell r="D757" t="str">
            <v>Retail</v>
          </cell>
          <cell r="E757" t="str">
            <v>Auto Dealership</v>
          </cell>
          <cell r="F757" t="str">
            <v>583 Soscol Ave</v>
          </cell>
          <cell r="G757" t="str">
            <v>Napa</v>
          </cell>
          <cell r="H757" t="str">
            <v>Napa</v>
          </cell>
          <cell r="I757" t="str">
            <v>Chevrolet</v>
          </cell>
          <cell r="J757" t="str">
            <v>94559</v>
          </cell>
          <cell r="O757" t="str">
            <v>Masonry</v>
          </cell>
          <cell r="P757">
            <v>1980</v>
          </cell>
          <cell r="Q757">
            <v>16236</v>
          </cell>
          <cell r="R757">
            <v>1</v>
          </cell>
          <cell r="S757" t="str">
            <v>Single</v>
          </cell>
          <cell r="U757">
            <v>1116879</v>
          </cell>
          <cell r="V757">
            <v>671000</v>
          </cell>
          <cell r="W757">
            <v>1279000</v>
          </cell>
          <cell r="X757" t="str">
            <v>Ford Motor Credit Co</v>
          </cell>
          <cell r="AE757">
            <v>36923</v>
          </cell>
          <cell r="AF757">
            <v>1950000</v>
          </cell>
        </row>
        <row r="758">
          <cell r="A758" t="str">
            <v>156839741</v>
          </cell>
          <cell r="B758" t="str">
            <v>East Bay/Oakland</v>
          </cell>
          <cell r="C758" t="str">
            <v>Napa County</v>
          </cell>
          <cell r="D758" t="str">
            <v>Retail</v>
          </cell>
          <cell r="F758" t="str">
            <v>6488 Washington St</v>
          </cell>
          <cell r="G758" t="str">
            <v>Yountville</v>
          </cell>
          <cell r="H758" t="str">
            <v>Napa</v>
          </cell>
          <cell r="J758" t="str">
            <v>94599</v>
          </cell>
          <cell r="K758" t="str">
            <v>The Cambay Group, Inc.</v>
          </cell>
          <cell r="L758" t="str">
            <v>F. Allan Chapman</v>
          </cell>
          <cell r="M758">
            <v>9259331405</v>
          </cell>
          <cell r="P758">
            <v>1999</v>
          </cell>
          <cell r="Q758">
            <v>1568</v>
          </cell>
          <cell r="S758" t="str">
            <v>Multi</v>
          </cell>
          <cell r="U758">
            <v>1330000</v>
          </cell>
          <cell r="V758">
            <v>1880000</v>
          </cell>
          <cell r="AE758">
            <v>39741</v>
          </cell>
          <cell r="AF758">
            <v>1880000</v>
          </cell>
        </row>
        <row r="759">
          <cell r="A759" t="str">
            <v>1600040140</v>
          </cell>
          <cell r="B759" t="str">
            <v>East Bay/Oakland</v>
          </cell>
          <cell r="C759" t="str">
            <v>Napa County</v>
          </cell>
          <cell r="D759" t="str">
            <v>Retail</v>
          </cell>
          <cell r="E759" t="str">
            <v>Freestanding</v>
          </cell>
          <cell r="F759" t="str">
            <v>301 1st St</v>
          </cell>
          <cell r="G759" t="str">
            <v>Napa</v>
          </cell>
          <cell r="H759" t="str">
            <v>Napa</v>
          </cell>
          <cell r="J759" t="str">
            <v>94559</v>
          </cell>
          <cell r="K759" t="str">
            <v>Zapolski Real Estate</v>
          </cell>
          <cell r="L759" t="str">
            <v>Todd Zapolski</v>
          </cell>
          <cell r="M759">
            <v>9199562722</v>
          </cell>
          <cell r="O759" t="str">
            <v>Masonry</v>
          </cell>
          <cell r="P759">
            <v>1947</v>
          </cell>
          <cell r="Q759">
            <v>16000</v>
          </cell>
          <cell r="R759">
            <v>1</v>
          </cell>
          <cell r="U759">
            <v>441821</v>
          </cell>
          <cell r="V759">
            <v>910000</v>
          </cell>
          <cell r="W759">
            <v>890000</v>
          </cell>
          <cell r="X759" t="str">
            <v>Mechanics Bk</v>
          </cell>
          <cell r="AE759">
            <v>40140</v>
          </cell>
          <cell r="AF759">
            <v>1800000</v>
          </cell>
        </row>
        <row r="760">
          <cell r="A760" t="str">
            <v>508537062</v>
          </cell>
          <cell r="B760" t="str">
            <v>East Bay/Oakland</v>
          </cell>
          <cell r="C760" t="str">
            <v>Napa County</v>
          </cell>
          <cell r="D760" t="str">
            <v>Retail</v>
          </cell>
          <cell r="E760" t="str">
            <v>Restaurant</v>
          </cell>
          <cell r="F760" t="str">
            <v>2025 Monticello Rd</v>
          </cell>
          <cell r="G760" t="str">
            <v>Napa</v>
          </cell>
          <cell r="H760" t="str">
            <v>Napa</v>
          </cell>
          <cell r="I760" t="str">
            <v>Bayleaf Restaurant</v>
          </cell>
          <cell r="J760" t="str">
            <v>94558</v>
          </cell>
          <cell r="P760">
            <v>1955</v>
          </cell>
          <cell r="Q760">
            <v>5085</v>
          </cell>
          <cell r="S760" t="str">
            <v>Single</v>
          </cell>
          <cell r="U760">
            <v>1401862</v>
          </cell>
          <cell r="V760">
            <v>1800000</v>
          </cell>
          <cell r="AE760">
            <v>37062</v>
          </cell>
          <cell r="AF760">
            <v>1800000</v>
          </cell>
        </row>
        <row r="761">
          <cell r="A761" t="str">
            <v>1307837805</v>
          </cell>
          <cell r="B761" t="str">
            <v>East Bay/Oakland</v>
          </cell>
          <cell r="C761" t="str">
            <v>Napa County</v>
          </cell>
          <cell r="D761" t="str">
            <v>Retail</v>
          </cell>
          <cell r="E761" t="str">
            <v>Storefront Retail/Office</v>
          </cell>
          <cell r="F761" t="str">
            <v>1750 1st St</v>
          </cell>
          <cell r="G761" t="str">
            <v>Napa</v>
          </cell>
          <cell r="H761" t="str">
            <v>Napa</v>
          </cell>
          <cell r="I761" t="str">
            <v>The Noyes Mansion</v>
          </cell>
          <cell r="J761" t="str">
            <v>94559</v>
          </cell>
          <cell r="O761" t="str">
            <v>Wood Frame</v>
          </cell>
          <cell r="P761">
            <v>1902</v>
          </cell>
          <cell r="Q761">
            <v>13078</v>
          </cell>
          <cell r="S761" t="str">
            <v>Single</v>
          </cell>
          <cell r="U761">
            <v>868534</v>
          </cell>
          <cell r="V761">
            <v>1750000</v>
          </cell>
          <cell r="AE761">
            <v>37805</v>
          </cell>
          <cell r="AF761">
            <v>1750000</v>
          </cell>
        </row>
        <row r="762">
          <cell r="A762" t="str">
            <v>375340766</v>
          </cell>
          <cell r="B762" t="str">
            <v>East Bay/Oakland</v>
          </cell>
          <cell r="C762" t="str">
            <v>Napa County</v>
          </cell>
          <cell r="D762" t="str">
            <v>Retail</v>
          </cell>
          <cell r="E762" t="str">
            <v>Freestanding</v>
          </cell>
          <cell r="F762" t="str">
            <v>699 S St Helena Hwy</v>
          </cell>
          <cell r="G762" t="str">
            <v>Saint Helena</v>
          </cell>
          <cell r="H762" t="str">
            <v>Napa</v>
          </cell>
          <cell r="J762" t="str">
            <v>94574</v>
          </cell>
          <cell r="K762" t="str">
            <v>Vine Ciff Winery</v>
          </cell>
          <cell r="L762" t="str">
            <v>Rob Sweeney</v>
          </cell>
          <cell r="M762">
            <v>7079442388</v>
          </cell>
          <cell r="O762" t="str">
            <v>Wood Frame</v>
          </cell>
          <cell r="Q762">
            <v>3753</v>
          </cell>
          <cell r="R762">
            <v>2</v>
          </cell>
          <cell r="S762" t="str">
            <v>Single</v>
          </cell>
          <cell r="U762">
            <v>465067</v>
          </cell>
          <cell r="V762">
            <v>1650000</v>
          </cell>
          <cell r="AE762">
            <v>40766</v>
          </cell>
          <cell r="AF762">
            <v>1650000</v>
          </cell>
        </row>
        <row r="763">
          <cell r="A763" t="str">
            <v>374837505</v>
          </cell>
          <cell r="B763" t="str">
            <v>East Bay/Oakland</v>
          </cell>
          <cell r="C763" t="str">
            <v>Napa County</v>
          </cell>
          <cell r="D763" t="str">
            <v>Retail</v>
          </cell>
          <cell r="E763" t="str">
            <v>Storefront Retail/Residential</v>
          </cell>
          <cell r="F763" t="str">
            <v>3431 Saint Helena Hwy N</v>
          </cell>
          <cell r="G763" t="str">
            <v>Saint Helena</v>
          </cell>
          <cell r="H763" t="str">
            <v>Napa</v>
          </cell>
          <cell r="I763" t="str">
            <v>Bale Mill Home &amp; Garden</v>
          </cell>
          <cell r="J763" t="str">
            <v>94574</v>
          </cell>
          <cell r="O763" t="str">
            <v>Wood Frame</v>
          </cell>
          <cell r="P763">
            <v>1979</v>
          </cell>
          <cell r="Q763">
            <v>3748</v>
          </cell>
          <cell r="R763">
            <v>1</v>
          </cell>
          <cell r="S763" t="str">
            <v>Single</v>
          </cell>
          <cell r="U763">
            <v>196923</v>
          </cell>
          <cell r="V763">
            <v>400500</v>
          </cell>
          <cell r="W763">
            <v>1080000</v>
          </cell>
          <cell r="X763" t="str">
            <v>Seller</v>
          </cell>
          <cell r="AA763">
            <v>150000</v>
          </cell>
          <cell r="AB763" t="str">
            <v>Seller</v>
          </cell>
          <cell r="AE763">
            <v>37505</v>
          </cell>
          <cell r="AF763">
            <v>1630500</v>
          </cell>
        </row>
        <row r="764">
          <cell r="A764" t="str">
            <v>682237377</v>
          </cell>
          <cell r="B764" t="str">
            <v>East Bay/Oakland</v>
          </cell>
          <cell r="C764" t="str">
            <v>Napa County</v>
          </cell>
          <cell r="D764" t="str">
            <v>Retail</v>
          </cell>
          <cell r="E764" t="str">
            <v>Bank</v>
          </cell>
          <cell r="F764" t="str">
            <v>1400 Clay St</v>
          </cell>
          <cell r="G764" t="str">
            <v>Napa</v>
          </cell>
          <cell r="H764" t="str">
            <v>Napa</v>
          </cell>
          <cell r="J764" t="str">
            <v>94559</v>
          </cell>
          <cell r="O764" t="str">
            <v>Wood Frame</v>
          </cell>
          <cell r="P764">
            <v>1971</v>
          </cell>
          <cell r="Q764">
            <v>6822</v>
          </cell>
          <cell r="R764">
            <v>2</v>
          </cell>
          <cell r="S764" t="str">
            <v>Multi</v>
          </cell>
          <cell r="U764">
            <v>754288</v>
          </cell>
          <cell r="V764">
            <v>625000</v>
          </cell>
          <cell r="W764">
            <v>1000000</v>
          </cell>
          <cell r="X764" t="str">
            <v>Lender Not available</v>
          </cell>
          <cell r="Z764" t="str">
            <v>Peoples Benefit Life Insurance (remaining amt N/S &amp; no further TD)</v>
          </cell>
          <cell r="AE764">
            <v>37377</v>
          </cell>
          <cell r="AF764">
            <v>1625000</v>
          </cell>
        </row>
        <row r="765">
          <cell r="A765" t="str">
            <v>156839318</v>
          </cell>
          <cell r="B765" t="str">
            <v>East Bay/Oakland</v>
          </cell>
          <cell r="C765" t="str">
            <v>Napa County</v>
          </cell>
          <cell r="D765" t="str">
            <v>Retail</v>
          </cell>
          <cell r="F765" t="str">
            <v>6488 Washington St</v>
          </cell>
          <cell r="G765" t="str">
            <v>Yountville</v>
          </cell>
          <cell r="H765" t="str">
            <v>Napa</v>
          </cell>
          <cell r="J765" t="str">
            <v>94599</v>
          </cell>
          <cell r="K765" t="str">
            <v>Bradley E &amp; Tracy L Dropping</v>
          </cell>
          <cell r="L765" t="str">
            <v>Brad Dropping</v>
          </cell>
          <cell r="M765">
            <v>7079442953</v>
          </cell>
          <cell r="P765">
            <v>1999</v>
          </cell>
          <cell r="Q765">
            <v>1568</v>
          </cell>
          <cell r="S765" t="str">
            <v>Multi</v>
          </cell>
          <cell r="U765">
            <v>152421</v>
          </cell>
          <cell r="V765">
            <v>146000</v>
          </cell>
          <cell r="W765">
            <v>665000</v>
          </cell>
          <cell r="X765" t="str">
            <v>Greater Bay Bk</v>
          </cell>
          <cell r="AA765">
            <v>549000</v>
          </cell>
          <cell r="AB765" t="str">
            <v>Greater Bay Bank</v>
          </cell>
          <cell r="AE765">
            <v>39318</v>
          </cell>
          <cell r="AF765">
            <v>1600000</v>
          </cell>
        </row>
        <row r="766">
          <cell r="A766" t="str">
            <v>660037084</v>
          </cell>
          <cell r="B766" t="str">
            <v>East Bay/Oakland</v>
          </cell>
          <cell r="C766" t="str">
            <v>Napa County</v>
          </cell>
          <cell r="D766" t="str">
            <v>Retail</v>
          </cell>
          <cell r="E766" t="str">
            <v>Storefront</v>
          </cell>
          <cell r="F766" t="str">
            <v>1429 Main St</v>
          </cell>
          <cell r="G766" t="str">
            <v>Saint Helena</v>
          </cell>
          <cell r="H766" t="str">
            <v>Napa</v>
          </cell>
          <cell r="I766" t="str">
            <v>Backen, Gillam &amp; Kroeger Architects</v>
          </cell>
          <cell r="J766" t="str">
            <v>94574</v>
          </cell>
          <cell r="O766" t="str">
            <v>Masonry</v>
          </cell>
          <cell r="Q766">
            <v>6600</v>
          </cell>
          <cell r="R766">
            <v>1</v>
          </cell>
          <cell r="S766" t="str">
            <v>Single</v>
          </cell>
          <cell r="U766">
            <v>88757</v>
          </cell>
          <cell r="W766">
            <v>1650000</v>
          </cell>
          <cell r="X766" t="str">
            <v>Private Lender</v>
          </cell>
          <cell r="AE766">
            <v>37084</v>
          </cell>
          <cell r="AF766">
            <v>1550000</v>
          </cell>
        </row>
        <row r="767">
          <cell r="A767" t="str">
            <v>382038301</v>
          </cell>
          <cell r="B767" t="str">
            <v>East Bay/Oakland</v>
          </cell>
          <cell r="C767" t="str">
            <v>Napa County</v>
          </cell>
          <cell r="D767" t="str">
            <v>Retail (Power Center)</v>
          </cell>
          <cell r="E767" t="str">
            <v>Freestanding</v>
          </cell>
          <cell r="F767" t="str">
            <v>3600 Bel Aire Plz</v>
          </cell>
          <cell r="G767" t="str">
            <v>Napa</v>
          </cell>
          <cell r="H767" t="str">
            <v>Napa</v>
          </cell>
          <cell r="I767" t="str">
            <v>Bel Aire Plaza</v>
          </cell>
          <cell r="J767" t="str">
            <v>94558</v>
          </cell>
          <cell r="K767" t="str">
            <v>Napa Resources, Inc.</v>
          </cell>
          <cell r="M767">
            <v>9252840585</v>
          </cell>
          <cell r="O767" t="str">
            <v>Reinforced Concrete</v>
          </cell>
          <cell r="P767">
            <v>1974</v>
          </cell>
          <cell r="Q767">
            <v>3820</v>
          </cell>
          <cell r="S767" t="str">
            <v>Multi</v>
          </cell>
          <cell r="U767">
            <v>1222403</v>
          </cell>
          <cell r="W767">
            <v>4000000</v>
          </cell>
          <cell r="X767" t="str">
            <v>Vintage Bank</v>
          </cell>
          <cell r="AE767">
            <v>38301</v>
          </cell>
          <cell r="AF767">
            <v>1500000</v>
          </cell>
        </row>
        <row r="768">
          <cell r="A768" t="str">
            <v>141638566</v>
          </cell>
          <cell r="B768" t="str">
            <v>East Bay/Oakland</v>
          </cell>
          <cell r="C768" t="str">
            <v>Napa County</v>
          </cell>
          <cell r="D768" t="str">
            <v>Retail</v>
          </cell>
          <cell r="E768" t="str">
            <v>Storefront</v>
          </cell>
          <cell r="F768" t="str">
            <v>1201-1205 Main St</v>
          </cell>
          <cell r="G768" t="str">
            <v>Saint Helena</v>
          </cell>
          <cell r="H768" t="str">
            <v>Napa</v>
          </cell>
          <cell r="J768" t="str">
            <v>94574</v>
          </cell>
          <cell r="O768" t="str">
            <v>Masonry</v>
          </cell>
          <cell r="P768">
            <v>1977</v>
          </cell>
          <cell r="Q768">
            <v>1416</v>
          </cell>
          <cell r="R768">
            <v>1</v>
          </cell>
          <cell r="S768" t="str">
            <v>Single</v>
          </cell>
          <cell r="U768">
            <v>553757</v>
          </cell>
          <cell r="V768">
            <v>300000</v>
          </cell>
          <cell r="W768">
            <v>1200000</v>
          </cell>
          <cell r="X768" t="str">
            <v>Summit State Bank</v>
          </cell>
          <cell r="Z768" t="str">
            <v>Summit St Bk</v>
          </cell>
          <cell r="AE768">
            <v>38566</v>
          </cell>
          <cell r="AF768">
            <v>1500000</v>
          </cell>
        </row>
        <row r="769">
          <cell r="A769" t="str">
            <v>365739952</v>
          </cell>
          <cell r="B769" t="str">
            <v>East Bay/Oakland</v>
          </cell>
          <cell r="C769" t="str">
            <v>Napa County</v>
          </cell>
          <cell r="D769" t="str">
            <v>Retail (Strip Center)</v>
          </cell>
          <cell r="F769" t="str">
            <v>929 Main St</v>
          </cell>
          <cell r="G769" t="str">
            <v>Saint Helena</v>
          </cell>
          <cell r="H769" t="str">
            <v>Napa</v>
          </cell>
          <cell r="J769" t="str">
            <v>94574</v>
          </cell>
          <cell r="K769" t="str">
            <v>RU Investments LLC</v>
          </cell>
          <cell r="L769" t="str">
            <v>Michael Bello</v>
          </cell>
          <cell r="M769">
            <v>9492519959</v>
          </cell>
          <cell r="O769" t="str">
            <v>Wood Frame</v>
          </cell>
          <cell r="P769">
            <v>1945</v>
          </cell>
          <cell r="Q769">
            <v>3657</v>
          </cell>
          <cell r="R769">
            <v>1</v>
          </cell>
          <cell r="S769" t="str">
            <v>Multi</v>
          </cell>
          <cell r="U769">
            <v>596759</v>
          </cell>
          <cell r="V769">
            <v>600000</v>
          </cell>
          <cell r="W769">
            <v>900000</v>
          </cell>
          <cell r="X769" t="str">
            <v>Buresh Donald F</v>
          </cell>
          <cell r="AE769">
            <v>39952</v>
          </cell>
          <cell r="AF769">
            <v>1500000</v>
          </cell>
        </row>
        <row r="770">
          <cell r="A770" t="str">
            <v>1659539973</v>
          </cell>
          <cell r="B770" t="str">
            <v>East Bay/Oakland</v>
          </cell>
          <cell r="C770" t="str">
            <v>Napa County</v>
          </cell>
          <cell r="D770" t="str">
            <v>Retail (Strip Center)</v>
          </cell>
          <cell r="F770" t="str">
            <v>2750-2766 Old Sonoma Rd</v>
          </cell>
          <cell r="G770" t="str">
            <v>Napa</v>
          </cell>
          <cell r="H770" t="str">
            <v>Napa</v>
          </cell>
          <cell r="J770" t="str">
            <v>94558</v>
          </cell>
          <cell r="O770" t="str">
            <v>Masonry</v>
          </cell>
          <cell r="Q770">
            <v>16595</v>
          </cell>
          <cell r="R770">
            <v>1</v>
          </cell>
          <cell r="S770" t="str">
            <v>Multi</v>
          </cell>
          <cell r="U770">
            <v>3747440</v>
          </cell>
          <cell r="AE770">
            <v>39973</v>
          </cell>
          <cell r="AF770">
            <v>1500000</v>
          </cell>
        </row>
        <row r="771">
          <cell r="A771" t="str">
            <v>578239171</v>
          </cell>
          <cell r="B771" t="str">
            <v>East Bay/Oakland</v>
          </cell>
          <cell r="C771" t="str">
            <v>Napa County</v>
          </cell>
          <cell r="D771" t="str">
            <v>Retail (Strip Center)</v>
          </cell>
          <cell r="E771" t="str">
            <v>Freestanding</v>
          </cell>
          <cell r="F771" t="str">
            <v>592-598 Lincoln Ave</v>
          </cell>
          <cell r="G771" t="str">
            <v>Napa</v>
          </cell>
          <cell r="H771" t="str">
            <v>Napa</v>
          </cell>
          <cell r="J771" t="str">
            <v>94558</v>
          </cell>
          <cell r="K771" t="str">
            <v>Michael J &amp; Marian Moffett</v>
          </cell>
          <cell r="L771" t="str">
            <v>Michael Moffett</v>
          </cell>
          <cell r="M771">
            <v>7072524681</v>
          </cell>
          <cell r="O771" t="str">
            <v>Wood Frame</v>
          </cell>
          <cell r="P771">
            <v>1977</v>
          </cell>
          <cell r="Q771">
            <v>5782</v>
          </cell>
          <cell r="S771" t="str">
            <v>Multi</v>
          </cell>
          <cell r="T771">
            <v>63.16</v>
          </cell>
          <cell r="U771">
            <v>527048</v>
          </cell>
          <cell r="V771">
            <v>347500</v>
          </cell>
          <cell r="W771">
            <v>1042500</v>
          </cell>
          <cell r="X771" t="str">
            <v>Charter Oak Bank</v>
          </cell>
          <cell r="AE771">
            <v>39171</v>
          </cell>
          <cell r="AF771">
            <v>1390000</v>
          </cell>
        </row>
        <row r="772">
          <cell r="A772" t="str">
            <v>427241233</v>
          </cell>
          <cell r="B772" t="str">
            <v>East Bay/Oakland</v>
          </cell>
          <cell r="C772" t="str">
            <v>Napa County</v>
          </cell>
          <cell r="D772" t="str">
            <v>Retail</v>
          </cell>
          <cell r="E772" t="str">
            <v>Freestanding</v>
          </cell>
          <cell r="F772" t="str">
            <v>1080 Main St (2 Properties)</v>
          </cell>
          <cell r="G772" t="str">
            <v>Saint Helena</v>
          </cell>
          <cell r="H772" t="str">
            <v>Napa</v>
          </cell>
          <cell r="I772" t="str">
            <v>1080 Main</v>
          </cell>
          <cell r="J772" t="str">
            <v>94574</v>
          </cell>
          <cell r="O772" t="str">
            <v>Wood Frame</v>
          </cell>
          <cell r="Q772">
            <v>4272</v>
          </cell>
          <cell r="R772">
            <v>5</v>
          </cell>
          <cell r="S772" t="str">
            <v>Multi</v>
          </cell>
          <cell r="AE772">
            <v>41233</v>
          </cell>
          <cell r="AF772">
            <v>1350000</v>
          </cell>
        </row>
        <row r="773">
          <cell r="A773" t="str">
            <v>264038989</v>
          </cell>
          <cell r="B773" t="str">
            <v>East Bay/Oakland</v>
          </cell>
          <cell r="C773" t="str">
            <v>Napa County</v>
          </cell>
          <cell r="D773" t="str">
            <v>Retail</v>
          </cell>
          <cell r="E773" t="str">
            <v>Storefront</v>
          </cell>
          <cell r="F773" t="str">
            <v>1333 Lincoln Ave</v>
          </cell>
          <cell r="G773" t="str">
            <v>Calistoga</v>
          </cell>
          <cell r="H773" t="str">
            <v>Napa</v>
          </cell>
          <cell r="J773" t="str">
            <v>94515</v>
          </cell>
          <cell r="O773" t="str">
            <v>Reinforced Concrete</v>
          </cell>
          <cell r="P773">
            <v>1945</v>
          </cell>
          <cell r="Q773">
            <v>2640</v>
          </cell>
          <cell r="S773" t="str">
            <v>Multi</v>
          </cell>
          <cell r="U773">
            <v>674813</v>
          </cell>
          <cell r="W773">
            <v>740000</v>
          </cell>
          <cell r="X773" t="str">
            <v>Citibank West FSB</v>
          </cell>
          <cell r="AE773">
            <v>38989</v>
          </cell>
          <cell r="AF773">
            <v>1345000</v>
          </cell>
        </row>
        <row r="774">
          <cell r="A774" t="str">
            <v>850038835</v>
          </cell>
          <cell r="B774" t="str">
            <v>East Bay/Oakland</v>
          </cell>
          <cell r="C774" t="str">
            <v>Napa County</v>
          </cell>
          <cell r="D774" t="str">
            <v>Retail</v>
          </cell>
          <cell r="E774" t="str">
            <v>Freestanding</v>
          </cell>
          <cell r="F774" t="str">
            <v>1343 Main St</v>
          </cell>
          <cell r="G774" t="str">
            <v>Napa</v>
          </cell>
          <cell r="H774" t="str">
            <v>Napa</v>
          </cell>
          <cell r="J774" t="str">
            <v>94559</v>
          </cell>
          <cell r="O774" t="str">
            <v>Reinforced Concrete</v>
          </cell>
          <cell r="P774">
            <v>1915</v>
          </cell>
          <cell r="Q774">
            <v>8500</v>
          </cell>
          <cell r="R774">
            <v>1</v>
          </cell>
          <cell r="S774" t="str">
            <v>Multi</v>
          </cell>
          <cell r="U774">
            <v>427772</v>
          </cell>
          <cell r="V774">
            <v>1330000</v>
          </cell>
          <cell r="AE774">
            <v>38835</v>
          </cell>
          <cell r="AF774">
            <v>1330000</v>
          </cell>
        </row>
        <row r="775">
          <cell r="A775" t="str">
            <v>650040197</v>
          </cell>
          <cell r="B775" t="str">
            <v>East Bay/Oakland</v>
          </cell>
          <cell r="C775" t="str">
            <v>Napa County</v>
          </cell>
          <cell r="D775" t="str">
            <v>Retail</v>
          </cell>
          <cell r="E775" t="str">
            <v>Funeral Home</v>
          </cell>
          <cell r="F775" t="str">
            <v>990 Vintage Ave</v>
          </cell>
          <cell r="G775" t="str">
            <v>Saint Helena</v>
          </cell>
          <cell r="H775" t="str">
            <v>Napa</v>
          </cell>
          <cell r="I775" t="str">
            <v>Lider Industrial Park</v>
          </cell>
          <cell r="J775" t="str">
            <v>94574</v>
          </cell>
          <cell r="K775" t="str">
            <v>PD Properties</v>
          </cell>
          <cell r="L775" t="str">
            <v>Ignacio Delgadillo</v>
          </cell>
          <cell r="M775">
            <v>7079674805</v>
          </cell>
          <cell r="O775" t="str">
            <v>Masonry</v>
          </cell>
          <cell r="P775">
            <v>1994</v>
          </cell>
          <cell r="Q775">
            <v>6500</v>
          </cell>
          <cell r="S775" t="str">
            <v>Single</v>
          </cell>
          <cell r="U775">
            <v>1372057</v>
          </cell>
          <cell r="V775">
            <v>500000</v>
          </cell>
          <cell r="W775">
            <v>800000</v>
          </cell>
          <cell r="X775" t="str">
            <v>Redwood Credit Union</v>
          </cell>
          <cell r="AE775">
            <v>40197</v>
          </cell>
          <cell r="AF775">
            <v>1300000</v>
          </cell>
        </row>
        <row r="776">
          <cell r="A776" t="str">
            <v>3340036801</v>
          </cell>
          <cell r="B776" t="str">
            <v>East Bay/Oakland</v>
          </cell>
          <cell r="C776" t="str">
            <v>Napa County</v>
          </cell>
          <cell r="D776" t="str">
            <v>Retail (Lifestyle Center)</v>
          </cell>
          <cell r="E776" t="str">
            <v>Storefront</v>
          </cell>
          <cell r="F776" t="str">
            <v>1212 1st St</v>
          </cell>
          <cell r="G776" t="str">
            <v>Napa</v>
          </cell>
          <cell r="H776" t="str">
            <v>Napa</v>
          </cell>
          <cell r="I776" t="str">
            <v>Merrill's Building</v>
          </cell>
          <cell r="J776" t="str">
            <v>94559</v>
          </cell>
          <cell r="O776" t="str">
            <v>Masonry</v>
          </cell>
          <cell r="P776">
            <v>1979</v>
          </cell>
          <cell r="Q776">
            <v>33400</v>
          </cell>
          <cell r="S776" t="str">
            <v>Multi</v>
          </cell>
          <cell r="U776">
            <v>756345</v>
          </cell>
          <cell r="V776">
            <v>599000</v>
          </cell>
          <cell r="W776">
            <v>701000</v>
          </cell>
          <cell r="X776" t="str">
            <v>Lender Not available</v>
          </cell>
          <cell r="AE776">
            <v>36801</v>
          </cell>
          <cell r="AF776">
            <v>1300000</v>
          </cell>
        </row>
        <row r="777">
          <cell r="A777" t="str">
            <v>1925036630</v>
          </cell>
          <cell r="B777" t="str">
            <v>East Bay/Oakland</v>
          </cell>
          <cell r="C777" t="str">
            <v>Napa County</v>
          </cell>
          <cell r="D777" t="str">
            <v>Retail</v>
          </cell>
          <cell r="E777" t="str">
            <v>Storefront</v>
          </cell>
          <cell r="F777" t="str">
            <v>1130 1st St</v>
          </cell>
          <cell r="G777" t="str">
            <v>Napa</v>
          </cell>
          <cell r="H777" t="str">
            <v>Napa</v>
          </cell>
          <cell r="I777" t="str">
            <v>The Gordon Building</v>
          </cell>
          <cell r="J777" t="str">
            <v>94559</v>
          </cell>
          <cell r="O777" t="str">
            <v>Reinforced Concrete</v>
          </cell>
          <cell r="P777">
            <v>1928</v>
          </cell>
          <cell r="Q777">
            <v>19250</v>
          </cell>
          <cell r="R777">
            <v>4</v>
          </cell>
          <cell r="S777" t="str">
            <v>Multi</v>
          </cell>
          <cell r="T777">
            <v>95.53</v>
          </cell>
          <cell r="U777">
            <v>912973</v>
          </cell>
          <cell r="V777">
            <v>1300000</v>
          </cell>
          <cell r="AE777">
            <v>36630</v>
          </cell>
          <cell r="AF777">
            <v>1300000</v>
          </cell>
        </row>
        <row r="778">
          <cell r="A778" t="str">
            <v>949136682</v>
          </cell>
          <cell r="B778" t="str">
            <v>East Bay/Oakland</v>
          </cell>
          <cell r="C778" t="str">
            <v>Napa County</v>
          </cell>
          <cell r="D778" t="str">
            <v>Retail (Strip Center)</v>
          </cell>
          <cell r="F778" t="str">
            <v>2434-2440 Jefferson St</v>
          </cell>
          <cell r="G778" t="str">
            <v>Napa</v>
          </cell>
          <cell r="H778" t="str">
            <v>Napa</v>
          </cell>
          <cell r="I778" t="str">
            <v>La Morenita Market</v>
          </cell>
          <cell r="J778" t="str">
            <v>94558</v>
          </cell>
          <cell r="O778" t="str">
            <v>Masonry</v>
          </cell>
          <cell r="Q778">
            <v>9491</v>
          </cell>
          <cell r="S778" t="str">
            <v>Single</v>
          </cell>
          <cell r="U778">
            <v>514345</v>
          </cell>
          <cell r="V778">
            <v>250000</v>
          </cell>
          <cell r="W778">
            <v>1000000</v>
          </cell>
          <cell r="X778" t="str">
            <v>Seller</v>
          </cell>
          <cell r="AE778">
            <v>36682</v>
          </cell>
          <cell r="AF778">
            <v>1250000</v>
          </cell>
        </row>
        <row r="779">
          <cell r="A779" t="str">
            <v>1437440298</v>
          </cell>
          <cell r="B779" t="str">
            <v>East Bay/Oakland</v>
          </cell>
          <cell r="C779" t="str">
            <v>Napa County</v>
          </cell>
          <cell r="D779" t="str">
            <v>Retail</v>
          </cell>
          <cell r="E779" t="str">
            <v>Freestanding</v>
          </cell>
          <cell r="F779" t="str">
            <v>1326 Main St</v>
          </cell>
          <cell r="G779" t="str">
            <v>Napa</v>
          </cell>
          <cell r="H779" t="str">
            <v>Napa</v>
          </cell>
          <cell r="J779" t="str">
            <v>94559</v>
          </cell>
          <cell r="K779" t="str">
            <v>Drapinski TV &amp; Audio</v>
          </cell>
          <cell r="L779" t="str">
            <v>Ronald Drapinski</v>
          </cell>
          <cell r="M779">
            <v>7072522627</v>
          </cell>
          <cell r="O779" t="str">
            <v>Wood Frame</v>
          </cell>
          <cell r="Q779">
            <v>14374</v>
          </cell>
          <cell r="S779" t="str">
            <v>Single</v>
          </cell>
          <cell r="T779">
            <v>100</v>
          </cell>
          <cell r="U779">
            <v>254507</v>
          </cell>
          <cell r="AE779">
            <v>40298</v>
          </cell>
          <cell r="AF779">
            <v>1250000</v>
          </cell>
        </row>
        <row r="780">
          <cell r="A780" t="str">
            <v>1307837439</v>
          </cell>
          <cell r="B780" t="str">
            <v>East Bay/Oakland</v>
          </cell>
          <cell r="C780" t="str">
            <v>Napa County</v>
          </cell>
          <cell r="D780" t="str">
            <v>Retail</v>
          </cell>
          <cell r="E780" t="str">
            <v>Storefront Retail/Office</v>
          </cell>
          <cell r="F780" t="str">
            <v>1750 1st St</v>
          </cell>
          <cell r="G780" t="str">
            <v>Napa</v>
          </cell>
          <cell r="H780" t="str">
            <v>Napa</v>
          </cell>
          <cell r="I780" t="str">
            <v>The Noyes Mansion</v>
          </cell>
          <cell r="J780" t="str">
            <v>94559</v>
          </cell>
          <cell r="O780" t="str">
            <v>Wood Frame</v>
          </cell>
          <cell r="P780">
            <v>1902</v>
          </cell>
          <cell r="Q780">
            <v>13078</v>
          </cell>
          <cell r="U780">
            <v>851700</v>
          </cell>
          <cell r="V780">
            <v>1250000</v>
          </cell>
          <cell r="AE780">
            <v>37439</v>
          </cell>
          <cell r="AF780">
            <v>1250000</v>
          </cell>
        </row>
        <row r="781">
          <cell r="A781" t="str">
            <v>363038230</v>
          </cell>
          <cell r="B781" t="str">
            <v>East Bay/Oakland</v>
          </cell>
          <cell r="C781" t="str">
            <v>Napa County</v>
          </cell>
          <cell r="D781" t="str">
            <v>Retail</v>
          </cell>
          <cell r="F781" t="str">
            <v>1328 Main St</v>
          </cell>
          <cell r="G781" t="str">
            <v>Saint Helena</v>
          </cell>
          <cell r="H781" t="str">
            <v>Napa</v>
          </cell>
          <cell r="I781" t="str">
            <v>Star Bldg</v>
          </cell>
          <cell r="J781" t="str">
            <v>94574</v>
          </cell>
          <cell r="O781" t="str">
            <v>Masonry</v>
          </cell>
          <cell r="P781">
            <v>1900</v>
          </cell>
          <cell r="Q781">
            <v>3630</v>
          </cell>
          <cell r="S781" t="str">
            <v>Multi</v>
          </cell>
          <cell r="U781">
            <v>651360</v>
          </cell>
          <cell r="X781" t="str">
            <v>Lender Not available</v>
          </cell>
          <cell r="Z781" t="str">
            <v>NTD</v>
          </cell>
          <cell r="AE781">
            <v>38230</v>
          </cell>
          <cell r="AF781">
            <v>1200000</v>
          </cell>
        </row>
        <row r="782">
          <cell r="A782" t="str">
            <v>220039724</v>
          </cell>
          <cell r="B782" t="str">
            <v>East Bay/Oakland</v>
          </cell>
          <cell r="C782" t="str">
            <v>Napa County</v>
          </cell>
          <cell r="D782" t="str">
            <v>Retail</v>
          </cell>
          <cell r="E782" t="str">
            <v>Garden Center</v>
          </cell>
          <cell r="F782" t="str">
            <v>3885 Napa Vallejo Hwy</v>
          </cell>
          <cell r="G782" t="str">
            <v>American Canyon</v>
          </cell>
          <cell r="H782" t="str">
            <v>Napa</v>
          </cell>
          <cell r="I782" t="str">
            <v>Fabbri Statuary</v>
          </cell>
          <cell r="J782" t="str">
            <v>94503</v>
          </cell>
          <cell r="K782" t="str">
            <v>Fabbri Statuary</v>
          </cell>
          <cell r="L782" t="str">
            <v>Remo Fabbri</v>
          </cell>
          <cell r="M782">
            <v>6507121050</v>
          </cell>
          <cell r="O782" t="str">
            <v>Wood Frame</v>
          </cell>
          <cell r="P782">
            <v>1975</v>
          </cell>
          <cell r="Q782">
            <v>2200</v>
          </cell>
          <cell r="R782">
            <v>1</v>
          </cell>
          <cell r="S782" t="str">
            <v>Multi</v>
          </cell>
          <cell r="U782">
            <v>689784</v>
          </cell>
          <cell r="V782">
            <v>582500</v>
          </cell>
          <cell r="W782">
            <v>617500</v>
          </cell>
          <cell r="X782" t="str">
            <v>Bank of the West</v>
          </cell>
          <cell r="AE782">
            <v>39724</v>
          </cell>
          <cell r="AF782">
            <v>1200000</v>
          </cell>
        </row>
        <row r="783">
          <cell r="A783" t="str">
            <v>382037764</v>
          </cell>
          <cell r="B783" t="str">
            <v>East Bay/Oakland</v>
          </cell>
          <cell r="C783" t="str">
            <v>Napa County</v>
          </cell>
          <cell r="D783" t="str">
            <v>Retail (Power Center)</v>
          </cell>
          <cell r="E783" t="str">
            <v>Freestanding</v>
          </cell>
          <cell r="F783" t="str">
            <v>3600 Bel Aire Plz</v>
          </cell>
          <cell r="G783" t="str">
            <v>Napa</v>
          </cell>
          <cell r="H783" t="str">
            <v>Napa</v>
          </cell>
          <cell r="I783" t="str">
            <v>Bel Aire Plaza</v>
          </cell>
          <cell r="J783" t="str">
            <v>94558</v>
          </cell>
          <cell r="O783" t="str">
            <v>Reinforced Concrete</v>
          </cell>
          <cell r="P783">
            <v>1974</v>
          </cell>
          <cell r="Q783">
            <v>3820</v>
          </cell>
          <cell r="S783" t="str">
            <v>Multi</v>
          </cell>
          <cell r="U783">
            <v>1173000</v>
          </cell>
          <cell r="V783">
            <v>72266</v>
          </cell>
          <cell r="W783">
            <v>800000</v>
          </cell>
          <cell r="X783" t="str">
            <v>Private Lender</v>
          </cell>
          <cell r="AA783">
            <v>327734</v>
          </cell>
          <cell r="AB783" t="str">
            <v>Private Lender</v>
          </cell>
          <cell r="AE783">
            <v>37764</v>
          </cell>
          <cell r="AF783">
            <v>1200000</v>
          </cell>
        </row>
        <row r="784">
          <cell r="A784" t="str">
            <v>733737462</v>
          </cell>
          <cell r="B784" t="str">
            <v>East Bay/Oakland</v>
          </cell>
          <cell r="C784" t="str">
            <v>Napa County</v>
          </cell>
          <cell r="D784" t="str">
            <v>Retail</v>
          </cell>
          <cell r="F784" t="str">
            <v>942-948 Main St</v>
          </cell>
          <cell r="G784" t="str">
            <v>Napa</v>
          </cell>
          <cell r="H784" t="str">
            <v>Napa</v>
          </cell>
          <cell r="J784" t="str">
            <v>94559</v>
          </cell>
          <cell r="O784" t="str">
            <v>Masonry</v>
          </cell>
          <cell r="P784">
            <v>1885</v>
          </cell>
          <cell r="Q784">
            <v>7337</v>
          </cell>
          <cell r="S784" t="str">
            <v>Multi</v>
          </cell>
          <cell r="U784">
            <v>1100000</v>
          </cell>
          <cell r="V784">
            <v>500000</v>
          </cell>
          <cell r="W784">
            <v>700000</v>
          </cell>
          <cell r="X784" t="str">
            <v>Private Lender</v>
          </cell>
          <cell r="Z784" t="str">
            <v>Lender - Channel Lumber Company</v>
          </cell>
          <cell r="AE784">
            <v>37462</v>
          </cell>
          <cell r="AF784">
            <v>1200000</v>
          </cell>
        </row>
        <row r="785">
          <cell r="A785" t="str">
            <v>155041465</v>
          </cell>
          <cell r="B785" t="str">
            <v>East Bay/Oakland</v>
          </cell>
          <cell r="C785" t="str">
            <v>Napa County</v>
          </cell>
          <cell r="D785" t="str">
            <v>Retail</v>
          </cell>
          <cell r="E785" t="str">
            <v>Freestanding</v>
          </cell>
          <cell r="F785" t="str">
            <v>6550 Washington St</v>
          </cell>
          <cell r="G785" t="str">
            <v>Yountville</v>
          </cell>
          <cell r="H785" t="str">
            <v>Napa</v>
          </cell>
          <cell r="J785" t="str">
            <v>94599</v>
          </cell>
          <cell r="K785" t="str">
            <v>Gates Estates</v>
          </cell>
          <cell r="L785" t="str">
            <v>Cyndi Gates</v>
          </cell>
          <cell r="M785">
            <v>7079440888</v>
          </cell>
          <cell r="O785" t="str">
            <v>Masonry</v>
          </cell>
          <cell r="Q785">
            <v>1550</v>
          </cell>
          <cell r="S785" t="str">
            <v>Multi</v>
          </cell>
          <cell r="U785">
            <v>104360</v>
          </cell>
          <cell r="W785">
            <v>750000</v>
          </cell>
          <cell r="X785" t="str">
            <v>Private Individual Fas Fiancial Inc</v>
          </cell>
          <cell r="Z785" t="str">
            <v>Lender Name: Private Individual Airpark Of Scottsdale Llp</v>
          </cell>
          <cell r="AE785">
            <v>41465</v>
          </cell>
          <cell r="AF785">
            <v>1200000</v>
          </cell>
        </row>
        <row r="786">
          <cell r="A786" t="str">
            <v>340041396</v>
          </cell>
          <cell r="B786" t="str">
            <v>East Bay/Oakland</v>
          </cell>
          <cell r="C786" t="str">
            <v>Napa County</v>
          </cell>
          <cell r="D786" t="str">
            <v>Retail</v>
          </cell>
          <cell r="E786" t="str">
            <v>Restaurant</v>
          </cell>
          <cell r="F786" t="str">
            <v>1226 Washington St</v>
          </cell>
          <cell r="G786" t="str">
            <v>Calistoga</v>
          </cell>
          <cell r="H786" t="str">
            <v>Napa</v>
          </cell>
          <cell r="J786" t="str">
            <v>94515</v>
          </cell>
          <cell r="K786" t="str">
            <v>JENNIFER ANN TISA</v>
          </cell>
          <cell r="L786" t="str">
            <v>JENNIFER ANN TISA</v>
          </cell>
          <cell r="O786" t="str">
            <v>Wood Frame</v>
          </cell>
          <cell r="Q786">
            <v>3400</v>
          </cell>
          <cell r="S786" t="str">
            <v>Single</v>
          </cell>
          <cell r="U786">
            <v>416002</v>
          </cell>
          <cell r="V786">
            <v>1180000</v>
          </cell>
          <cell r="AE786">
            <v>41396</v>
          </cell>
          <cell r="AF786">
            <v>1180000</v>
          </cell>
        </row>
        <row r="787">
          <cell r="A787" t="str">
            <v>105638219</v>
          </cell>
          <cell r="B787" t="str">
            <v>East Bay/Oakland</v>
          </cell>
          <cell r="C787" t="str">
            <v>Napa County</v>
          </cell>
          <cell r="D787" t="str">
            <v>Retail</v>
          </cell>
          <cell r="E787" t="str">
            <v>Service Station</v>
          </cell>
          <cell r="F787" t="str">
            <v>1800 W Imola Ave</v>
          </cell>
          <cell r="G787" t="str">
            <v>Napa</v>
          </cell>
          <cell r="H787" t="str">
            <v>Napa</v>
          </cell>
          <cell r="I787" t="str">
            <v>USA Gasoline</v>
          </cell>
          <cell r="J787" t="str">
            <v>94559</v>
          </cell>
          <cell r="K787" t="str">
            <v>USA Petroleum Corporation</v>
          </cell>
          <cell r="M787">
            <v>8052149200</v>
          </cell>
          <cell r="O787" t="str">
            <v>Wood Frame</v>
          </cell>
          <cell r="Q787">
            <v>1056</v>
          </cell>
          <cell r="R787">
            <v>1</v>
          </cell>
          <cell r="S787" t="str">
            <v>Single</v>
          </cell>
          <cell r="U787">
            <v>1324270</v>
          </cell>
          <cell r="X787" t="str">
            <v>Lender Not available</v>
          </cell>
          <cell r="Z787" t="str">
            <v>N/TD</v>
          </cell>
          <cell r="AE787">
            <v>38219</v>
          </cell>
          <cell r="AF787">
            <v>1159000</v>
          </cell>
        </row>
        <row r="788">
          <cell r="A788" t="str">
            <v>396040949</v>
          </cell>
          <cell r="B788" t="str">
            <v>East Bay/Oakland</v>
          </cell>
          <cell r="C788" t="str">
            <v>Napa County</v>
          </cell>
          <cell r="D788" t="str">
            <v>Retail</v>
          </cell>
          <cell r="E788" t="str">
            <v>Veterinarian/Kennel</v>
          </cell>
          <cell r="F788" t="str">
            <v>2960 Foothill Blvd</v>
          </cell>
          <cell r="G788" t="str">
            <v>Calistoga</v>
          </cell>
          <cell r="H788" t="str">
            <v>Napa</v>
          </cell>
          <cell r="J788" t="str">
            <v>94515</v>
          </cell>
          <cell r="K788" t="str">
            <v>Dr. Mandeep Ghumann</v>
          </cell>
          <cell r="L788" t="str">
            <v>Mandeep Ghumman</v>
          </cell>
          <cell r="O788" t="str">
            <v>Wood Frame</v>
          </cell>
          <cell r="P788">
            <v>2007</v>
          </cell>
          <cell r="Q788">
            <v>3960</v>
          </cell>
          <cell r="R788">
            <v>1</v>
          </cell>
          <cell r="S788" t="str">
            <v>Single</v>
          </cell>
          <cell r="U788">
            <v>1447436</v>
          </cell>
          <cell r="AE788">
            <v>40949</v>
          </cell>
          <cell r="AF788">
            <v>1135000</v>
          </cell>
        </row>
        <row r="789">
          <cell r="A789" t="str">
            <v>232439447</v>
          </cell>
          <cell r="B789" t="str">
            <v>East Bay/Oakland</v>
          </cell>
          <cell r="C789" t="str">
            <v>Napa County</v>
          </cell>
          <cell r="D789" t="str">
            <v>Retail</v>
          </cell>
          <cell r="E789" t="str">
            <v>Service Station</v>
          </cell>
          <cell r="F789" t="str">
            <v>2303 Jefferson St</v>
          </cell>
          <cell r="G789" t="str">
            <v>Napa</v>
          </cell>
          <cell r="H789" t="str">
            <v>Napa</v>
          </cell>
          <cell r="J789" t="str">
            <v>94559</v>
          </cell>
          <cell r="K789" t="str">
            <v>Mohammad Ali Mokalla</v>
          </cell>
          <cell r="L789" t="str">
            <v>Mohammad Mokalla</v>
          </cell>
          <cell r="M789">
            <v>7072558998</v>
          </cell>
          <cell r="O789" t="str">
            <v>Masonry</v>
          </cell>
          <cell r="Q789">
            <v>2324</v>
          </cell>
          <cell r="S789" t="str">
            <v>Multi</v>
          </cell>
          <cell r="U789">
            <v>774862</v>
          </cell>
          <cell r="V789">
            <v>1135000</v>
          </cell>
          <cell r="AE789">
            <v>39447</v>
          </cell>
          <cell r="AF789">
            <v>1135000</v>
          </cell>
        </row>
        <row r="790">
          <cell r="A790" t="str">
            <v>122839504</v>
          </cell>
          <cell r="B790" t="str">
            <v>East Bay/Oakland</v>
          </cell>
          <cell r="C790" t="str">
            <v>Napa County</v>
          </cell>
          <cell r="D790" t="str">
            <v>Retail</v>
          </cell>
          <cell r="F790" t="str">
            <v>965 Silverado Trl</v>
          </cell>
          <cell r="G790" t="str">
            <v>Calistoga</v>
          </cell>
          <cell r="H790" t="str">
            <v>Napa</v>
          </cell>
          <cell r="J790" t="str">
            <v>94515</v>
          </cell>
          <cell r="K790" t="str">
            <v>Joseph P Cabral</v>
          </cell>
          <cell r="L790" t="str">
            <v>Joseph Cabral</v>
          </cell>
          <cell r="M790">
            <v>7073336199</v>
          </cell>
          <cell r="P790">
            <v>1920</v>
          </cell>
          <cell r="Q790">
            <v>1228</v>
          </cell>
          <cell r="S790" t="str">
            <v>Multi</v>
          </cell>
          <cell r="U790">
            <v>796369</v>
          </cell>
          <cell r="V790">
            <v>280000</v>
          </cell>
          <cell r="W790">
            <v>845000</v>
          </cell>
          <cell r="X790" t="str">
            <v>First Republic Bk</v>
          </cell>
          <cell r="AE790">
            <v>39504</v>
          </cell>
          <cell r="AF790">
            <v>1125000</v>
          </cell>
        </row>
        <row r="791">
          <cell r="A791" t="str">
            <v>382036977</v>
          </cell>
          <cell r="B791" t="str">
            <v>East Bay/Oakland</v>
          </cell>
          <cell r="C791" t="str">
            <v>Napa County</v>
          </cell>
          <cell r="D791" t="str">
            <v>Retail (Power Center)</v>
          </cell>
          <cell r="E791" t="str">
            <v>Freestanding</v>
          </cell>
          <cell r="F791" t="str">
            <v>3600 Bel Aire Plz</v>
          </cell>
          <cell r="G791" t="str">
            <v>Napa</v>
          </cell>
          <cell r="H791" t="str">
            <v>Napa</v>
          </cell>
          <cell r="I791" t="str">
            <v>Bel Aire Plaza</v>
          </cell>
          <cell r="J791" t="str">
            <v>94558</v>
          </cell>
          <cell r="O791" t="str">
            <v>Reinforced Concrete</v>
          </cell>
          <cell r="P791">
            <v>1974</v>
          </cell>
          <cell r="Q791">
            <v>3820</v>
          </cell>
          <cell r="S791" t="str">
            <v>Multi</v>
          </cell>
          <cell r="U791">
            <v>627183</v>
          </cell>
          <cell r="V791">
            <v>566326</v>
          </cell>
          <cell r="W791">
            <v>498674</v>
          </cell>
          <cell r="X791" t="str">
            <v>Seller</v>
          </cell>
          <cell r="AA791">
            <v>52000</v>
          </cell>
          <cell r="AB791" t="str">
            <v>Private Lender</v>
          </cell>
          <cell r="AE791">
            <v>36977</v>
          </cell>
          <cell r="AF791">
            <v>1117000</v>
          </cell>
        </row>
        <row r="792">
          <cell r="A792" t="str">
            <v>358339195</v>
          </cell>
          <cell r="B792" t="str">
            <v>East Bay/Oakland</v>
          </cell>
          <cell r="C792" t="str">
            <v>Napa County</v>
          </cell>
          <cell r="D792" t="str">
            <v>Retail</v>
          </cell>
          <cell r="F792" t="str">
            <v>211 Wapoo Ave</v>
          </cell>
          <cell r="G792" t="str">
            <v>Calistoga</v>
          </cell>
          <cell r="H792" t="str">
            <v>Napa</v>
          </cell>
          <cell r="J792" t="str">
            <v>94515</v>
          </cell>
          <cell r="K792" t="str">
            <v>R Edward &amp; Polly P Johnson</v>
          </cell>
          <cell r="M792">
            <v>7079428754</v>
          </cell>
          <cell r="O792" t="str">
            <v>Wood Frame</v>
          </cell>
          <cell r="Q792">
            <v>3583</v>
          </cell>
          <cell r="S792" t="str">
            <v>Multi</v>
          </cell>
          <cell r="U792">
            <v>337100</v>
          </cell>
          <cell r="V792">
            <v>385000</v>
          </cell>
          <cell r="W792">
            <v>715000</v>
          </cell>
          <cell r="X792" t="str">
            <v>Westamerica Bk</v>
          </cell>
          <cell r="AE792">
            <v>39195</v>
          </cell>
          <cell r="AF792">
            <v>1100000</v>
          </cell>
        </row>
        <row r="793">
          <cell r="A793" t="str">
            <v>460039400</v>
          </cell>
          <cell r="B793" t="str">
            <v>East Bay/Oakland</v>
          </cell>
          <cell r="C793" t="str">
            <v>Napa County</v>
          </cell>
          <cell r="D793" t="str">
            <v>Retail</v>
          </cell>
          <cell r="E793" t="str">
            <v>Bar</v>
          </cell>
          <cell r="F793" t="str">
            <v>813 Main St</v>
          </cell>
          <cell r="G793" t="str">
            <v>Napa</v>
          </cell>
          <cell r="H793" t="str">
            <v>Napa</v>
          </cell>
          <cell r="J793" t="str">
            <v>94559</v>
          </cell>
          <cell r="K793" t="str">
            <v>The Bar LLC</v>
          </cell>
          <cell r="L793" t="str">
            <v>Johanna Hasty</v>
          </cell>
          <cell r="M793">
            <v>7072573482</v>
          </cell>
          <cell r="O793" t="str">
            <v>Masonry</v>
          </cell>
          <cell r="P793">
            <v>1908</v>
          </cell>
          <cell r="Q793">
            <v>4600</v>
          </cell>
          <cell r="S793" t="str">
            <v>Multi</v>
          </cell>
          <cell r="U793">
            <v>54877</v>
          </cell>
          <cell r="W793">
            <v>1100000</v>
          </cell>
          <cell r="X793" t="str">
            <v>Charter Oak Bank</v>
          </cell>
          <cell r="AE793">
            <v>39400</v>
          </cell>
          <cell r="AF793">
            <v>1100000</v>
          </cell>
        </row>
        <row r="794">
          <cell r="A794" t="str">
            <v>440037532</v>
          </cell>
          <cell r="B794" t="str">
            <v>East Bay/Oakland</v>
          </cell>
          <cell r="C794" t="str">
            <v>Napa County</v>
          </cell>
          <cell r="D794" t="str">
            <v>Retail</v>
          </cell>
          <cell r="E794" t="str">
            <v>Day Care Center</v>
          </cell>
          <cell r="F794" t="str">
            <v>3051 Browns Valley Rd</v>
          </cell>
          <cell r="G794" t="str">
            <v>Napa</v>
          </cell>
          <cell r="H794" t="str">
            <v>Napa</v>
          </cell>
          <cell r="I794" t="str">
            <v>Silver Lining Pre-school</v>
          </cell>
          <cell r="J794" t="str">
            <v>94558</v>
          </cell>
          <cell r="O794" t="str">
            <v>Wood Frame</v>
          </cell>
          <cell r="P794">
            <v>1975</v>
          </cell>
          <cell r="Q794">
            <v>4400</v>
          </cell>
          <cell r="R794">
            <v>1</v>
          </cell>
          <cell r="S794" t="str">
            <v>Multi</v>
          </cell>
          <cell r="U794">
            <v>374520</v>
          </cell>
          <cell r="V794">
            <v>165000</v>
          </cell>
          <cell r="W794">
            <v>935000</v>
          </cell>
          <cell r="X794" t="str">
            <v>Sonoma National Bank</v>
          </cell>
          <cell r="AE794">
            <v>37532</v>
          </cell>
          <cell r="AF794">
            <v>1100000</v>
          </cell>
        </row>
        <row r="795">
          <cell r="A795" t="str">
            <v>733736781</v>
          </cell>
          <cell r="B795" t="str">
            <v>East Bay/Oakland</v>
          </cell>
          <cell r="C795" t="str">
            <v>Napa County</v>
          </cell>
          <cell r="D795" t="str">
            <v>Retail</v>
          </cell>
          <cell r="F795" t="str">
            <v>942-948 Main St</v>
          </cell>
          <cell r="G795" t="str">
            <v>Napa</v>
          </cell>
          <cell r="H795" t="str">
            <v>Napa</v>
          </cell>
          <cell r="J795" t="str">
            <v>94559</v>
          </cell>
          <cell r="O795" t="str">
            <v>Masonry</v>
          </cell>
          <cell r="P795">
            <v>1885</v>
          </cell>
          <cell r="Q795">
            <v>7337</v>
          </cell>
          <cell r="S795" t="str">
            <v>Multi</v>
          </cell>
          <cell r="U795">
            <v>980010</v>
          </cell>
          <cell r="V795">
            <v>1100000</v>
          </cell>
          <cell r="AE795">
            <v>36781</v>
          </cell>
          <cell r="AF795">
            <v>1100000</v>
          </cell>
        </row>
        <row r="796">
          <cell r="A796" t="str">
            <v>336040065</v>
          </cell>
          <cell r="B796" t="str">
            <v>East Bay/Oakland</v>
          </cell>
          <cell r="C796" t="str">
            <v>Napa County</v>
          </cell>
          <cell r="D796" t="str">
            <v>Retail</v>
          </cell>
          <cell r="F796" t="str">
            <v>2962 Jefferson St (2 Properties)</v>
          </cell>
          <cell r="G796" t="str">
            <v>Napa</v>
          </cell>
          <cell r="H796" t="str">
            <v>Napa</v>
          </cell>
          <cell r="I796" t="str">
            <v>Multi-Property Sale</v>
          </cell>
          <cell r="J796" t="str">
            <v>94558</v>
          </cell>
          <cell r="K796" t="str">
            <v>Kwikee Mart</v>
          </cell>
          <cell r="L796" t="str">
            <v>Satindar Dhillon</v>
          </cell>
          <cell r="M796">
            <v>7072588481</v>
          </cell>
          <cell r="O796" t="str">
            <v>Masonry</v>
          </cell>
          <cell r="Q796">
            <v>3360</v>
          </cell>
          <cell r="R796">
            <v>1</v>
          </cell>
          <cell r="S796" t="str">
            <v>Multi</v>
          </cell>
          <cell r="W796">
            <v>575000</v>
          </cell>
          <cell r="X796" t="str">
            <v>Wells Fargo Bank NA</v>
          </cell>
          <cell r="AA796">
            <v>407750</v>
          </cell>
          <cell r="AB796" t="str">
            <v>Wells Fargo Bank NA</v>
          </cell>
          <cell r="AE796">
            <v>40065</v>
          </cell>
          <cell r="AF796">
            <v>1100000</v>
          </cell>
        </row>
        <row r="797">
          <cell r="A797" t="str">
            <v>26437964</v>
          </cell>
          <cell r="B797" t="str">
            <v>East Bay/Oakland</v>
          </cell>
          <cell r="C797" t="str">
            <v>Napa County</v>
          </cell>
          <cell r="D797" t="str">
            <v>Retail</v>
          </cell>
          <cell r="E797" t="str">
            <v>Service Station</v>
          </cell>
          <cell r="F797" t="str">
            <v>2500 Laurel St</v>
          </cell>
          <cell r="G797" t="str">
            <v>Napa</v>
          </cell>
          <cell r="H797" t="str">
            <v>Napa</v>
          </cell>
          <cell r="J797" t="str">
            <v>94558</v>
          </cell>
          <cell r="O797" t="str">
            <v>Masonry</v>
          </cell>
          <cell r="Q797">
            <v>264</v>
          </cell>
          <cell r="R797">
            <v>1</v>
          </cell>
          <cell r="S797" t="str">
            <v>Single</v>
          </cell>
          <cell r="U797">
            <v>126221</v>
          </cell>
          <cell r="V797">
            <v>430000</v>
          </cell>
          <cell r="W797">
            <v>580000</v>
          </cell>
          <cell r="X797" t="str">
            <v>Seller</v>
          </cell>
          <cell r="AA797">
            <v>50000</v>
          </cell>
          <cell r="AB797" t="str">
            <v>Seller</v>
          </cell>
          <cell r="AE797">
            <v>37964</v>
          </cell>
          <cell r="AF797">
            <v>1060000</v>
          </cell>
        </row>
        <row r="798">
          <cell r="A798" t="str">
            <v>426438959</v>
          </cell>
          <cell r="B798" t="str">
            <v>East Bay/Oakland</v>
          </cell>
          <cell r="C798" t="str">
            <v>Napa County</v>
          </cell>
          <cell r="D798" t="str">
            <v>Retail</v>
          </cell>
          <cell r="E798" t="str">
            <v>Freestanding</v>
          </cell>
          <cell r="F798" t="str">
            <v>5365 Broadway St</v>
          </cell>
          <cell r="G798" t="str">
            <v>American Canyon</v>
          </cell>
          <cell r="H798" t="str">
            <v>Napa</v>
          </cell>
          <cell r="J798" t="str">
            <v>94503</v>
          </cell>
          <cell r="K798" t="str">
            <v>Raymond E. &amp; Phyllis A. Webster</v>
          </cell>
          <cell r="L798" t="str">
            <v>Ray &amp; Phyllis Webster</v>
          </cell>
          <cell r="M798">
            <v>7072553371</v>
          </cell>
          <cell r="O798" t="str">
            <v>Masonry</v>
          </cell>
          <cell r="P798">
            <v>1965</v>
          </cell>
          <cell r="Q798">
            <v>4264</v>
          </cell>
          <cell r="S798" t="str">
            <v>Single</v>
          </cell>
          <cell r="U798">
            <v>288393</v>
          </cell>
          <cell r="V798">
            <v>465000</v>
          </cell>
          <cell r="W798">
            <v>115000</v>
          </cell>
          <cell r="X798" t="str">
            <v>Westamerica Bank</v>
          </cell>
          <cell r="AA798">
            <v>350000</v>
          </cell>
          <cell r="AB798" t="str">
            <v>Seller</v>
          </cell>
          <cell r="AE798">
            <v>38959</v>
          </cell>
          <cell r="AF798">
            <v>1050000</v>
          </cell>
        </row>
        <row r="799">
          <cell r="A799" t="str">
            <v>396040940</v>
          </cell>
          <cell r="B799" t="str">
            <v>East Bay/Oakland</v>
          </cell>
          <cell r="C799" t="str">
            <v>Napa County</v>
          </cell>
          <cell r="D799" t="str">
            <v>Retail</v>
          </cell>
          <cell r="E799" t="str">
            <v>Veterinarian/Kennel</v>
          </cell>
          <cell r="F799" t="str">
            <v>2960 Foothill Blvd</v>
          </cell>
          <cell r="G799" t="str">
            <v>Calistoga</v>
          </cell>
          <cell r="H799" t="str">
            <v>Napa</v>
          </cell>
          <cell r="J799" t="str">
            <v>94515</v>
          </cell>
          <cell r="O799" t="str">
            <v>Wood Frame</v>
          </cell>
          <cell r="P799">
            <v>2007</v>
          </cell>
          <cell r="Q799">
            <v>3960</v>
          </cell>
          <cell r="R799">
            <v>1</v>
          </cell>
          <cell r="S799" t="str">
            <v>Single</v>
          </cell>
          <cell r="W799">
            <v>1050000</v>
          </cell>
          <cell r="X799" t="str">
            <v>Fidelity National Title Company</v>
          </cell>
          <cell r="AE799">
            <v>40940</v>
          </cell>
          <cell r="AF799">
            <v>1050000</v>
          </cell>
        </row>
        <row r="800">
          <cell r="A800" t="str">
            <v>325141136</v>
          </cell>
          <cell r="B800" t="str">
            <v>East Bay/Oakland</v>
          </cell>
          <cell r="C800" t="str">
            <v>Napa County</v>
          </cell>
          <cell r="D800" t="str">
            <v>Retail</v>
          </cell>
          <cell r="E800" t="str">
            <v>Fast Food</v>
          </cell>
          <cell r="F800" t="str">
            <v>501 Main St</v>
          </cell>
          <cell r="G800" t="str">
            <v>Saint Helena</v>
          </cell>
          <cell r="H800" t="str">
            <v>Napa</v>
          </cell>
          <cell r="J800" t="str">
            <v>94574</v>
          </cell>
          <cell r="K800" t="str">
            <v>Thomas W Redmon</v>
          </cell>
          <cell r="L800" t="str">
            <v>Tom Redmon</v>
          </cell>
          <cell r="M800">
            <v>7079630185</v>
          </cell>
          <cell r="O800" t="str">
            <v>Reinforced Concrete</v>
          </cell>
          <cell r="P800">
            <v>1967</v>
          </cell>
          <cell r="Q800">
            <v>3251</v>
          </cell>
          <cell r="R800">
            <v>3</v>
          </cell>
          <cell r="S800" t="str">
            <v>Single</v>
          </cell>
          <cell r="U800">
            <v>594270</v>
          </cell>
          <cell r="AE800">
            <v>41136</v>
          </cell>
          <cell r="AF800">
            <v>1045500</v>
          </cell>
        </row>
        <row r="801">
          <cell r="A801" t="str">
            <v>354040035</v>
          </cell>
          <cell r="B801" t="str">
            <v>East Bay/Oakland</v>
          </cell>
          <cell r="C801" t="str">
            <v>Napa County</v>
          </cell>
          <cell r="D801" t="str">
            <v>Retail (Lifestyle Center)</v>
          </cell>
          <cell r="E801" t="str">
            <v>Bank</v>
          </cell>
          <cell r="F801" t="str">
            <v>1300 1st St</v>
          </cell>
          <cell r="G801" t="str">
            <v>Napa</v>
          </cell>
          <cell r="H801" t="str">
            <v>Napa</v>
          </cell>
          <cell r="I801" t="str">
            <v>The Shops at Napa Center</v>
          </cell>
          <cell r="J801" t="str">
            <v>94559</v>
          </cell>
          <cell r="K801" t="str">
            <v>The Doctor's Company</v>
          </cell>
          <cell r="L801" t="str">
            <v>George Altamura</v>
          </cell>
          <cell r="M801">
            <v>7072551000</v>
          </cell>
          <cell r="P801">
            <v>1975</v>
          </cell>
          <cell r="Q801">
            <v>3540</v>
          </cell>
          <cell r="S801" t="str">
            <v>Single</v>
          </cell>
          <cell r="U801">
            <v>710404</v>
          </cell>
          <cell r="V801">
            <v>1020000</v>
          </cell>
          <cell r="AE801">
            <v>40035</v>
          </cell>
          <cell r="AF801">
            <v>1020000</v>
          </cell>
        </row>
        <row r="802">
          <cell r="A802" t="str">
            <v>305336644</v>
          </cell>
          <cell r="B802" t="str">
            <v>East Bay/Oakland</v>
          </cell>
          <cell r="C802" t="str">
            <v>Napa County</v>
          </cell>
          <cell r="D802" t="str">
            <v>Retail</v>
          </cell>
          <cell r="E802" t="str">
            <v>Freestanding</v>
          </cell>
          <cell r="F802" t="str">
            <v>1113 Hunt Ave</v>
          </cell>
          <cell r="G802" t="str">
            <v>Saint Helena</v>
          </cell>
          <cell r="H802" t="str">
            <v>Napa</v>
          </cell>
          <cell r="J802" t="str">
            <v>94574</v>
          </cell>
          <cell r="N802" t="str">
            <v>B</v>
          </cell>
          <cell r="O802" t="str">
            <v>Wood Frame</v>
          </cell>
          <cell r="P802">
            <v>1958</v>
          </cell>
          <cell r="Q802">
            <v>3053</v>
          </cell>
          <cell r="U802">
            <v>550601</v>
          </cell>
          <cell r="V802">
            <v>1000000</v>
          </cell>
          <cell r="AE802">
            <v>36644</v>
          </cell>
          <cell r="AF802">
            <v>1000000</v>
          </cell>
        </row>
        <row r="803">
          <cell r="A803" t="str">
            <v>148038862</v>
          </cell>
          <cell r="B803" t="str">
            <v>East Bay/Oakland</v>
          </cell>
          <cell r="C803" t="str">
            <v>Napa County</v>
          </cell>
          <cell r="D803" t="str">
            <v>Retail</v>
          </cell>
          <cell r="E803" t="str">
            <v>Service Station</v>
          </cell>
          <cell r="F803" t="str">
            <v>3438 Broadway St</v>
          </cell>
          <cell r="G803" t="str">
            <v>American Canyon</v>
          </cell>
          <cell r="H803" t="str">
            <v>Napa</v>
          </cell>
          <cell r="J803" t="str">
            <v>94503</v>
          </cell>
          <cell r="O803" t="str">
            <v>Reinforced Concrete</v>
          </cell>
          <cell r="P803">
            <v>1975</v>
          </cell>
          <cell r="Q803">
            <v>1480</v>
          </cell>
          <cell r="S803" t="str">
            <v>Single</v>
          </cell>
          <cell r="U803">
            <v>800000</v>
          </cell>
          <cell r="V803">
            <v>837000</v>
          </cell>
          <cell r="W803">
            <v>163000</v>
          </cell>
          <cell r="X803" t="str">
            <v>Seller</v>
          </cell>
          <cell r="AE803">
            <v>38862</v>
          </cell>
          <cell r="AF803">
            <v>1000000</v>
          </cell>
        </row>
        <row r="804">
          <cell r="A804" t="str">
            <v>418940899</v>
          </cell>
          <cell r="B804" t="str">
            <v>East Bay/Oakland</v>
          </cell>
          <cell r="C804" t="str">
            <v>Napa County</v>
          </cell>
          <cell r="D804" t="str">
            <v>Retail</v>
          </cell>
          <cell r="E804" t="str">
            <v>Restaurant</v>
          </cell>
          <cell r="F804" t="str">
            <v>3392 Solano Ave</v>
          </cell>
          <cell r="G804" t="str">
            <v>Napa</v>
          </cell>
          <cell r="H804" t="str">
            <v>Napa</v>
          </cell>
          <cell r="J804" t="str">
            <v>94558</v>
          </cell>
          <cell r="K804" t="str">
            <v>Mary C Cooke</v>
          </cell>
          <cell r="L804" t="str">
            <v>Mary Cooke</v>
          </cell>
          <cell r="P804">
            <v>1975</v>
          </cell>
          <cell r="Q804">
            <v>4189</v>
          </cell>
          <cell r="R804">
            <v>1</v>
          </cell>
          <cell r="S804" t="str">
            <v>Single</v>
          </cell>
          <cell r="U804">
            <v>346727</v>
          </cell>
          <cell r="V804">
            <v>0</v>
          </cell>
          <cell r="W804">
            <v>944675</v>
          </cell>
          <cell r="X804" t="str">
            <v>Bank of Napa NA</v>
          </cell>
          <cell r="AA804">
            <v>755740</v>
          </cell>
          <cell r="AB804" t="str">
            <v>Bank of Napa NA</v>
          </cell>
          <cell r="AE804">
            <v>40899</v>
          </cell>
          <cell r="AF804">
            <v>1000000</v>
          </cell>
        </row>
        <row r="805">
          <cell r="A805" t="str">
            <v>560038419</v>
          </cell>
          <cell r="B805" t="str">
            <v>East Bay/Oakland</v>
          </cell>
          <cell r="C805" t="str">
            <v>Napa County</v>
          </cell>
          <cell r="D805" t="str">
            <v>Retail</v>
          </cell>
          <cell r="E805" t="str">
            <v>Day Care Center</v>
          </cell>
          <cell r="F805" t="str">
            <v>1078 East Ave</v>
          </cell>
          <cell r="G805" t="str">
            <v>Napa</v>
          </cell>
          <cell r="H805" t="str">
            <v>Napa</v>
          </cell>
          <cell r="I805" t="str">
            <v>Children's Cottage</v>
          </cell>
          <cell r="J805" t="str">
            <v>94559</v>
          </cell>
          <cell r="O805" t="str">
            <v>Masonry</v>
          </cell>
          <cell r="Q805">
            <v>5600</v>
          </cell>
          <cell r="R805">
            <v>1</v>
          </cell>
          <cell r="S805" t="str">
            <v>Single</v>
          </cell>
          <cell r="U805">
            <v>223138</v>
          </cell>
          <cell r="X805" t="str">
            <v>Lender Not available</v>
          </cell>
          <cell r="Z805" t="str">
            <v>NTD</v>
          </cell>
          <cell r="AE805">
            <v>38419</v>
          </cell>
          <cell r="AF805">
            <v>1000000</v>
          </cell>
        </row>
        <row r="806">
          <cell r="A806" t="str">
            <v>570041250</v>
          </cell>
          <cell r="B806" t="str">
            <v>East Bay/Oakland</v>
          </cell>
          <cell r="C806" t="str">
            <v>Napa County</v>
          </cell>
          <cell r="D806" t="str">
            <v>Retail</v>
          </cell>
          <cell r="E806" t="str">
            <v>Storefront</v>
          </cell>
          <cell r="F806" t="str">
            <v>1424-1436 2nd St</v>
          </cell>
          <cell r="G806" t="str">
            <v>Napa</v>
          </cell>
          <cell r="H806" t="str">
            <v>Napa</v>
          </cell>
          <cell r="I806" t="str">
            <v>Capitol Thrift</v>
          </cell>
          <cell r="J806" t="str">
            <v>94559</v>
          </cell>
          <cell r="O806" t="str">
            <v>Wood Frame</v>
          </cell>
          <cell r="P806">
            <v>1963</v>
          </cell>
          <cell r="Q806">
            <v>5700</v>
          </cell>
          <cell r="R806">
            <v>3</v>
          </cell>
          <cell r="S806" t="str">
            <v>Multi</v>
          </cell>
          <cell r="T806">
            <v>45.26</v>
          </cell>
          <cell r="U806">
            <v>1150000</v>
          </cell>
          <cell r="AE806">
            <v>41250</v>
          </cell>
          <cell r="AF806">
            <v>1000000</v>
          </cell>
        </row>
        <row r="807">
          <cell r="A807" t="str">
            <v>410141121</v>
          </cell>
          <cell r="B807" t="str">
            <v>East Bay/Oakland</v>
          </cell>
          <cell r="C807" t="str">
            <v>Napa County</v>
          </cell>
          <cell r="D807" t="str">
            <v>Retail</v>
          </cell>
          <cell r="E807" t="str">
            <v>Freestanding</v>
          </cell>
          <cell r="F807" t="str">
            <v>1856 Lincoln Ave</v>
          </cell>
          <cell r="G807" t="str">
            <v>Calistoga</v>
          </cell>
          <cell r="H807" t="str">
            <v>Napa</v>
          </cell>
          <cell r="J807" t="str">
            <v>94515</v>
          </cell>
          <cell r="K807" t="str">
            <v>James M &amp; Barbara B Mayfield</v>
          </cell>
          <cell r="L807" t="str">
            <v>James Mayfield</v>
          </cell>
          <cell r="M807">
            <v>7074623346</v>
          </cell>
          <cell r="O807" t="str">
            <v>Metal</v>
          </cell>
          <cell r="Q807">
            <v>4101</v>
          </cell>
          <cell r="U807">
            <v>118709</v>
          </cell>
          <cell r="V807">
            <v>994000</v>
          </cell>
          <cell r="AE807">
            <v>41121</v>
          </cell>
          <cell r="AF807">
            <v>994000</v>
          </cell>
        </row>
        <row r="808">
          <cell r="A808" t="str">
            <v>396040813</v>
          </cell>
          <cell r="B808" t="str">
            <v>East Bay/Oakland</v>
          </cell>
          <cell r="C808" t="str">
            <v>Napa County</v>
          </cell>
          <cell r="D808" t="str">
            <v>Retail</v>
          </cell>
          <cell r="E808" t="str">
            <v>Veterinarian/Kennel</v>
          </cell>
          <cell r="F808" t="str">
            <v>2960 Foothill Blvd</v>
          </cell>
          <cell r="G808" t="str">
            <v>Calistoga</v>
          </cell>
          <cell r="H808" t="str">
            <v>Napa</v>
          </cell>
          <cell r="J808" t="str">
            <v>94515</v>
          </cell>
          <cell r="O808" t="str">
            <v>Wood Frame</v>
          </cell>
          <cell r="P808">
            <v>2007</v>
          </cell>
          <cell r="Q808">
            <v>3960</v>
          </cell>
          <cell r="R808">
            <v>1</v>
          </cell>
          <cell r="S808" t="str">
            <v>Single</v>
          </cell>
          <cell r="U808">
            <v>1408710</v>
          </cell>
          <cell r="AE808">
            <v>40813</v>
          </cell>
          <cell r="AF808">
            <v>968036</v>
          </cell>
        </row>
        <row r="809">
          <cell r="A809" t="str">
            <v>315040577</v>
          </cell>
          <cell r="B809" t="str">
            <v>East Bay/Oakland</v>
          </cell>
          <cell r="C809" t="str">
            <v>Napa County</v>
          </cell>
          <cell r="D809" t="str">
            <v>Retail</v>
          </cell>
          <cell r="E809" t="str">
            <v>Freestanding</v>
          </cell>
          <cell r="F809" t="str">
            <v>1310 2nd St</v>
          </cell>
          <cell r="G809" t="str">
            <v>Napa</v>
          </cell>
          <cell r="H809" t="str">
            <v>Napa</v>
          </cell>
          <cell r="J809" t="str">
            <v>94559</v>
          </cell>
          <cell r="K809" t="str">
            <v>Christiansen 4969 LLC</v>
          </cell>
          <cell r="L809" t="str">
            <v>Dennis Kreps</v>
          </cell>
          <cell r="M809">
            <v>7072268300</v>
          </cell>
          <cell r="O809" t="str">
            <v>Masonry</v>
          </cell>
          <cell r="Q809">
            <v>3150</v>
          </cell>
          <cell r="R809">
            <v>1</v>
          </cell>
          <cell r="S809" t="str">
            <v>Single</v>
          </cell>
          <cell r="U809">
            <v>1865569</v>
          </cell>
          <cell r="V809">
            <v>22000</v>
          </cell>
          <cell r="W809">
            <v>540000</v>
          </cell>
          <cell r="X809" t="str">
            <v>First Republic Bk</v>
          </cell>
          <cell r="AA809">
            <v>432000</v>
          </cell>
          <cell r="AB809" t="str">
            <v>First Republic Bank</v>
          </cell>
          <cell r="AE809">
            <v>40577</v>
          </cell>
          <cell r="AF809">
            <v>950000</v>
          </cell>
        </row>
        <row r="810">
          <cell r="A810" t="str">
            <v>620836830</v>
          </cell>
          <cell r="B810" t="str">
            <v>East Bay/Oakland</v>
          </cell>
          <cell r="C810" t="str">
            <v>Napa County</v>
          </cell>
          <cell r="D810" t="str">
            <v>Retail (Strip Center)</v>
          </cell>
          <cell r="F810" t="str">
            <v>3191 Jefferson St</v>
          </cell>
          <cell r="G810" t="str">
            <v>Napa</v>
          </cell>
          <cell r="H810" t="str">
            <v>Napa</v>
          </cell>
          <cell r="I810" t="str">
            <v>Napa Convenience Center</v>
          </cell>
          <cell r="J810" t="str">
            <v>94558</v>
          </cell>
          <cell r="O810" t="str">
            <v>Masonry</v>
          </cell>
          <cell r="P810">
            <v>1985</v>
          </cell>
          <cell r="Q810">
            <v>6208</v>
          </cell>
          <cell r="R810">
            <v>3</v>
          </cell>
          <cell r="S810" t="str">
            <v>Single</v>
          </cell>
          <cell r="U810">
            <v>398167</v>
          </cell>
          <cell r="V810">
            <v>950000</v>
          </cell>
          <cell r="AE810">
            <v>36830</v>
          </cell>
          <cell r="AF810">
            <v>950000</v>
          </cell>
        </row>
        <row r="811">
          <cell r="A811" t="str">
            <v>237839926</v>
          </cell>
          <cell r="B811" t="str">
            <v>East Bay/Oakland</v>
          </cell>
          <cell r="C811" t="str">
            <v>Napa County</v>
          </cell>
          <cell r="D811" t="str">
            <v>Retail</v>
          </cell>
          <cell r="E811" t="str">
            <v>Garden Center</v>
          </cell>
          <cell r="F811" t="str">
            <v>738 Main St</v>
          </cell>
          <cell r="G811" t="str">
            <v>Saint Helena</v>
          </cell>
          <cell r="H811" t="str">
            <v>Napa</v>
          </cell>
          <cell r="J811" t="str">
            <v>94574</v>
          </cell>
          <cell r="K811" t="str">
            <v>Lmr Main Street Partners Llc</v>
          </cell>
          <cell r="L811" t="str">
            <v>Ted Hall</v>
          </cell>
          <cell r="O811" t="str">
            <v>Wood Frame</v>
          </cell>
          <cell r="P811">
            <v>1874</v>
          </cell>
          <cell r="Q811">
            <v>2378</v>
          </cell>
          <cell r="S811" t="str">
            <v>Single</v>
          </cell>
          <cell r="U811">
            <v>123600</v>
          </cell>
          <cell r="W811">
            <v>725000</v>
          </cell>
          <cell r="X811" t="str">
            <v>Private Individual Fas Fiancial Inc</v>
          </cell>
          <cell r="Z811" t="str">
            <v>Lender Name: Private Individual Twohey Llc</v>
          </cell>
          <cell r="AE811">
            <v>39926</v>
          </cell>
          <cell r="AF811">
            <v>915000</v>
          </cell>
        </row>
        <row r="812">
          <cell r="A812" t="str">
            <v>630037406</v>
          </cell>
          <cell r="B812" t="str">
            <v>East Bay/Oakland</v>
          </cell>
          <cell r="C812" t="str">
            <v>Napa County</v>
          </cell>
          <cell r="D812" t="str">
            <v>Retail</v>
          </cell>
          <cell r="E812" t="str">
            <v>Freestanding</v>
          </cell>
          <cell r="F812" t="str">
            <v>2225 Brown St</v>
          </cell>
          <cell r="G812" t="str">
            <v>Napa</v>
          </cell>
          <cell r="H812" t="str">
            <v>Napa</v>
          </cell>
          <cell r="J812" t="str">
            <v>94558</v>
          </cell>
          <cell r="O812" t="str">
            <v>Wood Frame</v>
          </cell>
          <cell r="P812">
            <v>1989</v>
          </cell>
          <cell r="Q812">
            <v>6300</v>
          </cell>
          <cell r="R812">
            <v>3</v>
          </cell>
          <cell r="S812" t="str">
            <v>Multi</v>
          </cell>
          <cell r="U812">
            <v>698644</v>
          </cell>
          <cell r="V812">
            <v>900000</v>
          </cell>
          <cell r="X812" t="str">
            <v>Lender Not available</v>
          </cell>
          <cell r="Z812" t="str">
            <v>N/TD</v>
          </cell>
          <cell r="AE812">
            <v>37406</v>
          </cell>
          <cell r="AF812">
            <v>900000</v>
          </cell>
        </row>
        <row r="813">
          <cell r="A813" t="str">
            <v>310439252</v>
          </cell>
          <cell r="B813" t="str">
            <v>East Bay/Oakland</v>
          </cell>
          <cell r="C813" t="str">
            <v>Napa County</v>
          </cell>
          <cell r="D813" t="str">
            <v>Retail</v>
          </cell>
          <cell r="E813" t="str">
            <v>Freestanding</v>
          </cell>
          <cell r="F813" t="str">
            <v>780 Lincoln Ave</v>
          </cell>
          <cell r="G813" t="str">
            <v>Napa</v>
          </cell>
          <cell r="H813" t="str">
            <v>Napa</v>
          </cell>
          <cell r="J813" t="str">
            <v>94558</v>
          </cell>
          <cell r="K813" t="str">
            <v>Raymond J &amp; Mary J Welch</v>
          </cell>
          <cell r="O813" t="str">
            <v>Wood Frame</v>
          </cell>
          <cell r="P813">
            <v>1920</v>
          </cell>
          <cell r="Q813">
            <v>3104</v>
          </cell>
          <cell r="S813" t="str">
            <v>Multi</v>
          </cell>
          <cell r="U813">
            <v>332479</v>
          </cell>
          <cell r="V813">
            <v>135000</v>
          </cell>
          <cell r="W813">
            <v>450000</v>
          </cell>
          <cell r="X813" t="str">
            <v>Umpqua Bk</v>
          </cell>
          <cell r="AA813">
            <v>315000</v>
          </cell>
          <cell r="AB813" t="str">
            <v>Umpqua Bank</v>
          </cell>
          <cell r="AE813">
            <v>39252</v>
          </cell>
          <cell r="AF813">
            <v>900000</v>
          </cell>
        </row>
        <row r="814">
          <cell r="A814" t="str">
            <v>365741506</v>
          </cell>
          <cell r="B814" t="str">
            <v>East Bay/Oakland</v>
          </cell>
          <cell r="C814" t="str">
            <v>Napa County</v>
          </cell>
          <cell r="D814" t="str">
            <v>Retail (Strip Center)</v>
          </cell>
          <cell r="F814" t="str">
            <v>929 Main St</v>
          </cell>
          <cell r="G814" t="str">
            <v>Saint Helena</v>
          </cell>
          <cell r="H814" t="str">
            <v>Napa</v>
          </cell>
          <cell r="J814" t="str">
            <v>94574</v>
          </cell>
          <cell r="O814" t="str">
            <v>Wood Frame</v>
          </cell>
          <cell r="P814">
            <v>1945</v>
          </cell>
          <cell r="Q814">
            <v>3657</v>
          </cell>
          <cell r="R814">
            <v>6</v>
          </cell>
          <cell r="S814" t="str">
            <v>Multi</v>
          </cell>
          <cell r="U814">
            <v>1294744</v>
          </cell>
          <cell r="W814">
            <v>921000</v>
          </cell>
          <cell r="X814" t="str">
            <v>Bank of the West</v>
          </cell>
          <cell r="AE814">
            <v>41506</v>
          </cell>
          <cell r="AF814">
            <v>900000</v>
          </cell>
        </row>
        <row r="815">
          <cell r="A815" t="str">
            <v>502037421</v>
          </cell>
          <cell r="B815" t="str">
            <v>East Bay/Oakland</v>
          </cell>
          <cell r="C815" t="str">
            <v>Napa County</v>
          </cell>
          <cell r="D815" t="str">
            <v>Retail</v>
          </cell>
          <cell r="E815" t="str">
            <v>Freestanding</v>
          </cell>
          <cell r="F815" t="str">
            <v>1331 1st St</v>
          </cell>
          <cell r="G815" t="str">
            <v>Napa</v>
          </cell>
          <cell r="H815" t="str">
            <v>Napa</v>
          </cell>
          <cell r="J815" t="str">
            <v>94559</v>
          </cell>
          <cell r="P815">
            <v>1968</v>
          </cell>
          <cell r="Q815">
            <v>5020</v>
          </cell>
          <cell r="R815">
            <v>2</v>
          </cell>
          <cell r="S815" t="str">
            <v>Multi</v>
          </cell>
          <cell r="U815">
            <v>586500</v>
          </cell>
          <cell r="V815">
            <v>885000</v>
          </cell>
          <cell r="AE815">
            <v>37421</v>
          </cell>
          <cell r="AF815">
            <v>885000</v>
          </cell>
        </row>
        <row r="816">
          <cell r="A816" t="str">
            <v>336037071</v>
          </cell>
          <cell r="B816" t="str">
            <v>East Bay/Oakland</v>
          </cell>
          <cell r="C816" t="str">
            <v>Napa County</v>
          </cell>
          <cell r="D816" t="str">
            <v>Retail</v>
          </cell>
          <cell r="F816" t="str">
            <v>2962 Jefferson St (2 Properties)</v>
          </cell>
          <cell r="G816" t="str">
            <v>Napa</v>
          </cell>
          <cell r="H816" t="str">
            <v>Napa</v>
          </cell>
          <cell r="I816" t="str">
            <v>Multi-Property Sale</v>
          </cell>
          <cell r="J816" t="str">
            <v>94558</v>
          </cell>
          <cell r="O816" t="str">
            <v>Masonry</v>
          </cell>
          <cell r="Q816">
            <v>3360</v>
          </cell>
          <cell r="S816" t="str">
            <v>Multi</v>
          </cell>
          <cell r="U816">
            <v>172390</v>
          </cell>
          <cell r="V816">
            <v>864000</v>
          </cell>
          <cell r="AE816">
            <v>37071</v>
          </cell>
          <cell r="AF816">
            <v>864000</v>
          </cell>
        </row>
        <row r="817">
          <cell r="A817" t="str">
            <v>320039528</v>
          </cell>
          <cell r="B817" t="str">
            <v>East Bay/Oakland</v>
          </cell>
          <cell r="C817" t="str">
            <v>Napa County</v>
          </cell>
          <cell r="D817" t="str">
            <v>Retail</v>
          </cell>
          <cell r="E817" t="str">
            <v>Freestanding</v>
          </cell>
          <cell r="F817" t="str">
            <v>2260 Brown St</v>
          </cell>
          <cell r="G817" t="str">
            <v>Napa</v>
          </cell>
          <cell r="H817" t="str">
            <v>Napa</v>
          </cell>
          <cell r="J817" t="str">
            <v>94558</v>
          </cell>
          <cell r="K817" t="str">
            <v>2260 Brown LLC</v>
          </cell>
          <cell r="L817" t="str">
            <v>Bruce Myers</v>
          </cell>
          <cell r="M817">
            <v>7072529000</v>
          </cell>
          <cell r="O817" t="str">
            <v>Masonry</v>
          </cell>
          <cell r="P817">
            <v>1956</v>
          </cell>
          <cell r="Q817">
            <v>3200</v>
          </cell>
          <cell r="R817">
            <v>1</v>
          </cell>
          <cell r="S817" t="str">
            <v>Multi</v>
          </cell>
          <cell r="U817">
            <v>70792</v>
          </cell>
          <cell r="V817">
            <v>240000</v>
          </cell>
          <cell r="W817">
            <v>600000</v>
          </cell>
          <cell r="X817" t="str">
            <v>Charter Oak Bank</v>
          </cell>
          <cell r="AE817">
            <v>39528</v>
          </cell>
          <cell r="AF817">
            <v>840000</v>
          </cell>
        </row>
        <row r="818">
          <cell r="A818" t="str">
            <v>396038504</v>
          </cell>
          <cell r="B818" t="str">
            <v>East Bay/Oakland</v>
          </cell>
          <cell r="C818" t="str">
            <v>Napa County</v>
          </cell>
          <cell r="D818" t="str">
            <v>Retail</v>
          </cell>
          <cell r="E818" t="str">
            <v>Storefront Retail/Residential</v>
          </cell>
          <cell r="F818" t="str">
            <v>405 Jefferson St</v>
          </cell>
          <cell r="G818" t="str">
            <v>Napa</v>
          </cell>
          <cell r="H818" t="str">
            <v>Napa</v>
          </cell>
          <cell r="J818" t="str">
            <v>94559</v>
          </cell>
          <cell r="O818" t="str">
            <v>Wood Frame</v>
          </cell>
          <cell r="Q818">
            <v>3960</v>
          </cell>
          <cell r="S818" t="str">
            <v>Single</v>
          </cell>
          <cell r="U818">
            <v>304708</v>
          </cell>
          <cell r="V818">
            <v>220000</v>
          </cell>
          <cell r="W818">
            <v>580000</v>
          </cell>
          <cell r="X818" t="str">
            <v>Private Lender</v>
          </cell>
          <cell r="Z818" t="str">
            <v>Barbarick Living Trust</v>
          </cell>
          <cell r="AE818">
            <v>38504</v>
          </cell>
          <cell r="AF818">
            <v>800000</v>
          </cell>
        </row>
        <row r="819">
          <cell r="A819" t="str">
            <v>261340665</v>
          </cell>
          <cell r="B819" t="str">
            <v>East Bay/Oakland</v>
          </cell>
          <cell r="C819" t="str">
            <v>Napa County</v>
          </cell>
          <cell r="D819" t="str">
            <v>Retail</v>
          </cell>
          <cell r="E819" t="str">
            <v>Restaurant</v>
          </cell>
          <cell r="F819" t="str">
            <v>1010 Adams St</v>
          </cell>
          <cell r="G819" t="str">
            <v>Saint Helena</v>
          </cell>
          <cell r="H819" t="str">
            <v>Napa</v>
          </cell>
          <cell r="J819" t="str">
            <v>94574</v>
          </cell>
          <cell r="K819" t="str">
            <v>Aldo M. &amp; Elizabeth Nunez</v>
          </cell>
          <cell r="L819" t="str">
            <v>Elizabeth Nunez</v>
          </cell>
          <cell r="M819">
            <v>7079637909</v>
          </cell>
          <cell r="O819" t="str">
            <v>Wood Frame</v>
          </cell>
          <cell r="Q819">
            <v>2613</v>
          </cell>
          <cell r="R819">
            <v>1</v>
          </cell>
          <cell r="S819" t="str">
            <v>Single</v>
          </cell>
          <cell r="U819">
            <v>163687</v>
          </cell>
          <cell r="V819">
            <v>400000</v>
          </cell>
          <cell r="W819">
            <v>400000</v>
          </cell>
          <cell r="X819" t="str">
            <v>Private Individual Fas Fiancial Inc</v>
          </cell>
          <cell r="Z819" t="str">
            <v>Lender Name: Private Individual Stiffler Props Pension Plan</v>
          </cell>
          <cell r="AE819">
            <v>40665</v>
          </cell>
          <cell r="AF819">
            <v>800000</v>
          </cell>
        </row>
        <row r="820">
          <cell r="A820" t="str">
            <v>110041488</v>
          </cell>
          <cell r="B820" t="str">
            <v>East Bay/Oakland</v>
          </cell>
          <cell r="C820" t="str">
            <v>Napa County</v>
          </cell>
          <cell r="D820" t="str">
            <v>Retail</v>
          </cell>
          <cell r="E820" t="str">
            <v>Freestanding</v>
          </cell>
          <cell r="F820" t="str">
            <v>1414 Main St</v>
          </cell>
          <cell r="G820" t="str">
            <v>Saint Helena</v>
          </cell>
          <cell r="H820" t="str">
            <v>Napa</v>
          </cell>
          <cell r="J820" t="str">
            <v>94574</v>
          </cell>
          <cell r="K820" t="str">
            <v>Antonio Castellucci</v>
          </cell>
          <cell r="L820" t="str">
            <v>Antonio Castellucci</v>
          </cell>
          <cell r="M820">
            <v>4157517100</v>
          </cell>
          <cell r="O820" t="str">
            <v>Wood Frame</v>
          </cell>
          <cell r="P820">
            <v>1890</v>
          </cell>
          <cell r="Q820">
            <v>1100</v>
          </cell>
          <cell r="R820">
            <v>3</v>
          </cell>
          <cell r="S820" t="str">
            <v>Single</v>
          </cell>
          <cell r="U820">
            <v>234233</v>
          </cell>
          <cell r="V820">
            <v>240000</v>
          </cell>
          <cell r="W820">
            <v>560000</v>
          </cell>
          <cell r="X820" t="str">
            <v>First Republic Bk</v>
          </cell>
          <cell r="AE820">
            <v>41488</v>
          </cell>
          <cell r="AF820">
            <v>800000</v>
          </cell>
        </row>
        <row r="821">
          <cell r="A821" t="str">
            <v>248337803</v>
          </cell>
          <cell r="B821" t="str">
            <v>East Bay/Oakland</v>
          </cell>
          <cell r="C821" t="str">
            <v>Napa County</v>
          </cell>
          <cell r="D821" t="str">
            <v>Retail</v>
          </cell>
          <cell r="E821" t="str">
            <v>Veterinarian/Kennel</v>
          </cell>
          <cell r="F821" t="str">
            <v>1119 3rd Ave</v>
          </cell>
          <cell r="G821" t="str">
            <v>Napa</v>
          </cell>
          <cell r="H821" t="str">
            <v>Napa</v>
          </cell>
          <cell r="J821" t="str">
            <v>94558</v>
          </cell>
          <cell r="O821" t="str">
            <v>Wood Frame</v>
          </cell>
          <cell r="P821">
            <v>1980</v>
          </cell>
          <cell r="Q821">
            <v>2483</v>
          </cell>
          <cell r="R821">
            <v>1</v>
          </cell>
          <cell r="S821" t="str">
            <v>Single</v>
          </cell>
          <cell r="U821">
            <v>368719</v>
          </cell>
          <cell r="V821">
            <v>125000</v>
          </cell>
          <cell r="W821">
            <v>500000</v>
          </cell>
          <cell r="X821" t="str">
            <v>First Pacific Fed C U</v>
          </cell>
          <cell r="AA821">
            <v>175000</v>
          </cell>
          <cell r="AB821" t="str">
            <v>Seller</v>
          </cell>
          <cell r="AE821">
            <v>37803</v>
          </cell>
          <cell r="AF821">
            <v>800000</v>
          </cell>
        </row>
        <row r="822">
          <cell r="A822" t="str">
            <v>88339008</v>
          </cell>
          <cell r="B822" t="str">
            <v>East Bay/Oakland</v>
          </cell>
          <cell r="C822" t="str">
            <v>Napa County</v>
          </cell>
          <cell r="D822" t="str">
            <v>Retail</v>
          </cell>
          <cell r="F822" t="str">
            <v>635 Even Street</v>
          </cell>
          <cell r="G822" t="str">
            <v>Napa</v>
          </cell>
          <cell r="H822" t="str">
            <v>Napa</v>
          </cell>
          <cell r="J822" t="str">
            <v>94559</v>
          </cell>
          <cell r="O822" t="str">
            <v>Wood Frame</v>
          </cell>
          <cell r="Q822">
            <v>883</v>
          </cell>
          <cell r="S822" t="str">
            <v>Single</v>
          </cell>
          <cell r="U822">
            <v>246356</v>
          </cell>
          <cell r="W822">
            <v>585000</v>
          </cell>
          <cell r="X822" t="str">
            <v>Charter Oak Bank</v>
          </cell>
          <cell r="AE822">
            <v>39008</v>
          </cell>
          <cell r="AF822">
            <v>780000</v>
          </cell>
        </row>
        <row r="823">
          <cell r="A823" t="str">
            <v>880037771</v>
          </cell>
          <cell r="B823" t="str">
            <v>East Bay/Oakland</v>
          </cell>
          <cell r="C823" t="str">
            <v>Napa County</v>
          </cell>
          <cell r="D823" t="str">
            <v>Retail</v>
          </cell>
          <cell r="E823" t="str">
            <v>Storefront Retail/Residential</v>
          </cell>
          <cell r="F823" t="str">
            <v>75 Sky Oaks Dr</v>
          </cell>
          <cell r="G823" t="str">
            <v>Angwin</v>
          </cell>
          <cell r="H823" t="str">
            <v>Napa</v>
          </cell>
          <cell r="J823" t="str">
            <v>94508</v>
          </cell>
          <cell r="O823" t="str">
            <v>Masonry</v>
          </cell>
          <cell r="Q823">
            <v>8800</v>
          </cell>
          <cell r="U823">
            <v>193286</v>
          </cell>
          <cell r="V823">
            <v>77500</v>
          </cell>
          <cell r="W823">
            <v>225000</v>
          </cell>
          <cell r="X823" t="str">
            <v>Seller</v>
          </cell>
          <cell r="AA823">
            <v>472500</v>
          </cell>
          <cell r="AB823" t="str">
            <v>Seller</v>
          </cell>
          <cell r="AE823">
            <v>37771</v>
          </cell>
          <cell r="AF823">
            <v>775000</v>
          </cell>
        </row>
        <row r="824">
          <cell r="A824" t="str">
            <v>202739202</v>
          </cell>
          <cell r="B824" t="str">
            <v>East Bay/Oakland</v>
          </cell>
          <cell r="C824" t="str">
            <v>Napa County</v>
          </cell>
          <cell r="D824" t="str">
            <v>Retail</v>
          </cell>
          <cell r="E824" t="str">
            <v>Service Station</v>
          </cell>
          <cell r="F824" t="str">
            <v>2896 1st St</v>
          </cell>
          <cell r="G824" t="str">
            <v>Napa</v>
          </cell>
          <cell r="H824" t="str">
            <v>Napa</v>
          </cell>
          <cell r="J824" t="str">
            <v>94558</v>
          </cell>
          <cell r="K824" t="str">
            <v>Samer D &amp; Sana Ishaq</v>
          </cell>
          <cell r="O824" t="str">
            <v>Reinforced Concrete</v>
          </cell>
          <cell r="P824">
            <v>1964</v>
          </cell>
          <cell r="Q824">
            <v>2027</v>
          </cell>
          <cell r="S824" t="str">
            <v>Multi</v>
          </cell>
          <cell r="U824">
            <v>213005</v>
          </cell>
          <cell r="V824">
            <v>60000</v>
          </cell>
          <cell r="W824">
            <v>700000</v>
          </cell>
          <cell r="X824" t="str">
            <v>Private Lender</v>
          </cell>
          <cell r="AE824">
            <v>39202</v>
          </cell>
          <cell r="AF824">
            <v>760000</v>
          </cell>
        </row>
        <row r="825">
          <cell r="A825" t="str">
            <v>1056037327</v>
          </cell>
          <cell r="B825" t="str">
            <v>East Bay/Oakland</v>
          </cell>
          <cell r="C825" t="str">
            <v>Napa County</v>
          </cell>
          <cell r="D825" t="str">
            <v>Retail (Strip Center)</v>
          </cell>
          <cell r="F825" t="str">
            <v>2233 Brown St</v>
          </cell>
          <cell r="G825" t="str">
            <v>Napa</v>
          </cell>
          <cell r="H825" t="str">
            <v>Napa</v>
          </cell>
          <cell r="I825" t="str">
            <v>La Morenita Market</v>
          </cell>
          <cell r="J825" t="str">
            <v>94558</v>
          </cell>
          <cell r="O825" t="str">
            <v>Reinforced Concrete</v>
          </cell>
          <cell r="P825">
            <v>1942</v>
          </cell>
          <cell r="Q825">
            <v>10560</v>
          </cell>
          <cell r="R825">
            <v>1</v>
          </cell>
          <cell r="S825" t="str">
            <v>Single</v>
          </cell>
          <cell r="U825">
            <v>663000</v>
          </cell>
          <cell r="V825">
            <v>75000</v>
          </cell>
          <cell r="W825">
            <v>681000</v>
          </cell>
          <cell r="X825" t="str">
            <v>US Bank</v>
          </cell>
          <cell r="AE825">
            <v>37327</v>
          </cell>
          <cell r="AF825">
            <v>756000</v>
          </cell>
        </row>
        <row r="826">
          <cell r="A826" t="str">
            <v>607236661</v>
          </cell>
          <cell r="B826" t="str">
            <v>East Bay/Oakland</v>
          </cell>
          <cell r="C826" t="str">
            <v>Napa County</v>
          </cell>
          <cell r="D826" t="str">
            <v>Retail</v>
          </cell>
          <cell r="E826" t="str">
            <v>Freestanding</v>
          </cell>
          <cell r="F826" t="str">
            <v>320 Soscol Ave</v>
          </cell>
          <cell r="G826" t="str">
            <v>Napa</v>
          </cell>
          <cell r="H826" t="str">
            <v>Napa</v>
          </cell>
          <cell r="J826" t="str">
            <v>94559</v>
          </cell>
          <cell r="O826" t="str">
            <v>Wood Frame</v>
          </cell>
          <cell r="Q826">
            <v>6072</v>
          </cell>
          <cell r="R826">
            <v>2</v>
          </cell>
          <cell r="S826" t="str">
            <v>Single</v>
          </cell>
          <cell r="U826">
            <v>204180</v>
          </cell>
          <cell r="V826">
            <v>750000</v>
          </cell>
          <cell r="AE826">
            <v>36661</v>
          </cell>
          <cell r="AF826">
            <v>750000</v>
          </cell>
        </row>
        <row r="827">
          <cell r="A827" t="str">
            <v>106338995</v>
          </cell>
          <cell r="B827" t="str">
            <v>East Bay/Oakland</v>
          </cell>
          <cell r="C827" t="str">
            <v>Napa County</v>
          </cell>
          <cell r="D827" t="str">
            <v>Retail</v>
          </cell>
          <cell r="E827" t="str">
            <v>Service Station</v>
          </cell>
          <cell r="F827" t="str">
            <v>1108 Lincoln Ave</v>
          </cell>
          <cell r="G827" t="str">
            <v>Calistoga</v>
          </cell>
          <cell r="H827" t="str">
            <v>Napa</v>
          </cell>
          <cell r="J827" t="str">
            <v>94515</v>
          </cell>
          <cell r="O827" t="str">
            <v>Masonry</v>
          </cell>
          <cell r="P827">
            <v>1956</v>
          </cell>
          <cell r="Q827">
            <v>1063</v>
          </cell>
          <cell r="S827" t="str">
            <v>Single</v>
          </cell>
          <cell r="U827">
            <v>350515</v>
          </cell>
          <cell r="W827">
            <v>1010000</v>
          </cell>
          <cell r="X827" t="str">
            <v>Innovative Bank</v>
          </cell>
          <cell r="AE827">
            <v>38995</v>
          </cell>
          <cell r="AF827">
            <v>750000</v>
          </cell>
        </row>
        <row r="828">
          <cell r="A828" t="str">
            <v>250038566</v>
          </cell>
          <cell r="B828" t="str">
            <v>East Bay/Oakland</v>
          </cell>
          <cell r="C828" t="str">
            <v>Napa County</v>
          </cell>
          <cell r="D828" t="str">
            <v>Retail</v>
          </cell>
          <cell r="E828" t="str">
            <v>Bank</v>
          </cell>
          <cell r="F828" t="str">
            <v>1124 Lincoln Ave</v>
          </cell>
          <cell r="G828" t="str">
            <v>Calistoga</v>
          </cell>
          <cell r="H828" t="str">
            <v>Napa</v>
          </cell>
          <cell r="I828" t="str">
            <v>Calistoga Pet Clinic</v>
          </cell>
          <cell r="J828" t="str">
            <v>94515</v>
          </cell>
          <cell r="O828" t="str">
            <v>Wood Frame</v>
          </cell>
          <cell r="P828">
            <v>1979</v>
          </cell>
          <cell r="Q828">
            <v>2500</v>
          </cell>
          <cell r="R828">
            <v>1</v>
          </cell>
          <cell r="T828">
            <v>96</v>
          </cell>
          <cell r="U828">
            <v>524612</v>
          </cell>
          <cell r="V828">
            <v>262500</v>
          </cell>
          <cell r="W828">
            <v>487500</v>
          </cell>
          <cell r="X828" t="str">
            <v>Santa Rosa Mortgage</v>
          </cell>
          <cell r="AB828" t="str">
            <v>Lender Not available</v>
          </cell>
          <cell r="AE828">
            <v>38566</v>
          </cell>
          <cell r="AF828">
            <v>750000</v>
          </cell>
        </row>
        <row r="829">
          <cell r="A829" t="str">
            <v>219440732</v>
          </cell>
          <cell r="B829" t="str">
            <v>East Bay/Oakland</v>
          </cell>
          <cell r="C829" t="str">
            <v>Napa County</v>
          </cell>
          <cell r="D829" t="str">
            <v>Retail</v>
          </cell>
          <cell r="E829" t="str">
            <v>Restaurant</v>
          </cell>
          <cell r="F829" t="str">
            <v>7787 Saint Helena Hwy</v>
          </cell>
          <cell r="G829" t="str">
            <v>Napa</v>
          </cell>
          <cell r="H829" t="str">
            <v>Napa</v>
          </cell>
          <cell r="J829" t="str">
            <v>94558</v>
          </cell>
          <cell r="O829" t="str">
            <v>Reinforced Concrete</v>
          </cell>
          <cell r="P829">
            <v>1945</v>
          </cell>
          <cell r="Q829">
            <v>2194</v>
          </cell>
          <cell r="S829" t="str">
            <v>Single</v>
          </cell>
          <cell r="U829">
            <v>1513613</v>
          </cell>
          <cell r="V829">
            <v>750000</v>
          </cell>
          <cell r="AE829">
            <v>40732</v>
          </cell>
          <cell r="AF829">
            <v>750000</v>
          </cell>
        </row>
        <row r="830">
          <cell r="A830" t="str">
            <v>176038230</v>
          </cell>
          <cell r="B830" t="str">
            <v>East Bay/Oakland</v>
          </cell>
          <cell r="C830" t="str">
            <v>Napa County</v>
          </cell>
          <cell r="D830" t="str">
            <v>Retail</v>
          </cell>
          <cell r="E830" t="str">
            <v>Storefront Retail/Residential</v>
          </cell>
          <cell r="F830" t="str">
            <v>1986 Wise Dr</v>
          </cell>
          <cell r="G830" t="str">
            <v>Napa</v>
          </cell>
          <cell r="H830" t="str">
            <v>Napa</v>
          </cell>
          <cell r="J830" t="str">
            <v>94558</v>
          </cell>
          <cell r="K830" t="str">
            <v>Wise Drive Investment, Inc</v>
          </cell>
          <cell r="O830" t="str">
            <v>Masonry</v>
          </cell>
          <cell r="P830">
            <v>1950</v>
          </cell>
          <cell r="Q830">
            <v>1760</v>
          </cell>
          <cell r="S830" t="str">
            <v>Single</v>
          </cell>
          <cell r="U830">
            <v>595921</v>
          </cell>
          <cell r="V830">
            <v>250000</v>
          </cell>
          <cell r="W830">
            <v>500000</v>
          </cell>
          <cell r="X830" t="str">
            <v>Owens Mortgage</v>
          </cell>
          <cell r="AE830">
            <v>38230</v>
          </cell>
          <cell r="AF830">
            <v>750000</v>
          </cell>
        </row>
        <row r="831">
          <cell r="A831" t="str">
            <v>273636903</v>
          </cell>
          <cell r="B831" t="str">
            <v>East Bay/Oakland</v>
          </cell>
          <cell r="C831" t="str">
            <v>Napa County</v>
          </cell>
          <cell r="D831" t="str">
            <v>Retail</v>
          </cell>
          <cell r="E831" t="str">
            <v>Convenience Store</v>
          </cell>
          <cell r="F831" t="str">
            <v>2232 Jefferson St</v>
          </cell>
          <cell r="G831" t="str">
            <v>Napa</v>
          </cell>
          <cell r="H831" t="str">
            <v>Napa</v>
          </cell>
          <cell r="I831" t="str">
            <v>Lawler's Liquors</v>
          </cell>
          <cell r="J831" t="str">
            <v>94559</v>
          </cell>
          <cell r="O831" t="str">
            <v>Wood Frame</v>
          </cell>
          <cell r="P831">
            <v>1955</v>
          </cell>
          <cell r="Q831">
            <v>2736</v>
          </cell>
          <cell r="S831" t="str">
            <v>Single</v>
          </cell>
          <cell r="U831">
            <v>165121</v>
          </cell>
          <cell r="V831">
            <v>490000</v>
          </cell>
          <cell r="W831">
            <v>250000</v>
          </cell>
          <cell r="X831" t="str">
            <v>Seller</v>
          </cell>
          <cell r="AE831">
            <v>36903</v>
          </cell>
          <cell r="AF831">
            <v>740000</v>
          </cell>
        </row>
        <row r="832">
          <cell r="A832" t="str">
            <v>305337775</v>
          </cell>
          <cell r="B832" t="str">
            <v>East Bay/Oakland</v>
          </cell>
          <cell r="C832" t="str">
            <v>Napa County</v>
          </cell>
          <cell r="D832" t="str">
            <v>Retail</v>
          </cell>
          <cell r="E832" t="str">
            <v>Freestanding</v>
          </cell>
          <cell r="F832" t="str">
            <v>1113 Hunt Ave</v>
          </cell>
          <cell r="G832" t="str">
            <v>Saint Helena</v>
          </cell>
          <cell r="H832" t="str">
            <v>Napa</v>
          </cell>
          <cell r="J832" t="str">
            <v>94574</v>
          </cell>
          <cell r="N832" t="str">
            <v>B</v>
          </cell>
          <cell r="O832" t="str">
            <v>Wood Frame</v>
          </cell>
          <cell r="P832">
            <v>1958</v>
          </cell>
          <cell r="Q832">
            <v>3053</v>
          </cell>
          <cell r="S832" t="str">
            <v>Multi</v>
          </cell>
          <cell r="U832">
            <v>1040400</v>
          </cell>
          <cell r="V832">
            <v>205000</v>
          </cell>
          <cell r="W832">
            <v>525000</v>
          </cell>
          <cell r="X832" t="str">
            <v>Mechanics Bank</v>
          </cell>
          <cell r="AE832">
            <v>37775</v>
          </cell>
          <cell r="AF832">
            <v>730000</v>
          </cell>
        </row>
        <row r="833">
          <cell r="A833" t="str">
            <v>490039290</v>
          </cell>
          <cell r="B833" t="str">
            <v>East Bay/Oakland</v>
          </cell>
          <cell r="C833" t="str">
            <v>Napa County</v>
          </cell>
          <cell r="D833" t="str">
            <v>Retail</v>
          </cell>
          <cell r="E833" t="str">
            <v>Restaurant</v>
          </cell>
          <cell r="F833" t="str">
            <v>6240 Broadway St</v>
          </cell>
          <cell r="G833" t="str">
            <v>American Canyon</v>
          </cell>
          <cell r="H833" t="str">
            <v>Napa</v>
          </cell>
          <cell r="J833" t="str">
            <v>94503</v>
          </cell>
          <cell r="K833" t="str">
            <v>Martin Gonzalez</v>
          </cell>
          <cell r="L833" t="str">
            <v>Martin Gonzalez</v>
          </cell>
          <cell r="P833">
            <v>1957</v>
          </cell>
          <cell r="Q833">
            <v>4900</v>
          </cell>
          <cell r="S833" t="str">
            <v>Single</v>
          </cell>
          <cell r="U833">
            <v>597009</v>
          </cell>
          <cell r="AA833">
            <v>729103</v>
          </cell>
          <cell r="AB833" t="str">
            <v>Private Individual</v>
          </cell>
          <cell r="AE833">
            <v>39290</v>
          </cell>
          <cell r="AF833">
            <v>729500</v>
          </cell>
        </row>
        <row r="834">
          <cell r="A834" t="str">
            <v>728637407</v>
          </cell>
          <cell r="B834" t="str">
            <v>East Bay/Oakland</v>
          </cell>
          <cell r="C834" t="str">
            <v>Napa County</v>
          </cell>
          <cell r="D834" t="str">
            <v>Retail</v>
          </cell>
          <cell r="E834" t="str">
            <v>Freestanding</v>
          </cell>
          <cell r="F834" t="str">
            <v>1552-1560 Silverado Trl</v>
          </cell>
          <cell r="G834" t="str">
            <v>Napa</v>
          </cell>
          <cell r="H834" t="str">
            <v>Napa</v>
          </cell>
          <cell r="I834" t="str">
            <v>Highland Plaza</v>
          </cell>
          <cell r="J834" t="str">
            <v>94559</v>
          </cell>
          <cell r="O834" t="str">
            <v>Masonry</v>
          </cell>
          <cell r="P834">
            <v>2006</v>
          </cell>
          <cell r="Q834">
            <v>7286</v>
          </cell>
          <cell r="R834">
            <v>3</v>
          </cell>
          <cell r="S834" t="str">
            <v>Multi</v>
          </cell>
          <cell r="T834">
            <v>52.4</v>
          </cell>
          <cell r="U834">
            <v>392691</v>
          </cell>
          <cell r="V834">
            <v>725000</v>
          </cell>
          <cell r="AE834">
            <v>37407</v>
          </cell>
          <cell r="AF834">
            <v>725000</v>
          </cell>
        </row>
        <row r="835">
          <cell r="A835" t="str">
            <v>271737665</v>
          </cell>
          <cell r="B835" t="str">
            <v>East Bay/Oakland</v>
          </cell>
          <cell r="C835" t="str">
            <v>Napa County</v>
          </cell>
          <cell r="D835" t="str">
            <v>Retail</v>
          </cell>
          <cell r="E835" t="str">
            <v>Storefront</v>
          </cell>
          <cell r="F835" t="str">
            <v>1363-1371 Lincoln Ave</v>
          </cell>
          <cell r="G835" t="str">
            <v>Calistoga</v>
          </cell>
          <cell r="H835" t="str">
            <v>Napa</v>
          </cell>
          <cell r="I835" t="str">
            <v>Part of Portfolio Sale</v>
          </cell>
          <cell r="J835" t="str">
            <v>94515</v>
          </cell>
          <cell r="O835" t="str">
            <v>Masonry</v>
          </cell>
          <cell r="P835">
            <v>1920</v>
          </cell>
          <cell r="Q835">
            <v>2717</v>
          </cell>
          <cell r="R835">
            <v>2</v>
          </cell>
          <cell r="S835" t="str">
            <v>Multi</v>
          </cell>
          <cell r="U835">
            <v>61689</v>
          </cell>
          <cell r="V835">
            <v>377183</v>
          </cell>
          <cell r="W835">
            <v>322817</v>
          </cell>
          <cell r="X835" t="str">
            <v>Sonoma National Bank</v>
          </cell>
          <cell r="AE835">
            <v>37665</v>
          </cell>
          <cell r="AF835">
            <v>700000</v>
          </cell>
        </row>
        <row r="836">
          <cell r="A836" t="str">
            <v>039175</v>
          </cell>
          <cell r="B836" t="str">
            <v>East Bay/Oakland</v>
          </cell>
          <cell r="C836" t="str">
            <v>Napa County</v>
          </cell>
          <cell r="D836" t="str">
            <v>Retail</v>
          </cell>
          <cell r="F836" t="str">
            <v>75 Coombs St</v>
          </cell>
          <cell r="G836" t="str">
            <v>Napa</v>
          </cell>
          <cell r="H836" t="str">
            <v>Napa</v>
          </cell>
          <cell r="J836" t="str">
            <v>94559</v>
          </cell>
          <cell r="K836" t="str">
            <v>Amrik Singh</v>
          </cell>
          <cell r="L836" t="str">
            <v>Amrik Singh</v>
          </cell>
          <cell r="M836">
            <v>7145270788</v>
          </cell>
          <cell r="Q836">
            <v>0</v>
          </cell>
          <cell r="U836">
            <v>101423</v>
          </cell>
          <cell r="AE836">
            <v>39175</v>
          </cell>
          <cell r="AF836">
            <v>700000</v>
          </cell>
        </row>
        <row r="837">
          <cell r="A837" t="str">
            <v>360040385</v>
          </cell>
          <cell r="B837" t="str">
            <v>East Bay/Oakland</v>
          </cell>
          <cell r="C837" t="str">
            <v>Napa County</v>
          </cell>
          <cell r="D837" t="str">
            <v>Retail</v>
          </cell>
          <cell r="E837" t="str">
            <v>Freestanding</v>
          </cell>
          <cell r="F837" t="str">
            <v>810 Foothill Blvd</v>
          </cell>
          <cell r="G837" t="str">
            <v>Calistoga</v>
          </cell>
          <cell r="H837" t="str">
            <v>Napa</v>
          </cell>
          <cell r="J837" t="str">
            <v>94515</v>
          </cell>
          <cell r="K837" t="str">
            <v>James D Harder</v>
          </cell>
          <cell r="L837" t="str">
            <v>James Harder</v>
          </cell>
          <cell r="M837">
            <v>7072265511</v>
          </cell>
          <cell r="O837" t="str">
            <v>Metal</v>
          </cell>
          <cell r="Q837">
            <v>3600</v>
          </cell>
          <cell r="S837" t="str">
            <v>Single</v>
          </cell>
          <cell r="U837">
            <v>150872</v>
          </cell>
          <cell r="AE837">
            <v>40385</v>
          </cell>
          <cell r="AF837">
            <v>700000</v>
          </cell>
        </row>
        <row r="838">
          <cell r="A838" t="str">
            <v>248341234</v>
          </cell>
          <cell r="B838" t="str">
            <v>East Bay/Oakland</v>
          </cell>
          <cell r="C838" t="str">
            <v>Napa County</v>
          </cell>
          <cell r="D838" t="str">
            <v>Retail</v>
          </cell>
          <cell r="E838" t="str">
            <v>Veterinarian/Kennel</v>
          </cell>
          <cell r="F838" t="str">
            <v>1119 3rd Ave</v>
          </cell>
          <cell r="G838" t="str">
            <v>Napa</v>
          </cell>
          <cell r="H838" t="str">
            <v>Napa</v>
          </cell>
          <cell r="J838" t="str">
            <v>94558</v>
          </cell>
          <cell r="O838" t="str">
            <v>Wood Frame</v>
          </cell>
          <cell r="P838">
            <v>1980</v>
          </cell>
          <cell r="Q838">
            <v>2483</v>
          </cell>
          <cell r="S838" t="str">
            <v>Single</v>
          </cell>
          <cell r="U838">
            <v>775000</v>
          </cell>
          <cell r="V838">
            <v>200000</v>
          </cell>
          <cell r="W838">
            <v>500000</v>
          </cell>
          <cell r="X838" t="str">
            <v>Us Bk National Assn</v>
          </cell>
          <cell r="AE838">
            <v>41234</v>
          </cell>
          <cell r="AF838">
            <v>700000</v>
          </cell>
        </row>
        <row r="839">
          <cell r="A839" t="str">
            <v>118039471</v>
          </cell>
          <cell r="B839" t="str">
            <v>East Bay/Oakland</v>
          </cell>
          <cell r="C839" t="str">
            <v>Napa County</v>
          </cell>
          <cell r="D839" t="str">
            <v>Retail</v>
          </cell>
          <cell r="F839" t="str">
            <v>807 Main St</v>
          </cell>
          <cell r="G839" t="str">
            <v>Napa</v>
          </cell>
          <cell r="H839" t="str">
            <v>Napa</v>
          </cell>
          <cell r="I839" t="str">
            <v>Pilar Restaurant</v>
          </cell>
          <cell r="J839" t="str">
            <v>94559</v>
          </cell>
          <cell r="K839" t="str">
            <v>Giovanni &amp; Donna Scala</v>
          </cell>
          <cell r="L839" t="str">
            <v>Donna Scala</v>
          </cell>
          <cell r="M839">
            <v>7072571600</v>
          </cell>
          <cell r="P839">
            <v>1890</v>
          </cell>
          <cell r="Q839">
            <v>1180</v>
          </cell>
          <cell r="U839">
            <v>663000</v>
          </cell>
          <cell r="AE839">
            <v>39471</v>
          </cell>
          <cell r="AF839">
            <v>700000</v>
          </cell>
        </row>
        <row r="840">
          <cell r="A840" t="str">
            <v>039191</v>
          </cell>
          <cell r="B840" t="str">
            <v>East Bay/Oakland</v>
          </cell>
          <cell r="C840" t="str">
            <v>Napa County</v>
          </cell>
          <cell r="D840" t="str">
            <v>Retail</v>
          </cell>
          <cell r="F840" t="str">
            <v>731 Jefferson St</v>
          </cell>
          <cell r="G840" t="str">
            <v>Napa</v>
          </cell>
          <cell r="H840" t="str">
            <v>Napa</v>
          </cell>
          <cell r="J840" t="str">
            <v>94559</v>
          </cell>
          <cell r="Q840">
            <v>0</v>
          </cell>
          <cell r="U840">
            <v>151434</v>
          </cell>
          <cell r="AE840">
            <v>39191</v>
          </cell>
          <cell r="AF840">
            <v>676156</v>
          </cell>
        </row>
        <row r="841">
          <cell r="A841" t="str">
            <v>240041033</v>
          </cell>
          <cell r="B841" t="str">
            <v>East Bay/Oakland</v>
          </cell>
          <cell r="C841" t="str">
            <v>Napa County</v>
          </cell>
          <cell r="D841" t="str">
            <v>Retail</v>
          </cell>
          <cell r="E841" t="str">
            <v>Restaurant</v>
          </cell>
          <cell r="F841" t="str">
            <v>1195 W Imola Ave</v>
          </cell>
          <cell r="G841" t="str">
            <v>Napa</v>
          </cell>
          <cell r="H841" t="str">
            <v>Napa</v>
          </cell>
          <cell r="J841" t="str">
            <v>94559</v>
          </cell>
          <cell r="K841" t="str">
            <v>Barbara Pang &amp; Vith Pang</v>
          </cell>
          <cell r="L841" t="str">
            <v>Barbara Pang</v>
          </cell>
          <cell r="M841">
            <v>7072244722</v>
          </cell>
          <cell r="O841" t="str">
            <v>Masonry</v>
          </cell>
          <cell r="Q841">
            <v>2400</v>
          </cell>
          <cell r="R841">
            <v>1</v>
          </cell>
          <cell r="S841" t="str">
            <v>Single</v>
          </cell>
          <cell r="U841">
            <v>945475</v>
          </cell>
          <cell r="W841">
            <v>695000</v>
          </cell>
          <cell r="X841" t="str">
            <v>Open Bk</v>
          </cell>
          <cell r="AE841">
            <v>41033</v>
          </cell>
          <cell r="AF841">
            <v>675000</v>
          </cell>
        </row>
        <row r="842">
          <cell r="A842" t="str">
            <v>352037011</v>
          </cell>
          <cell r="B842" t="str">
            <v>East Bay/Oakland</v>
          </cell>
          <cell r="C842" t="str">
            <v>Napa County</v>
          </cell>
          <cell r="D842" t="str">
            <v>Retail</v>
          </cell>
          <cell r="E842" t="str">
            <v>Storefront</v>
          </cell>
          <cell r="F842" t="str">
            <v>1441-1443 Lincoln Ave</v>
          </cell>
          <cell r="G842" t="str">
            <v>Calistoga</v>
          </cell>
          <cell r="H842" t="str">
            <v>Napa</v>
          </cell>
          <cell r="I842" t="str">
            <v>Alex's Restaurant</v>
          </cell>
          <cell r="J842" t="str">
            <v>94515</v>
          </cell>
          <cell r="O842" t="str">
            <v>Masonry</v>
          </cell>
          <cell r="Q842">
            <v>3520</v>
          </cell>
          <cell r="R842">
            <v>1</v>
          </cell>
          <cell r="S842" t="str">
            <v>Single</v>
          </cell>
          <cell r="U842">
            <v>43764</v>
          </cell>
          <cell r="V842">
            <v>650500</v>
          </cell>
          <cell r="AE842">
            <v>37011</v>
          </cell>
          <cell r="AF842">
            <v>650500</v>
          </cell>
        </row>
        <row r="843">
          <cell r="A843" t="str">
            <v>1056036616</v>
          </cell>
          <cell r="B843" t="str">
            <v>East Bay/Oakland</v>
          </cell>
          <cell r="C843" t="str">
            <v>Napa County</v>
          </cell>
          <cell r="D843" t="str">
            <v>Retail (Strip Center)</v>
          </cell>
          <cell r="F843" t="str">
            <v>2233 Brown St</v>
          </cell>
          <cell r="G843" t="str">
            <v>Napa</v>
          </cell>
          <cell r="H843" t="str">
            <v>Napa</v>
          </cell>
          <cell r="I843" t="str">
            <v>La Morenita Market</v>
          </cell>
          <cell r="J843" t="str">
            <v>94558</v>
          </cell>
          <cell r="O843" t="str">
            <v>Reinforced Concrete</v>
          </cell>
          <cell r="P843">
            <v>1942</v>
          </cell>
          <cell r="Q843">
            <v>10560</v>
          </cell>
          <cell r="S843" t="str">
            <v>Single</v>
          </cell>
          <cell r="U843">
            <v>90000</v>
          </cell>
          <cell r="V843">
            <v>258500</v>
          </cell>
          <cell r="W843">
            <v>288500</v>
          </cell>
          <cell r="X843" t="str">
            <v>Lender Not available</v>
          </cell>
          <cell r="AA843">
            <v>103000</v>
          </cell>
          <cell r="AB843" t="str">
            <v>Seller</v>
          </cell>
          <cell r="AE843">
            <v>36616</v>
          </cell>
          <cell r="AF843">
            <v>650000</v>
          </cell>
        </row>
        <row r="844">
          <cell r="A844" t="str">
            <v>570037252</v>
          </cell>
          <cell r="B844" t="str">
            <v>East Bay/Oakland</v>
          </cell>
          <cell r="C844" t="str">
            <v>Napa County</v>
          </cell>
          <cell r="D844" t="str">
            <v>Retail</v>
          </cell>
          <cell r="E844" t="str">
            <v>Storefront</v>
          </cell>
          <cell r="F844" t="str">
            <v>1424-1436 2nd St</v>
          </cell>
          <cell r="G844" t="str">
            <v>Napa</v>
          </cell>
          <cell r="H844" t="str">
            <v>Napa</v>
          </cell>
          <cell r="I844" t="str">
            <v>Capitol Thrift</v>
          </cell>
          <cell r="J844" t="str">
            <v>94559</v>
          </cell>
          <cell r="O844" t="str">
            <v>Wood Frame</v>
          </cell>
          <cell r="P844">
            <v>1963</v>
          </cell>
          <cell r="Q844">
            <v>5700</v>
          </cell>
          <cell r="R844">
            <v>1</v>
          </cell>
          <cell r="S844" t="str">
            <v>Multi</v>
          </cell>
          <cell r="T844">
            <v>45.26</v>
          </cell>
          <cell r="U844">
            <v>522460</v>
          </cell>
          <cell r="V844">
            <v>650000</v>
          </cell>
          <cell r="AE844">
            <v>37252</v>
          </cell>
          <cell r="AF844">
            <v>650000</v>
          </cell>
        </row>
        <row r="845">
          <cell r="A845" t="str">
            <v>470037274</v>
          </cell>
          <cell r="B845" t="str">
            <v>East Bay/Oakland</v>
          </cell>
          <cell r="C845" t="str">
            <v>Napa County</v>
          </cell>
          <cell r="D845" t="str">
            <v>Retail</v>
          </cell>
          <cell r="E845" t="str">
            <v>Freestanding</v>
          </cell>
          <cell r="F845" t="str">
            <v>1117 Lincoln Ave</v>
          </cell>
          <cell r="G845" t="str">
            <v>Calistoga</v>
          </cell>
          <cell r="H845" t="str">
            <v>Napa</v>
          </cell>
          <cell r="I845" t="str">
            <v>Part of Portfolio Sale</v>
          </cell>
          <cell r="J845" t="str">
            <v>94515</v>
          </cell>
          <cell r="O845" t="str">
            <v>Masonry</v>
          </cell>
          <cell r="P845">
            <v>1932</v>
          </cell>
          <cell r="Q845">
            <v>4700</v>
          </cell>
          <cell r="R845">
            <v>2</v>
          </cell>
          <cell r="S845" t="str">
            <v>Multi</v>
          </cell>
          <cell r="U845">
            <v>455175</v>
          </cell>
          <cell r="V845">
            <v>195000</v>
          </cell>
          <cell r="W845">
            <v>455000</v>
          </cell>
          <cell r="X845" t="str">
            <v>Seller</v>
          </cell>
          <cell r="AE845">
            <v>37274</v>
          </cell>
          <cell r="AF845">
            <v>650000</v>
          </cell>
        </row>
        <row r="846">
          <cell r="A846" t="str">
            <v>238738621</v>
          </cell>
          <cell r="B846" t="str">
            <v>East Bay/Oakland</v>
          </cell>
          <cell r="C846" t="str">
            <v>Napa County</v>
          </cell>
          <cell r="D846" t="str">
            <v>Retail</v>
          </cell>
          <cell r="E846" t="str">
            <v>Storefront</v>
          </cell>
          <cell r="F846" t="str">
            <v>1147-1149 1st St</v>
          </cell>
          <cell r="G846" t="str">
            <v>Napa</v>
          </cell>
          <cell r="H846" t="str">
            <v>Napa</v>
          </cell>
          <cell r="J846" t="str">
            <v>94559</v>
          </cell>
          <cell r="O846" t="str">
            <v>Masonry</v>
          </cell>
          <cell r="Q846">
            <v>2387</v>
          </cell>
          <cell r="S846" t="str">
            <v>Multi</v>
          </cell>
          <cell r="U846">
            <v>280127</v>
          </cell>
          <cell r="V846">
            <v>97500</v>
          </cell>
          <cell r="W846">
            <v>325000</v>
          </cell>
          <cell r="X846" t="str">
            <v>Zions First Nat'l Bank</v>
          </cell>
          <cell r="AA846">
            <v>227500</v>
          </cell>
          <cell r="AB846" t="str">
            <v>Zions First Nat'l Bank</v>
          </cell>
          <cell r="AE846">
            <v>38621</v>
          </cell>
          <cell r="AF846">
            <v>650000</v>
          </cell>
        </row>
        <row r="847">
          <cell r="A847" t="str">
            <v>720040043</v>
          </cell>
          <cell r="B847" t="str">
            <v>East Bay/Oakland</v>
          </cell>
          <cell r="C847" t="str">
            <v>Napa County</v>
          </cell>
          <cell r="D847" t="str">
            <v>Retail</v>
          </cell>
          <cell r="F847" t="str">
            <v>1362-1364 Lincoln Ave</v>
          </cell>
          <cell r="G847" t="str">
            <v>Calistoga</v>
          </cell>
          <cell r="H847" t="str">
            <v>Napa</v>
          </cell>
          <cell r="J847" t="str">
            <v>94515</v>
          </cell>
          <cell r="O847" t="str">
            <v>Wood Frame</v>
          </cell>
          <cell r="P847">
            <v>1915</v>
          </cell>
          <cell r="Q847">
            <v>7200</v>
          </cell>
          <cell r="S847" t="str">
            <v>Single</v>
          </cell>
          <cell r="U847">
            <v>440040</v>
          </cell>
          <cell r="AE847">
            <v>40043</v>
          </cell>
          <cell r="AF847">
            <v>650000</v>
          </cell>
        </row>
        <row r="848">
          <cell r="A848" t="str">
            <v>660037406</v>
          </cell>
          <cell r="B848" t="str">
            <v>East Bay/Oakland</v>
          </cell>
          <cell r="C848" t="str">
            <v>Napa County</v>
          </cell>
          <cell r="D848" t="str">
            <v>Retail (Strip Center)</v>
          </cell>
          <cell r="F848" t="str">
            <v>980-992 Lincoln Ave</v>
          </cell>
          <cell r="G848" t="str">
            <v>Napa</v>
          </cell>
          <cell r="H848" t="str">
            <v>Napa</v>
          </cell>
          <cell r="J848" t="str">
            <v>94558</v>
          </cell>
          <cell r="O848" t="str">
            <v>Reinforced Concrete</v>
          </cell>
          <cell r="P848">
            <v>1965</v>
          </cell>
          <cell r="Q848">
            <v>6600</v>
          </cell>
          <cell r="R848">
            <v>4</v>
          </cell>
          <cell r="S848" t="str">
            <v>Multi</v>
          </cell>
          <cell r="U848">
            <v>159440</v>
          </cell>
          <cell r="V848">
            <v>162500</v>
          </cell>
          <cell r="W848">
            <v>487500</v>
          </cell>
          <cell r="X848" t="str">
            <v>Tamalpais Bk</v>
          </cell>
          <cell r="AE848">
            <v>37406</v>
          </cell>
          <cell r="AF848">
            <v>650000</v>
          </cell>
        </row>
        <row r="849">
          <cell r="A849" t="str">
            <v>352037134</v>
          </cell>
          <cell r="B849" t="str">
            <v>East Bay/Oakland</v>
          </cell>
          <cell r="C849" t="str">
            <v>Napa County</v>
          </cell>
          <cell r="D849" t="str">
            <v>Retail</v>
          </cell>
          <cell r="E849" t="str">
            <v>Bar</v>
          </cell>
          <cell r="F849" t="str">
            <v>600 Trancas St</v>
          </cell>
          <cell r="G849" t="str">
            <v>Napa</v>
          </cell>
          <cell r="H849" t="str">
            <v>Napa</v>
          </cell>
          <cell r="J849" t="str">
            <v>94558</v>
          </cell>
          <cell r="O849" t="str">
            <v>Wood Frame</v>
          </cell>
          <cell r="Q849">
            <v>3520</v>
          </cell>
          <cell r="S849" t="str">
            <v>Multi</v>
          </cell>
          <cell r="U849">
            <v>140398</v>
          </cell>
          <cell r="V849">
            <v>320000</v>
          </cell>
          <cell r="W849">
            <v>320000</v>
          </cell>
          <cell r="X849" t="str">
            <v>First Bank &amp; Trust</v>
          </cell>
          <cell r="AE849">
            <v>37134</v>
          </cell>
          <cell r="AF849">
            <v>640000</v>
          </cell>
        </row>
        <row r="850">
          <cell r="A850" t="str">
            <v>227537379</v>
          </cell>
          <cell r="B850" t="str">
            <v>East Bay/Oakland</v>
          </cell>
          <cell r="C850" t="str">
            <v>Napa County</v>
          </cell>
          <cell r="D850" t="str">
            <v>Retail</v>
          </cell>
          <cell r="E850" t="str">
            <v>Restaurant</v>
          </cell>
          <cell r="F850" t="str">
            <v>376 Soscol Ave</v>
          </cell>
          <cell r="G850" t="str">
            <v>Napa</v>
          </cell>
          <cell r="H850" t="str">
            <v>Napa</v>
          </cell>
          <cell r="J850" t="str">
            <v>94559</v>
          </cell>
          <cell r="O850" t="str">
            <v>Wood Frame</v>
          </cell>
          <cell r="P850">
            <v>1845</v>
          </cell>
          <cell r="Q850">
            <v>2275</v>
          </cell>
          <cell r="R850">
            <v>1</v>
          </cell>
          <cell r="S850" t="str">
            <v>Multi</v>
          </cell>
          <cell r="U850">
            <v>459653</v>
          </cell>
          <cell r="V850">
            <v>237000</v>
          </cell>
          <cell r="W850">
            <v>393000</v>
          </cell>
          <cell r="X850" t="str">
            <v>Vintage Bank</v>
          </cell>
          <cell r="AE850">
            <v>37379</v>
          </cell>
          <cell r="AF850">
            <v>630000</v>
          </cell>
        </row>
        <row r="851">
          <cell r="A851" t="str">
            <v>240038077</v>
          </cell>
          <cell r="B851" t="str">
            <v>East Bay/Oakland</v>
          </cell>
          <cell r="C851" t="str">
            <v>Napa County</v>
          </cell>
          <cell r="D851" t="str">
            <v>Retail</v>
          </cell>
          <cell r="E851" t="str">
            <v>Restaurant</v>
          </cell>
          <cell r="F851" t="str">
            <v>1195 W Imola Ave</v>
          </cell>
          <cell r="G851" t="str">
            <v>Napa</v>
          </cell>
          <cell r="H851" t="str">
            <v>Napa</v>
          </cell>
          <cell r="J851" t="str">
            <v>94559</v>
          </cell>
          <cell r="K851" t="str">
            <v>Satinder &amp; Harjit K Hayer, Trs</v>
          </cell>
          <cell r="M851">
            <v>7072244722</v>
          </cell>
          <cell r="O851" t="str">
            <v>Masonry</v>
          </cell>
          <cell r="Q851">
            <v>2400</v>
          </cell>
          <cell r="R851">
            <v>1</v>
          </cell>
          <cell r="S851" t="str">
            <v>Single</v>
          </cell>
          <cell r="U851">
            <v>164315</v>
          </cell>
          <cell r="W851">
            <v>750000</v>
          </cell>
          <cell r="X851" t="str">
            <v>Borrego Springs Bank</v>
          </cell>
          <cell r="Z851" t="str">
            <v>N/TD</v>
          </cell>
          <cell r="AE851">
            <v>38077</v>
          </cell>
          <cell r="AF851">
            <v>600000</v>
          </cell>
        </row>
        <row r="852">
          <cell r="A852" t="str">
            <v>500037803</v>
          </cell>
          <cell r="B852" t="str">
            <v>East Bay/Oakland</v>
          </cell>
          <cell r="C852" t="str">
            <v>Napa County</v>
          </cell>
          <cell r="D852" t="str">
            <v>Retail</v>
          </cell>
          <cell r="E852" t="str">
            <v>Storefront Retail/Residential</v>
          </cell>
          <cell r="F852" t="str">
            <v>1810 Monticello Rd</v>
          </cell>
          <cell r="G852" t="str">
            <v>Napa</v>
          </cell>
          <cell r="H852" t="str">
            <v>Napa</v>
          </cell>
          <cell r="J852" t="str">
            <v>94558</v>
          </cell>
          <cell r="O852" t="str">
            <v>Wood Frame</v>
          </cell>
          <cell r="Q852">
            <v>5000</v>
          </cell>
          <cell r="R852">
            <v>2</v>
          </cell>
          <cell r="S852" t="str">
            <v>Single</v>
          </cell>
          <cell r="U852">
            <v>440921</v>
          </cell>
          <cell r="V852">
            <v>145000</v>
          </cell>
          <cell r="W852">
            <v>455000</v>
          </cell>
          <cell r="X852" t="str">
            <v>Tamalpais Bk</v>
          </cell>
          <cell r="AE852">
            <v>37803</v>
          </cell>
          <cell r="AF852">
            <v>600000</v>
          </cell>
        </row>
        <row r="853">
          <cell r="A853" t="str">
            <v>828641129</v>
          </cell>
          <cell r="B853" t="str">
            <v>East Bay/Oakland</v>
          </cell>
          <cell r="C853" t="str">
            <v>Napa County</v>
          </cell>
          <cell r="D853" t="str">
            <v>Retail</v>
          </cell>
          <cell r="E853" t="str">
            <v>Funeral Home</v>
          </cell>
          <cell r="F853" t="str">
            <v>1660 Silverado Trl</v>
          </cell>
          <cell r="G853" t="str">
            <v>Napa</v>
          </cell>
          <cell r="H853" t="str">
            <v>Napa</v>
          </cell>
          <cell r="J853" t="str">
            <v>94559</v>
          </cell>
          <cell r="O853" t="str">
            <v>Masonry</v>
          </cell>
          <cell r="Q853">
            <v>8286</v>
          </cell>
          <cell r="S853" t="str">
            <v>Multi</v>
          </cell>
          <cell r="U853">
            <v>1400000</v>
          </cell>
          <cell r="W853">
            <v>555000</v>
          </cell>
          <cell r="X853" t="str">
            <v>California Bk&amp;tr</v>
          </cell>
          <cell r="AA853">
            <v>444000</v>
          </cell>
          <cell r="AB853" t="str">
            <v>California Bank &amp; Trust</v>
          </cell>
          <cell r="AE853">
            <v>41129</v>
          </cell>
          <cell r="AF853">
            <v>600000</v>
          </cell>
        </row>
        <row r="854">
          <cell r="A854" t="str">
            <v>247341530</v>
          </cell>
          <cell r="B854" t="str">
            <v>East Bay/Oakland</v>
          </cell>
          <cell r="C854" t="str">
            <v>Napa County</v>
          </cell>
          <cell r="D854" t="str">
            <v>Retail</v>
          </cell>
          <cell r="E854" t="str">
            <v>Storefront</v>
          </cell>
          <cell r="F854" t="str">
            <v>1437 Lincoln Ave</v>
          </cell>
          <cell r="G854" t="str">
            <v>Calistoga</v>
          </cell>
          <cell r="H854" t="str">
            <v>Napa</v>
          </cell>
          <cell r="J854" t="str">
            <v>94515</v>
          </cell>
          <cell r="O854" t="str">
            <v>Masonry</v>
          </cell>
          <cell r="Q854">
            <v>2473</v>
          </cell>
          <cell r="R854">
            <v>1</v>
          </cell>
          <cell r="S854" t="str">
            <v>Single</v>
          </cell>
          <cell r="U854">
            <v>107720</v>
          </cell>
          <cell r="W854">
            <v>500000</v>
          </cell>
          <cell r="X854" t="str">
            <v>Private Lender</v>
          </cell>
          <cell r="Z854" t="str">
            <v>Lender Name: Private Individual Citaku Shefki &amp; P A Trust (pt)</v>
          </cell>
          <cell r="AE854">
            <v>41530</v>
          </cell>
          <cell r="AF854">
            <v>600000</v>
          </cell>
        </row>
        <row r="855">
          <cell r="A855" t="str">
            <v>141636748</v>
          </cell>
          <cell r="B855" t="str">
            <v>East Bay/Oakland</v>
          </cell>
          <cell r="C855" t="str">
            <v>Napa County</v>
          </cell>
          <cell r="D855" t="str">
            <v>Retail</v>
          </cell>
          <cell r="E855" t="str">
            <v>Storefront</v>
          </cell>
          <cell r="F855" t="str">
            <v>1201-1205 Main St</v>
          </cell>
          <cell r="G855" t="str">
            <v>Saint Helena</v>
          </cell>
          <cell r="H855" t="str">
            <v>Napa</v>
          </cell>
          <cell r="J855" t="str">
            <v>94574</v>
          </cell>
          <cell r="O855" t="str">
            <v>Masonry</v>
          </cell>
          <cell r="P855">
            <v>1977</v>
          </cell>
          <cell r="Q855">
            <v>1416</v>
          </cell>
          <cell r="R855">
            <v>1</v>
          </cell>
          <cell r="S855" t="str">
            <v>Single</v>
          </cell>
          <cell r="U855">
            <v>85661</v>
          </cell>
          <cell r="V855">
            <v>250000</v>
          </cell>
          <cell r="W855">
            <v>337500</v>
          </cell>
          <cell r="X855" t="str">
            <v>Seller</v>
          </cell>
          <cell r="Z855" t="str">
            <v>Seller</v>
          </cell>
          <cell r="AE855">
            <v>36748</v>
          </cell>
          <cell r="AF855">
            <v>587500</v>
          </cell>
        </row>
        <row r="856">
          <cell r="A856" t="str">
            <v>176037587</v>
          </cell>
          <cell r="B856" t="str">
            <v>East Bay/Oakland</v>
          </cell>
          <cell r="C856" t="str">
            <v>Napa County</v>
          </cell>
          <cell r="D856" t="str">
            <v>Retail</v>
          </cell>
          <cell r="E856" t="str">
            <v>Storefront Retail/Residential</v>
          </cell>
          <cell r="F856" t="str">
            <v>1988 Wise Dr</v>
          </cell>
          <cell r="G856" t="str">
            <v>Napa</v>
          </cell>
          <cell r="H856" t="str">
            <v>Napa</v>
          </cell>
          <cell r="J856" t="str">
            <v>94558</v>
          </cell>
          <cell r="O856" t="str">
            <v>Masonry</v>
          </cell>
          <cell r="P856">
            <v>1950</v>
          </cell>
          <cell r="Q856">
            <v>1760</v>
          </cell>
          <cell r="S856" t="str">
            <v>Single</v>
          </cell>
          <cell r="U856">
            <v>241081</v>
          </cell>
          <cell r="V856">
            <v>85000</v>
          </cell>
          <cell r="W856">
            <v>400000</v>
          </cell>
          <cell r="X856" t="str">
            <v>Long Beach Mortgage</v>
          </cell>
          <cell r="AA856">
            <v>100000</v>
          </cell>
          <cell r="AB856" t="str">
            <v>Long Beach Mortgage</v>
          </cell>
          <cell r="AE856">
            <v>37587</v>
          </cell>
          <cell r="AF856">
            <v>585000</v>
          </cell>
        </row>
        <row r="857">
          <cell r="A857" t="str">
            <v>110040450</v>
          </cell>
          <cell r="B857" t="str">
            <v>East Bay/Oakland</v>
          </cell>
          <cell r="C857" t="str">
            <v>Napa County</v>
          </cell>
          <cell r="D857" t="str">
            <v>Retail</v>
          </cell>
          <cell r="E857" t="str">
            <v>Restaurant</v>
          </cell>
          <cell r="F857" t="str">
            <v>1408 Clay St</v>
          </cell>
          <cell r="G857" t="str">
            <v>Napa</v>
          </cell>
          <cell r="H857" t="str">
            <v>Napa</v>
          </cell>
          <cell r="J857" t="str">
            <v>94559</v>
          </cell>
          <cell r="K857" t="str">
            <v>Michael L Holcomb</v>
          </cell>
          <cell r="L857" t="str">
            <v>Michael Holcomb</v>
          </cell>
          <cell r="O857" t="str">
            <v>Wood Frame</v>
          </cell>
          <cell r="P857">
            <v>1975</v>
          </cell>
          <cell r="Q857">
            <v>1100</v>
          </cell>
          <cell r="R857">
            <v>1</v>
          </cell>
          <cell r="S857" t="str">
            <v>Single</v>
          </cell>
          <cell r="U857">
            <v>646771</v>
          </cell>
          <cell r="V857">
            <v>575000</v>
          </cell>
          <cell r="AE857">
            <v>40450</v>
          </cell>
          <cell r="AF857">
            <v>575000</v>
          </cell>
        </row>
        <row r="858">
          <cell r="A858" t="str">
            <v>310440107</v>
          </cell>
          <cell r="B858" t="str">
            <v>East Bay/Oakland</v>
          </cell>
          <cell r="C858" t="str">
            <v>Napa County</v>
          </cell>
          <cell r="D858" t="str">
            <v>Retail</v>
          </cell>
          <cell r="E858" t="str">
            <v>Freestanding</v>
          </cell>
          <cell r="F858" t="str">
            <v>780 Lincoln Ave</v>
          </cell>
          <cell r="G858" t="str">
            <v>Napa</v>
          </cell>
          <cell r="H858" t="str">
            <v>Napa</v>
          </cell>
          <cell r="J858" t="str">
            <v>94558</v>
          </cell>
          <cell r="K858" t="str">
            <v>Peter A &amp; Vernice H Gasser Foundation</v>
          </cell>
          <cell r="L858" t="str">
            <v>Peter Gasser</v>
          </cell>
          <cell r="M858">
            <v>7072551646</v>
          </cell>
          <cell r="O858" t="str">
            <v>Wood Frame</v>
          </cell>
          <cell r="P858">
            <v>1920</v>
          </cell>
          <cell r="Q858">
            <v>3104</v>
          </cell>
          <cell r="S858" t="str">
            <v>Multi</v>
          </cell>
          <cell r="U858">
            <v>936360</v>
          </cell>
          <cell r="V858">
            <v>560000</v>
          </cell>
          <cell r="AE858">
            <v>40107</v>
          </cell>
          <cell r="AF858">
            <v>560000</v>
          </cell>
        </row>
        <row r="859">
          <cell r="A859" t="str">
            <v>800037637</v>
          </cell>
          <cell r="B859" t="str">
            <v>East Bay/Oakland</v>
          </cell>
          <cell r="C859" t="str">
            <v>Napa County</v>
          </cell>
          <cell r="D859" t="str">
            <v>Retail</v>
          </cell>
          <cell r="E859" t="str">
            <v>Auto Repair</v>
          </cell>
          <cell r="F859" t="str">
            <v>1178 Silverado Trl</v>
          </cell>
          <cell r="G859" t="str">
            <v>Napa</v>
          </cell>
          <cell r="H859" t="str">
            <v>Napa</v>
          </cell>
          <cell r="J859" t="str">
            <v>94559</v>
          </cell>
          <cell r="O859" t="str">
            <v>Metal</v>
          </cell>
          <cell r="Q859">
            <v>8000</v>
          </cell>
          <cell r="S859" t="str">
            <v>Single</v>
          </cell>
          <cell r="U859">
            <v>351135</v>
          </cell>
          <cell r="V859">
            <v>56000</v>
          </cell>
          <cell r="W859">
            <v>500000</v>
          </cell>
          <cell r="X859" t="str">
            <v>Seller</v>
          </cell>
          <cell r="AE859">
            <v>37637</v>
          </cell>
          <cell r="AF859">
            <v>556000</v>
          </cell>
        </row>
        <row r="860">
          <cell r="A860" t="str">
            <v>148337397</v>
          </cell>
          <cell r="B860" t="str">
            <v>East Bay/Oakland</v>
          </cell>
          <cell r="C860" t="str">
            <v>Napa County</v>
          </cell>
          <cell r="D860" t="str">
            <v>Retail</v>
          </cell>
          <cell r="E860" t="str">
            <v>Freestanding</v>
          </cell>
          <cell r="F860" t="str">
            <v>1255 Lincoln Ave</v>
          </cell>
          <cell r="G860" t="str">
            <v>Calistoga</v>
          </cell>
          <cell r="H860" t="str">
            <v>Napa</v>
          </cell>
          <cell r="I860" t="str">
            <v>Hurd Beeswax Candles</v>
          </cell>
          <cell r="J860" t="str">
            <v>94515</v>
          </cell>
          <cell r="O860" t="str">
            <v>Reinforced Concrete</v>
          </cell>
          <cell r="P860">
            <v>1989</v>
          </cell>
          <cell r="Q860">
            <v>1483</v>
          </cell>
          <cell r="R860">
            <v>1</v>
          </cell>
          <cell r="S860" t="str">
            <v>Single</v>
          </cell>
          <cell r="U860">
            <v>441419</v>
          </cell>
          <cell r="V860">
            <v>555000</v>
          </cell>
          <cell r="AE860">
            <v>37397</v>
          </cell>
          <cell r="AF860">
            <v>555000</v>
          </cell>
        </row>
        <row r="861">
          <cell r="A861" t="str">
            <v>132040652</v>
          </cell>
          <cell r="B861" t="str">
            <v>East Bay/Oakland</v>
          </cell>
          <cell r="C861" t="str">
            <v>Napa County</v>
          </cell>
          <cell r="D861" t="str">
            <v>Retail</v>
          </cell>
          <cell r="E861" t="str">
            <v>Storefront</v>
          </cell>
          <cell r="F861" t="str">
            <v>815 Main St</v>
          </cell>
          <cell r="G861" t="str">
            <v>Napa</v>
          </cell>
          <cell r="H861" t="str">
            <v>Napa</v>
          </cell>
          <cell r="J861" t="str">
            <v>94559</v>
          </cell>
          <cell r="K861" t="str">
            <v>Michael L Holcomb</v>
          </cell>
          <cell r="L861" t="str">
            <v>Michael Holcomb</v>
          </cell>
          <cell r="O861" t="str">
            <v>Reinforced Concrete</v>
          </cell>
          <cell r="Q861">
            <v>1320</v>
          </cell>
          <cell r="S861" t="str">
            <v>Single</v>
          </cell>
          <cell r="U861">
            <v>61689</v>
          </cell>
          <cell r="V861">
            <v>550000</v>
          </cell>
          <cell r="AE861">
            <v>40652</v>
          </cell>
          <cell r="AF861">
            <v>550000</v>
          </cell>
        </row>
        <row r="862">
          <cell r="A862" t="str">
            <v>141736916</v>
          </cell>
          <cell r="B862" t="str">
            <v>East Bay/Oakland</v>
          </cell>
          <cell r="C862" t="str">
            <v>Napa County</v>
          </cell>
          <cell r="D862" t="str">
            <v>Retail</v>
          </cell>
          <cell r="E862" t="str">
            <v>Auto Repair</v>
          </cell>
          <cell r="F862" t="str">
            <v>1200 Silverado Trl</v>
          </cell>
          <cell r="G862" t="str">
            <v>Napa</v>
          </cell>
          <cell r="H862" t="str">
            <v>Napa</v>
          </cell>
          <cell r="J862" t="str">
            <v>94559</v>
          </cell>
          <cell r="O862" t="str">
            <v>Wood Frame</v>
          </cell>
          <cell r="Q862">
            <v>1417</v>
          </cell>
          <cell r="S862" t="str">
            <v>Single</v>
          </cell>
          <cell r="U862">
            <v>152434</v>
          </cell>
          <cell r="V862">
            <v>500000</v>
          </cell>
          <cell r="W862">
            <v>50000</v>
          </cell>
          <cell r="X862" t="str">
            <v>Seller</v>
          </cell>
          <cell r="AE862">
            <v>36916</v>
          </cell>
          <cell r="AF862">
            <v>550000</v>
          </cell>
        </row>
        <row r="863">
          <cell r="A863" t="str">
            <v>1066</v>
          </cell>
          <cell r="B863" t="str">
            <v>East Bay/Oakland</v>
          </cell>
          <cell r="C863" t="str">
            <v>Napa County</v>
          </cell>
          <cell r="D863" t="str">
            <v>Retail</v>
          </cell>
          <cell r="E863" t="str">
            <v>Freestanding</v>
          </cell>
          <cell r="F863" t="str">
            <v>2815 Jefferson St</v>
          </cell>
          <cell r="G863" t="str">
            <v>Napa</v>
          </cell>
          <cell r="H863" t="str">
            <v>Napa</v>
          </cell>
          <cell r="J863" t="str">
            <v>94558</v>
          </cell>
          <cell r="O863" t="str">
            <v>Masonry</v>
          </cell>
          <cell r="P863">
            <v>1960</v>
          </cell>
          <cell r="Q863">
            <v>1066</v>
          </cell>
          <cell r="S863" t="str">
            <v>Multi</v>
          </cell>
        </row>
        <row r="864">
          <cell r="A864" t="str">
            <v>328837194</v>
          </cell>
          <cell r="B864" t="str">
            <v>East Bay/Oakland</v>
          </cell>
          <cell r="C864" t="str">
            <v>Napa County</v>
          </cell>
          <cell r="D864" t="str">
            <v>Retail</v>
          </cell>
          <cell r="E864" t="str">
            <v>Freestanding</v>
          </cell>
          <cell r="F864" t="str">
            <v>1125 Lincoln Ave</v>
          </cell>
          <cell r="G864" t="str">
            <v>Calistoga</v>
          </cell>
          <cell r="H864" t="str">
            <v>Napa</v>
          </cell>
          <cell r="J864" t="str">
            <v>94515</v>
          </cell>
          <cell r="N864" t="str">
            <v>C</v>
          </cell>
          <cell r="O864" t="str">
            <v>Wood Frame</v>
          </cell>
          <cell r="P864">
            <v>1900</v>
          </cell>
          <cell r="Q864">
            <v>3288</v>
          </cell>
          <cell r="S864" t="str">
            <v>Multi</v>
          </cell>
          <cell r="U864">
            <v>297833</v>
          </cell>
          <cell r="V864">
            <v>225000</v>
          </cell>
          <cell r="W864">
            <v>305000</v>
          </cell>
          <cell r="X864" t="str">
            <v>Seller</v>
          </cell>
          <cell r="AE864">
            <v>37194</v>
          </cell>
          <cell r="AF864">
            <v>530000</v>
          </cell>
        </row>
        <row r="865">
          <cell r="A865" t="str">
            <v>143036810</v>
          </cell>
          <cell r="B865" t="str">
            <v>East Bay/Oakland</v>
          </cell>
          <cell r="C865" t="str">
            <v>Napa County</v>
          </cell>
          <cell r="D865" t="str">
            <v>Retail</v>
          </cell>
          <cell r="E865" t="str">
            <v>Convenience Store</v>
          </cell>
          <cell r="F865" t="str">
            <v>1009 Foothill Blvd</v>
          </cell>
          <cell r="G865" t="str">
            <v>Calistoga</v>
          </cell>
          <cell r="H865" t="str">
            <v>Napa</v>
          </cell>
          <cell r="J865" t="str">
            <v>94515</v>
          </cell>
          <cell r="O865" t="str">
            <v>Wood Frame</v>
          </cell>
          <cell r="P865">
            <v>1945</v>
          </cell>
          <cell r="Q865">
            <v>1430</v>
          </cell>
          <cell r="R865">
            <v>1</v>
          </cell>
          <cell r="S865" t="str">
            <v>Single</v>
          </cell>
          <cell r="U865">
            <v>163356</v>
          </cell>
          <cell r="V865">
            <v>82000</v>
          </cell>
          <cell r="W865">
            <v>448000</v>
          </cell>
          <cell r="X865" t="str">
            <v>Sonoma National Bank</v>
          </cell>
          <cell r="AE865">
            <v>36810</v>
          </cell>
          <cell r="AF865">
            <v>530000</v>
          </cell>
        </row>
        <row r="866">
          <cell r="A866" t="str">
            <v>492940226</v>
          </cell>
          <cell r="B866" t="str">
            <v>East Bay/Oakland</v>
          </cell>
          <cell r="C866" t="str">
            <v>Napa County</v>
          </cell>
          <cell r="D866" t="str">
            <v>Retail</v>
          </cell>
          <cell r="E866" t="str">
            <v>Freestanding</v>
          </cell>
          <cell r="F866" t="str">
            <v>2300 Jefferson St</v>
          </cell>
          <cell r="G866" t="str">
            <v>Napa</v>
          </cell>
          <cell r="H866" t="str">
            <v>Napa</v>
          </cell>
          <cell r="J866" t="str">
            <v>94559</v>
          </cell>
          <cell r="K866" t="str">
            <v>The Langfan Company</v>
          </cell>
          <cell r="L866" t="str">
            <v>Jenny Gaboff</v>
          </cell>
          <cell r="M866">
            <v>2128320200</v>
          </cell>
          <cell r="O866" t="str">
            <v>Masonry</v>
          </cell>
          <cell r="P866">
            <v>1976</v>
          </cell>
          <cell r="Q866">
            <v>4929</v>
          </cell>
          <cell r="R866">
            <v>1</v>
          </cell>
          <cell r="S866" t="str">
            <v>Multi</v>
          </cell>
          <cell r="U866">
            <v>303177</v>
          </cell>
          <cell r="AE866">
            <v>40226</v>
          </cell>
          <cell r="AF866">
            <v>516000</v>
          </cell>
        </row>
        <row r="867">
          <cell r="A867" t="str">
            <v>404837712</v>
          </cell>
          <cell r="B867" t="str">
            <v>East Bay/Oakland</v>
          </cell>
          <cell r="C867" t="str">
            <v>Napa County</v>
          </cell>
          <cell r="D867" t="str">
            <v>Retail</v>
          </cell>
          <cell r="E867" t="str">
            <v>Freestanding</v>
          </cell>
          <cell r="F867" t="str">
            <v>2400 Oak St</v>
          </cell>
          <cell r="G867" t="str">
            <v>Napa</v>
          </cell>
          <cell r="H867" t="str">
            <v>Napa</v>
          </cell>
          <cell r="I867" t="str">
            <v>Franks Janitorial Service</v>
          </cell>
          <cell r="J867" t="str">
            <v>94559</v>
          </cell>
          <cell r="O867" t="str">
            <v>Masonry</v>
          </cell>
          <cell r="P867">
            <v>1951</v>
          </cell>
          <cell r="Q867">
            <v>4048</v>
          </cell>
          <cell r="R867">
            <v>1</v>
          </cell>
          <cell r="S867" t="str">
            <v>Multi</v>
          </cell>
          <cell r="U867">
            <v>239755</v>
          </cell>
          <cell r="V867">
            <v>500000</v>
          </cell>
          <cell r="X867" t="str">
            <v>Lender Not available</v>
          </cell>
          <cell r="Z867" t="str">
            <v>N/TD</v>
          </cell>
          <cell r="AE867">
            <v>37712</v>
          </cell>
          <cell r="AF867">
            <v>500000</v>
          </cell>
        </row>
        <row r="868">
          <cell r="A868" t="str">
            <v>554437099</v>
          </cell>
          <cell r="B868" t="str">
            <v>East Bay/Oakland</v>
          </cell>
          <cell r="C868" t="str">
            <v>Napa County</v>
          </cell>
          <cell r="D868" t="str">
            <v>Retail (Strip Center)</v>
          </cell>
          <cell r="F868" t="str">
            <v>2550-2564 Jefferson St</v>
          </cell>
          <cell r="G868" t="str">
            <v>Napa</v>
          </cell>
          <cell r="H868" t="str">
            <v>Napa</v>
          </cell>
          <cell r="I868" t="str">
            <v>Lui Building</v>
          </cell>
          <cell r="J868" t="str">
            <v>94558</v>
          </cell>
          <cell r="O868" t="str">
            <v>Wood Frame</v>
          </cell>
          <cell r="Q868">
            <v>5544</v>
          </cell>
          <cell r="R868">
            <v>4</v>
          </cell>
          <cell r="S868" t="str">
            <v>Multi</v>
          </cell>
          <cell r="U868">
            <v>137170</v>
          </cell>
          <cell r="V868">
            <v>500000</v>
          </cell>
          <cell r="AE868">
            <v>37099</v>
          </cell>
          <cell r="AF868">
            <v>500000</v>
          </cell>
        </row>
        <row r="869">
          <cell r="A869" t="str">
            <v>195038625</v>
          </cell>
          <cell r="B869" t="str">
            <v>East Bay/Oakland</v>
          </cell>
          <cell r="C869" t="str">
            <v>Napa County</v>
          </cell>
          <cell r="D869" t="str">
            <v>Retail</v>
          </cell>
          <cell r="E869" t="str">
            <v>Freestanding</v>
          </cell>
          <cell r="F869" t="str">
            <v>1625 Jefferson St</v>
          </cell>
          <cell r="G869" t="str">
            <v>Napa</v>
          </cell>
          <cell r="H869" t="str">
            <v>Napa</v>
          </cell>
          <cell r="J869" t="str">
            <v>94559</v>
          </cell>
          <cell r="O869" t="str">
            <v>Masonry</v>
          </cell>
          <cell r="Q869">
            <v>1950</v>
          </cell>
          <cell r="S869" t="str">
            <v>Multi</v>
          </cell>
          <cell r="U869">
            <v>60520</v>
          </cell>
          <cell r="V869">
            <v>50000</v>
          </cell>
          <cell r="W869">
            <v>450000</v>
          </cell>
          <cell r="X869" t="str">
            <v>Seller</v>
          </cell>
          <cell r="Z869" t="str">
            <v>Stutzman John H Sr &amp; M D Trust</v>
          </cell>
          <cell r="AE869">
            <v>38625</v>
          </cell>
          <cell r="AF869">
            <v>500000</v>
          </cell>
        </row>
        <row r="870">
          <cell r="A870" t="str">
            <v>165937652</v>
          </cell>
          <cell r="B870" t="str">
            <v>East Bay/Oakland</v>
          </cell>
          <cell r="C870" t="str">
            <v>Napa County</v>
          </cell>
          <cell r="D870" t="str">
            <v>Retail (Strip Center)</v>
          </cell>
          <cell r="E870" t="str">
            <v>Freestanding</v>
          </cell>
          <cell r="F870" t="str">
            <v>2401 California Blvd</v>
          </cell>
          <cell r="G870" t="str">
            <v>Napa</v>
          </cell>
          <cell r="H870" t="str">
            <v>Napa</v>
          </cell>
          <cell r="I870" t="str">
            <v>Heritage Place</v>
          </cell>
          <cell r="J870" t="str">
            <v>94558</v>
          </cell>
          <cell r="O870" t="str">
            <v>Wood Frame</v>
          </cell>
          <cell r="Q870">
            <v>1659</v>
          </cell>
          <cell r="S870" t="str">
            <v>Single</v>
          </cell>
          <cell r="U870">
            <v>222854</v>
          </cell>
          <cell r="V870">
            <v>375000</v>
          </cell>
          <cell r="W870">
            <v>125000</v>
          </cell>
          <cell r="X870" t="str">
            <v>Seller</v>
          </cell>
          <cell r="AE870">
            <v>37652</v>
          </cell>
          <cell r="AF870">
            <v>500000</v>
          </cell>
        </row>
        <row r="871">
          <cell r="A871" t="str">
            <v>169540612</v>
          </cell>
          <cell r="B871" t="str">
            <v>East Bay/Oakland</v>
          </cell>
          <cell r="C871" t="str">
            <v>Napa County</v>
          </cell>
          <cell r="D871" t="str">
            <v>Retail</v>
          </cell>
          <cell r="E871" t="str">
            <v>Freestanding</v>
          </cell>
          <cell r="F871" t="str">
            <v>829 Main St</v>
          </cell>
          <cell r="G871" t="str">
            <v>Napa</v>
          </cell>
          <cell r="H871" t="str">
            <v>Napa</v>
          </cell>
          <cell r="J871" t="str">
            <v>94559</v>
          </cell>
          <cell r="O871" t="str">
            <v>Masonry</v>
          </cell>
          <cell r="Q871">
            <v>1695</v>
          </cell>
          <cell r="R871">
            <v>2</v>
          </cell>
          <cell r="S871" t="str">
            <v>Single</v>
          </cell>
          <cell r="U871">
            <v>254403</v>
          </cell>
          <cell r="AE871">
            <v>40612</v>
          </cell>
          <cell r="AF871">
            <v>500000</v>
          </cell>
        </row>
        <row r="872">
          <cell r="A872" t="str">
            <v>244036889</v>
          </cell>
          <cell r="B872" t="str">
            <v>East Bay/Oakland</v>
          </cell>
          <cell r="C872" t="str">
            <v>Napa County</v>
          </cell>
          <cell r="D872" t="str">
            <v>Retail</v>
          </cell>
          <cell r="F872" t="str">
            <v>1700 W Imola Ave</v>
          </cell>
          <cell r="G872" t="str">
            <v>Napa</v>
          </cell>
          <cell r="H872" t="str">
            <v>Napa</v>
          </cell>
          <cell r="J872" t="str">
            <v>94559</v>
          </cell>
          <cell r="O872" t="str">
            <v>Masonry</v>
          </cell>
          <cell r="P872">
            <v>1952</v>
          </cell>
          <cell r="Q872">
            <v>2440</v>
          </cell>
          <cell r="S872" t="str">
            <v>Multi</v>
          </cell>
          <cell r="U872">
            <v>330268</v>
          </cell>
          <cell r="V872">
            <v>125250</v>
          </cell>
          <cell r="W872">
            <v>374250</v>
          </cell>
          <cell r="X872" t="str">
            <v>Wells Fargo Bank N.A.</v>
          </cell>
          <cell r="AE872">
            <v>36889</v>
          </cell>
          <cell r="AF872">
            <v>499500</v>
          </cell>
        </row>
        <row r="873">
          <cell r="A873" t="str">
            <v>151837665</v>
          </cell>
          <cell r="B873" t="str">
            <v>East Bay/Oakland</v>
          </cell>
          <cell r="C873" t="str">
            <v>Napa County</v>
          </cell>
          <cell r="D873" t="str">
            <v>Retail</v>
          </cell>
          <cell r="E873" t="str">
            <v>Storefront</v>
          </cell>
          <cell r="F873" t="str">
            <v>1219 Washington St</v>
          </cell>
          <cell r="G873" t="str">
            <v>Calistoga</v>
          </cell>
          <cell r="H873" t="str">
            <v>Napa</v>
          </cell>
          <cell r="I873" t="str">
            <v>Calistoga Massage Center</v>
          </cell>
          <cell r="J873" t="str">
            <v>94515</v>
          </cell>
          <cell r="O873" t="str">
            <v>Wood Frame</v>
          </cell>
          <cell r="P873">
            <v>1925</v>
          </cell>
          <cell r="Q873">
            <v>1518</v>
          </cell>
          <cell r="R873">
            <v>1</v>
          </cell>
          <cell r="S873" t="str">
            <v>Single</v>
          </cell>
          <cell r="U873">
            <v>48229</v>
          </cell>
          <cell r="V873">
            <v>170000</v>
          </cell>
          <cell r="W873">
            <v>325000</v>
          </cell>
          <cell r="X873" t="str">
            <v>Sonoma National Bank</v>
          </cell>
          <cell r="AE873">
            <v>37665</v>
          </cell>
          <cell r="AF873">
            <v>495000</v>
          </cell>
        </row>
        <row r="874">
          <cell r="A874" t="str">
            <v>211236992</v>
          </cell>
          <cell r="B874" t="str">
            <v>East Bay/Oakland</v>
          </cell>
          <cell r="C874" t="str">
            <v>Napa County</v>
          </cell>
          <cell r="D874" t="str">
            <v>Retail</v>
          </cell>
          <cell r="E874" t="str">
            <v>Freestanding</v>
          </cell>
          <cell r="F874" t="str">
            <v>1106 Jordan Ln</v>
          </cell>
          <cell r="G874" t="str">
            <v>Napa</v>
          </cell>
          <cell r="H874" t="str">
            <v>Napa</v>
          </cell>
          <cell r="J874" t="str">
            <v>94559</v>
          </cell>
          <cell r="O874" t="str">
            <v>Wood Frame</v>
          </cell>
          <cell r="P874">
            <v>1950</v>
          </cell>
          <cell r="Q874">
            <v>2112</v>
          </cell>
          <cell r="S874" t="str">
            <v>Single</v>
          </cell>
          <cell r="U874">
            <v>134701</v>
          </cell>
          <cell r="V874">
            <v>100000</v>
          </cell>
          <cell r="W874">
            <v>395000</v>
          </cell>
          <cell r="X874" t="str">
            <v>Seller</v>
          </cell>
          <cell r="AE874">
            <v>36992</v>
          </cell>
          <cell r="AF874">
            <v>495000</v>
          </cell>
        </row>
        <row r="875">
          <cell r="A875" t="str">
            <v>590936838</v>
          </cell>
          <cell r="B875" t="str">
            <v>East Bay/Oakland</v>
          </cell>
          <cell r="C875" t="str">
            <v>Napa County</v>
          </cell>
          <cell r="D875" t="str">
            <v>Retail</v>
          </cell>
          <cell r="E875" t="str">
            <v>Storefront</v>
          </cell>
          <cell r="F875" t="str">
            <v>180 Coombs St</v>
          </cell>
          <cell r="G875" t="str">
            <v>Napa</v>
          </cell>
          <cell r="H875" t="str">
            <v>Napa</v>
          </cell>
          <cell r="J875" t="str">
            <v>94559</v>
          </cell>
          <cell r="O875" t="str">
            <v>Metal</v>
          </cell>
          <cell r="P875">
            <v>1920</v>
          </cell>
          <cell r="Q875">
            <v>5909</v>
          </cell>
          <cell r="R875">
            <v>1</v>
          </cell>
          <cell r="S875" t="str">
            <v>Single</v>
          </cell>
          <cell r="U875">
            <v>260063</v>
          </cell>
          <cell r="V875">
            <v>81770</v>
          </cell>
          <cell r="W875">
            <v>249230</v>
          </cell>
          <cell r="X875" t="str">
            <v>Seller</v>
          </cell>
          <cell r="AA875">
            <v>150000</v>
          </cell>
          <cell r="AB875" t="str">
            <v>Seller</v>
          </cell>
          <cell r="AE875">
            <v>36838</v>
          </cell>
          <cell r="AF875">
            <v>481000</v>
          </cell>
        </row>
        <row r="876">
          <cell r="A876" t="str">
            <v>281637271</v>
          </cell>
          <cell r="B876" t="str">
            <v>East Bay/Oakland</v>
          </cell>
          <cell r="C876" t="str">
            <v>Napa County</v>
          </cell>
          <cell r="D876" t="str">
            <v>Retail</v>
          </cell>
          <cell r="E876" t="str">
            <v>Auto Repair</v>
          </cell>
          <cell r="F876" t="str">
            <v>1835 Soscol Ave</v>
          </cell>
          <cell r="G876" t="str">
            <v>Napa</v>
          </cell>
          <cell r="H876" t="str">
            <v>Napa</v>
          </cell>
          <cell r="I876" t="str">
            <v>Napa Collision Center</v>
          </cell>
          <cell r="J876" t="str">
            <v>94559</v>
          </cell>
          <cell r="O876" t="str">
            <v>Metal</v>
          </cell>
          <cell r="P876">
            <v>1977</v>
          </cell>
          <cell r="Q876">
            <v>2816</v>
          </cell>
          <cell r="R876">
            <v>1</v>
          </cell>
          <cell r="S876" t="str">
            <v>Single</v>
          </cell>
          <cell r="U876">
            <v>297230</v>
          </cell>
          <cell r="W876">
            <v>237500</v>
          </cell>
          <cell r="X876" t="str">
            <v>Wells Fargo Bank N.A.</v>
          </cell>
          <cell r="AA876">
            <v>190000</v>
          </cell>
          <cell r="AB876" t="str">
            <v>Wells Fargo Bank N.A.</v>
          </cell>
          <cell r="AE876">
            <v>37271</v>
          </cell>
          <cell r="AF876">
            <v>475000</v>
          </cell>
        </row>
        <row r="877">
          <cell r="A877" t="str">
            <v>110037929</v>
          </cell>
          <cell r="B877" t="str">
            <v>East Bay/Oakland</v>
          </cell>
          <cell r="C877" t="str">
            <v>Napa County</v>
          </cell>
          <cell r="D877" t="str">
            <v>Retail</v>
          </cell>
          <cell r="E877" t="str">
            <v>Restaurant</v>
          </cell>
          <cell r="F877" t="str">
            <v>1408 Clay St</v>
          </cell>
          <cell r="G877" t="str">
            <v>Napa</v>
          </cell>
          <cell r="H877" t="str">
            <v>Napa</v>
          </cell>
          <cell r="J877" t="str">
            <v>94559</v>
          </cell>
          <cell r="O877" t="str">
            <v>Wood Frame</v>
          </cell>
          <cell r="P877">
            <v>1975</v>
          </cell>
          <cell r="Q877">
            <v>1100</v>
          </cell>
          <cell r="R877">
            <v>1</v>
          </cell>
          <cell r="S877" t="str">
            <v>Single</v>
          </cell>
          <cell r="U877">
            <v>190000</v>
          </cell>
          <cell r="V877">
            <v>115000</v>
          </cell>
          <cell r="W877">
            <v>360000</v>
          </cell>
          <cell r="X877" t="str">
            <v>Bank of America NA</v>
          </cell>
          <cell r="AE877">
            <v>37929</v>
          </cell>
          <cell r="AF877">
            <v>475000</v>
          </cell>
        </row>
        <row r="878">
          <cell r="A878" t="str">
            <v>880041289</v>
          </cell>
          <cell r="B878" t="str">
            <v>East Bay/Oakland</v>
          </cell>
          <cell r="C878" t="str">
            <v>Napa County</v>
          </cell>
          <cell r="D878" t="str">
            <v>Retail</v>
          </cell>
          <cell r="E878" t="str">
            <v>Storefront Retail/Residential</v>
          </cell>
          <cell r="F878" t="str">
            <v>75 Sky Oaks Dr</v>
          </cell>
          <cell r="G878" t="str">
            <v>Angwin</v>
          </cell>
          <cell r="H878" t="str">
            <v>Napa</v>
          </cell>
          <cell r="J878" t="str">
            <v>94508</v>
          </cell>
          <cell r="O878" t="str">
            <v>Masonry</v>
          </cell>
          <cell r="Q878">
            <v>8800</v>
          </cell>
          <cell r="U878">
            <v>306716</v>
          </cell>
          <cell r="AE878">
            <v>41289</v>
          </cell>
          <cell r="AF878">
            <v>475000</v>
          </cell>
        </row>
        <row r="879">
          <cell r="A879" t="str">
            <v>325637551</v>
          </cell>
          <cell r="B879" t="str">
            <v>East Bay/Oakland</v>
          </cell>
          <cell r="C879" t="str">
            <v>Napa County</v>
          </cell>
          <cell r="D879" t="str">
            <v>Retail</v>
          </cell>
          <cell r="E879" t="str">
            <v>Freestanding</v>
          </cell>
          <cell r="F879" t="str">
            <v>3285 California Blvd</v>
          </cell>
          <cell r="G879" t="str">
            <v>Napa</v>
          </cell>
          <cell r="H879" t="str">
            <v>Napa</v>
          </cell>
          <cell r="I879" t="str">
            <v>Spiteri Brothers</v>
          </cell>
          <cell r="J879" t="str">
            <v>94558</v>
          </cell>
          <cell r="O879" t="str">
            <v>Masonry</v>
          </cell>
          <cell r="Q879">
            <v>3256</v>
          </cell>
          <cell r="R879">
            <v>1</v>
          </cell>
          <cell r="S879" t="str">
            <v>Single</v>
          </cell>
          <cell r="U879">
            <v>315000</v>
          </cell>
          <cell r="V879">
            <v>136000</v>
          </cell>
          <cell r="W879">
            <v>205000</v>
          </cell>
          <cell r="X879" t="str">
            <v>Seller</v>
          </cell>
          <cell r="AA879">
            <v>130000</v>
          </cell>
          <cell r="AB879" t="str">
            <v>Vintage Bank</v>
          </cell>
          <cell r="AE879">
            <v>37551</v>
          </cell>
          <cell r="AF879">
            <v>471000</v>
          </cell>
        </row>
        <row r="880">
          <cell r="A880" t="str">
            <v>404841289</v>
          </cell>
          <cell r="B880" t="str">
            <v>East Bay/Oakland</v>
          </cell>
          <cell r="C880" t="str">
            <v>Napa County</v>
          </cell>
          <cell r="D880" t="str">
            <v>Retail</v>
          </cell>
          <cell r="E880" t="str">
            <v>Freestanding</v>
          </cell>
          <cell r="F880" t="str">
            <v>2400 Oak St</v>
          </cell>
          <cell r="G880" t="str">
            <v>Napa</v>
          </cell>
          <cell r="H880" t="str">
            <v>Napa</v>
          </cell>
          <cell r="I880" t="str">
            <v>Franks Janitorial Service</v>
          </cell>
          <cell r="J880" t="str">
            <v>94559</v>
          </cell>
          <cell r="O880" t="str">
            <v>Masonry</v>
          </cell>
          <cell r="P880">
            <v>1951</v>
          </cell>
          <cell r="Q880">
            <v>4048</v>
          </cell>
          <cell r="R880">
            <v>2</v>
          </cell>
          <cell r="S880" t="str">
            <v>Multi</v>
          </cell>
          <cell r="U880">
            <v>459000</v>
          </cell>
          <cell r="W880">
            <v>230000</v>
          </cell>
          <cell r="X880" t="str">
            <v>California Bk&amp;tr</v>
          </cell>
          <cell r="AA880">
            <v>184000</v>
          </cell>
          <cell r="AB880" t="str">
            <v>Private Individual Fas Fiancial Inc</v>
          </cell>
          <cell r="AE880">
            <v>41289</v>
          </cell>
          <cell r="AF880">
            <v>460000</v>
          </cell>
        </row>
        <row r="881">
          <cell r="A881" t="str">
            <v>328841383</v>
          </cell>
          <cell r="B881" t="str">
            <v>East Bay/Oakland</v>
          </cell>
          <cell r="C881" t="str">
            <v>Napa County</v>
          </cell>
          <cell r="D881" t="str">
            <v>Retail</v>
          </cell>
          <cell r="E881" t="str">
            <v>Freestanding</v>
          </cell>
          <cell r="F881" t="str">
            <v>1125 Lincoln Ave</v>
          </cell>
          <cell r="G881" t="str">
            <v>Calistoga</v>
          </cell>
          <cell r="H881" t="str">
            <v>Napa</v>
          </cell>
          <cell r="J881" t="str">
            <v>94515</v>
          </cell>
          <cell r="K881" t="str">
            <v>Liese Cabaud</v>
          </cell>
          <cell r="L881" t="str">
            <v>Liese Cabaud</v>
          </cell>
          <cell r="M881">
            <v>7072997614</v>
          </cell>
          <cell r="O881" t="str">
            <v>Wood Frame</v>
          </cell>
          <cell r="P881">
            <v>1900</v>
          </cell>
          <cell r="Q881">
            <v>3288</v>
          </cell>
          <cell r="R881">
            <v>2</v>
          </cell>
          <cell r="S881" t="str">
            <v>Multi</v>
          </cell>
          <cell r="U881">
            <v>625408</v>
          </cell>
          <cell r="AE881">
            <v>41383</v>
          </cell>
          <cell r="AF881">
            <v>450000</v>
          </cell>
        </row>
        <row r="882">
          <cell r="A882" t="str">
            <v>177741022</v>
          </cell>
          <cell r="B882" t="str">
            <v>East Bay/Oakland</v>
          </cell>
          <cell r="C882" t="str">
            <v>Napa County</v>
          </cell>
          <cell r="D882" t="str">
            <v>Retail</v>
          </cell>
          <cell r="E882" t="str">
            <v>Service Station</v>
          </cell>
          <cell r="F882" t="str">
            <v>300 Lincoln Ave</v>
          </cell>
          <cell r="G882" t="str">
            <v>Napa</v>
          </cell>
          <cell r="H882" t="str">
            <v>Napa</v>
          </cell>
          <cell r="J882" t="str">
            <v>94558</v>
          </cell>
          <cell r="K882" t="str">
            <v>Shell Oil Company</v>
          </cell>
          <cell r="M882">
            <v>7132451500</v>
          </cell>
          <cell r="O882" t="str">
            <v>Reinforced Concrete</v>
          </cell>
          <cell r="Q882">
            <v>1777</v>
          </cell>
          <cell r="S882" t="str">
            <v>Single</v>
          </cell>
          <cell r="AE882">
            <v>41022</v>
          </cell>
          <cell r="AF882">
            <v>450000</v>
          </cell>
        </row>
        <row r="883">
          <cell r="A883" t="str">
            <v>250041197</v>
          </cell>
          <cell r="B883" t="str">
            <v>East Bay/Oakland</v>
          </cell>
          <cell r="C883" t="str">
            <v>Napa County</v>
          </cell>
          <cell r="D883" t="str">
            <v>Retail</v>
          </cell>
          <cell r="E883" t="str">
            <v>Bank</v>
          </cell>
          <cell r="F883" t="str">
            <v>1124 Lincoln Ave</v>
          </cell>
          <cell r="G883" t="str">
            <v>Calistoga</v>
          </cell>
          <cell r="H883" t="str">
            <v>Napa</v>
          </cell>
          <cell r="I883" t="str">
            <v>Calistoga Pet Clinic</v>
          </cell>
          <cell r="J883" t="str">
            <v>94515</v>
          </cell>
          <cell r="K883" t="str">
            <v>John L. &amp; Patricia T. Merchant</v>
          </cell>
          <cell r="L883" t="str">
            <v>Patricia Merchant</v>
          </cell>
          <cell r="M883">
            <v>4159217869</v>
          </cell>
          <cell r="O883" t="str">
            <v>Wood Frame</v>
          </cell>
          <cell r="P883">
            <v>1979</v>
          </cell>
          <cell r="Q883">
            <v>2500</v>
          </cell>
          <cell r="T883">
            <v>96</v>
          </cell>
          <cell r="W883">
            <v>292500</v>
          </cell>
          <cell r="X883" t="str">
            <v>First Republic Bk</v>
          </cell>
          <cell r="AE883">
            <v>41197</v>
          </cell>
          <cell r="AF883">
            <v>425000</v>
          </cell>
        </row>
        <row r="884">
          <cell r="A884" t="str">
            <v>293537132</v>
          </cell>
          <cell r="B884" t="str">
            <v>East Bay/Oakland</v>
          </cell>
          <cell r="C884" t="str">
            <v>Napa County</v>
          </cell>
          <cell r="D884" t="str">
            <v>Retail</v>
          </cell>
          <cell r="E884" t="str">
            <v>Restaurant</v>
          </cell>
          <cell r="F884" t="str">
            <v>4050 Byway East</v>
          </cell>
          <cell r="G884" t="str">
            <v>Napa</v>
          </cell>
          <cell r="H884" t="str">
            <v>Napa</v>
          </cell>
          <cell r="J884" t="str">
            <v>94558</v>
          </cell>
          <cell r="O884" t="str">
            <v>Masonry</v>
          </cell>
          <cell r="P884">
            <v>1960</v>
          </cell>
          <cell r="Q884">
            <v>2935</v>
          </cell>
          <cell r="S884" t="str">
            <v>Multi</v>
          </cell>
          <cell r="U884">
            <v>351900</v>
          </cell>
          <cell r="V884">
            <v>425000</v>
          </cell>
          <cell r="AE884">
            <v>37132</v>
          </cell>
          <cell r="AF884">
            <v>425000</v>
          </cell>
        </row>
        <row r="885">
          <cell r="A885" t="str">
            <v>125440660</v>
          </cell>
          <cell r="B885" t="str">
            <v>East Bay/Oakland</v>
          </cell>
          <cell r="C885" t="str">
            <v>Napa County</v>
          </cell>
          <cell r="D885" t="str">
            <v>Retail</v>
          </cell>
          <cell r="E885" t="str">
            <v>Storefront Retail/Office</v>
          </cell>
          <cell r="F885" t="str">
            <v>1532 3rd St</v>
          </cell>
          <cell r="G885" t="str">
            <v>Napa</v>
          </cell>
          <cell r="H885" t="str">
            <v>Napa</v>
          </cell>
          <cell r="J885" t="str">
            <v>94559</v>
          </cell>
          <cell r="K885" t="str">
            <v>Brian &amp; Deborah Weston</v>
          </cell>
          <cell r="L885" t="str">
            <v>Brian Weston</v>
          </cell>
          <cell r="M885">
            <v>7072656345</v>
          </cell>
          <cell r="O885" t="str">
            <v>Wood Frame</v>
          </cell>
          <cell r="P885">
            <v>1900</v>
          </cell>
          <cell r="Q885">
            <v>1254</v>
          </cell>
          <cell r="U885">
            <v>66985</v>
          </cell>
          <cell r="V885">
            <v>75000</v>
          </cell>
          <cell r="W885">
            <v>345000</v>
          </cell>
          <cell r="X885" t="str">
            <v>Seller</v>
          </cell>
          <cell r="AE885">
            <v>40660</v>
          </cell>
          <cell r="AF885">
            <v>420000</v>
          </cell>
        </row>
        <row r="886">
          <cell r="A886" t="str">
            <v>270038188</v>
          </cell>
          <cell r="B886" t="str">
            <v>East Bay/Oakland</v>
          </cell>
          <cell r="C886" t="str">
            <v>Napa County</v>
          </cell>
          <cell r="D886" t="str">
            <v>Retail</v>
          </cell>
          <cell r="E886" t="str">
            <v>Restaurant</v>
          </cell>
          <cell r="F886" t="str">
            <v>806 4th St</v>
          </cell>
          <cell r="G886" t="str">
            <v>Napa</v>
          </cell>
          <cell r="H886" t="str">
            <v>Napa</v>
          </cell>
          <cell r="J886" t="str">
            <v>94559</v>
          </cell>
          <cell r="K886" t="str">
            <v>Russell Kassman</v>
          </cell>
          <cell r="O886" t="str">
            <v>Wood Frame</v>
          </cell>
          <cell r="P886">
            <v>1890</v>
          </cell>
          <cell r="Q886">
            <v>2700</v>
          </cell>
          <cell r="S886" t="str">
            <v>Single</v>
          </cell>
          <cell r="T886">
            <v>100</v>
          </cell>
          <cell r="U886">
            <v>52438</v>
          </cell>
          <cell r="V886">
            <v>30000</v>
          </cell>
          <cell r="W886">
            <v>375000</v>
          </cell>
          <cell r="X886" t="str">
            <v>Private Lender</v>
          </cell>
          <cell r="AE886">
            <v>38188</v>
          </cell>
          <cell r="AF886">
            <v>405000</v>
          </cell>
        </row>
        <row r="887">
          <cell r="A887" t="str">
            <v>310036655</v>
          </cell>
          <cell r="B887" t="str">
            <v>East Bay/Oakland</v>
          </cell>
          <cell r="C887" t="str">
            <v>Napa County</v>
          </cell>
          <cell r="D887" t="str">
            <v>Retail</v>
          </cell>
          <cell r="E887" t="str">
            <v>Storefront</v>
          </cell>
          <cell r="F887" t="str">
            <v>5850 Chiles Pope Valley Rd</v>
          </cell>
          <cell r="G887" t="str">
            <v>Saint Helena</v>
          </cell>
          <cell r="H887" t="str">
            <v>Napa</v>
          </cell>
          <cell r="J887" t="str">
            <v>94574</v>
          </cell>
          <cell r="O887" t="str">
            <v>Wood Frame</v>
          </cell>
          <cell r="P887">
            <v>1976</v>
          </cell>
          <cell r="Q887">
            <v>3100</v>
          </cell>
          <cell r="S887" t="str">
            <v>Multi</v>
          </cell>
          <cell r="U887">
            <v>145815</v>
          </cell>
          <cell r="V887">
            <v>405000</v>
          </cell>
          <cell r="AE887">
            <v>36655</v>
          </cell>
          <cell r="AF887">
            <v>405000</v>
          </cell>
        </row>
        <row r="888">
          <cell r="A888" t="str">
            <v>470041502</v>
          </cell>
          <cell r="B888" t="str">
            <v>East Bay/Oakland</v>
          </cell>
          <cell r="C888" t="str">
            <v>Napa County</v>
          </cell>
          <cell r="D888" t="str">
            <v>Retail</v>
          </cell>
          <cell r="E888" t="str">
            <v>Freestanding</v>
          </cell>
          <cell r="F888" t="str">
            <v>1117 Lincoln Ave</v>
          </cell>
          <cell r="G888" t="str">
            <v>Calistoga</v>
          </cell>
          <cell r="H888" t="str">
            <v>Napa</v>
          </cell>
          <cell r="J888" t="str">
            <v>94515</v>
          </cell>
          <cell r="O888" t="str">
            <v>Masonry</v>
          </cell>
          <cell r="P888">
            <v>1932</v>
          </cell>
          <cell r="Q888">
            <v>4700</v>
          </cell>
          <cell r="S888" t="str">
            <v>Multi</v>
          </cell>
          <cell r="U888">
            <v>588069</v>
          </cell>
          <cell r="AE888">
            <v>41502</v>
          </cell>
          <cell r="AF888">
            <v>405000</v>
          </cell>
        </row>
        <row r="889">
          <cell r="A889" t="str">
            <v>122841134</v>
          </cell>
          <cell r="B889" t="str">
            <v>East Bay/Oakland</v>
          </cell>
          <cell r="C889" t="str">
            <v>Napa County</v>
          </cell>
          <cell r="D889" t="str">
            <v>Retail</v>
          </cell>
          <cell r="F889" t="str">
            <v>965 Silverado Trl</v>
          </cell>
          <cell r="G889" t="str">
            <v>Calistoga</v>
          </cell>
          <cell r="H889" t="str">
            <v>Napa</v>
          </cell>
          <cell r="J889" t="str">
            <v>94515</v>
          </cell>
          <cell r="P889">
            <v>1920</v>
          </cell>
          <cell r="Q889">
            <v>1228</v>
          </cell>
          <cell r="S889" t="str">
            <v>Multi</v>
          </cell>
          <cell r="U889">
            <v>1100000</v>
          </cell>
          <cell r="W889">
            <v>1365000</v>
          </cell>
          <cell r="X889" t="str">
            <v>First Republic Bk</v>
          </cell>
          <cell r="AA889">
            <v>150000</v>
          </cell>
          <cell r="AB889" t="str">
            <v>Private Individual Fas Fiancial Inc</v>
          </cell>
          <cell r="AE889">
            <v>41134</v>
          </cell>
          <cell r="AF889">
            <v>400000</v>
          </cell>
        </row>
        <row r="890">
          <cell r="A890" t="str">
            <v>100041184</v>
          </cell>
          <cell r="B890" t="str">
            <v>East Bay/Oakland</v>
          </cell>
          <cell r="C890" t="str">
            <v>Napa County</v>
          </cell>
          <cell r="D890" t="str">
            <v>Retail</v>
          </cell>
          <cell r="E890" t="str">
            <v>Auto Repair</v>
          </cell>
          <cell r="F890" t="str">
            <v>1630 Silverado Trl</v>
          </cell>
          <cell r="G890" t="str">
            <v>Napa</v>
          </cell>
          <cell r="H890" t="str">
            <v>Napa</v>
          </cell>
          <cell r="J890" t="str">
            <v>94559</v>
          </cell>
          <cell r="O890" t="str">
            <v>Wood Frame</v>
          </cell>
          <cell r="Q890">
            <v>1000</v>
          </cell>
          <cell r="R890">
            <v>1</v>
          </cell>
          <cell r="S890" t="str">
            <v>Single</v>
          </cell>
          <cell r="U890">
            <v>199869</v>
          </cell>
          <cell r="AE890">
            <v>41184</v>
          </cell>
          <cell r="AF890">
            <v>375000</v>
          </cell>
        </row>
        <row r="891">
          <cell r="A891" t="str">
            <v>82041506</v>
          </cell>
          <cell r="B891" t="str">
            <v>East Bay/Oakland</v>
          </cell>
          <cell r="C891" t="str">
            <v>Napa County</v>
          </cell>
          <cell r="D891" t="str">
            <v>Retail</v>
          </cell>
          <cell r="E891" t="str">
            <v>Convenience Store</v>
          </cell>
          <cell r="F891" t="str">
            <v>207 Wapoo Ave</v>
          </cell>
          <cell r="G891" t="str">
            <v>Calistoga</v>
          </cell>
          <cell r="H891" t="str">
            <v>Napa</v>
          </cell>
          <cell r="J891" t="str">
            <v>94515</v>
          </cell>
          <cell r="O891" t="str">
            <v>Wood Frame</v>
          </cell>
          <cell r="P891">
            <v>1930</v>
          </cell>
          <cell r="Q891">
            <v>820</v>
          </cell>
          <cell r="R891">
            <v>1</v>
          </cell>
          <cell r="S891" t="str">
            <v>Single</v>
          </cell>
          <cell r="U891">
            <v>165023</v>
          </cell>
          <cell r="AE891">
            <v>41506</v>
          </cell>
          <cell r="AF891">
            <v>360000</v>
          </cell>
        </row>
        <row r="892">
          <cell r="A892" t="str">
            <v>176037722</v>
          </cell>
          <cell r="B892" t="str">
            <v>East Bay/Oakland</v>
          </cell>
          <cell r="C892" t="str">
            <v>Napa County</v>
          </cell>
          <cell r="D892" t="str">
            <v>Retail</v>
          </cell>
          <cell r="E892" t="str">
            <v>Freestanding</v>
          </cell>
          <cell r="F892" t="str">
            <v>2369 Pine St</v>
          </cell>
          <cell r="G892" t="str">
            <v>Napa</v>
          </cell>
          <cell r="H892" t="str">
            <v>Napa</v>
          </cell>
          <cell r="J892" t="str">
            <v>94559</v>
          </cell>
          <cell r="O892" t="str">
            <v>Wood Frame</v>
          </cell>
          <cell r="P892">
            <v>1954</v>
          </cell>
          <cell r="Q892">
            <v>1760</v>
          </cell>
          <cell r="S892" t="str">
            <v>Single</v>
          </cell>
          <cell r="U892">
            <v>46456</v>
          </cell>
          <cell r="V892">
            <v>35000</v>
          </cell>
          <cell r="W892">
            <v>315000</v>
          </cell>
          <cell r="X892" t="str">
            <v>Seller</v>
          </cell>
          <cell r="AE892">
            <v>37722</v>
          </cell>
          <cell r="AF892">
            <v>350000</v>
          </cell>
        </row>
        <row r="893">
          <cell r="A893" t="str">
            <v>413637378</v>
          </cell>
          <cell r="B893" t="str">
            <v>East Bay/Oakland</v>
          </cell>
          <cell r="C893" t="str">
            <v>Napa County</v>
          </cell>
          <cell r="D893" t="str">
            <v>Retail</v>
          </cell>
          <cell r="E893" t="str">
            <v>Auto Repair</v>
          </cell>
          <cell r="F893" t="str">
            <v>645 Soscol Ave</v>
          </cell>
          <cell r="G893" t="str">
            <v>Napa</v>
          </cell>
          <cell r="H893" t="str">
            <v>Napa</v>
          </cell>
          <cell r="J893" t="str">
            <v>94559</v>
          </cell>
          <cell r="O893" t="str">
            <v>Reinforced Concrete</v>
          </cell>
          <cell r="Q893">
            <v>4136</v>
          </cell>
          <cell r="R893">
            <v>2</v>
          </cell>
          <cell r="S893" t="str">
            <v>Single</v>
          </cell>
          <cell r="T893">
            <v>100</v>
          </cell>
          <cell r="U893">
            <v>79732</v>
          </cell>
          <cell r="W893">
            <v>350000</v>
          </cell>
          <cell r="X893" t="str">
            <v>Seller</v>
          </cell>
          <cell r="AE893">
            <v>37378</v>
          </cell>
          <cell r="AF893">
            <v>350000</v>
          </cell>
        </row>
        <row r="894">
          <cell r="A894" t="str">
            <v>440036825</v>
          </cell>
          <cell r="B894" t="str">
            <v>East Bay/Oakland</v>
          </cell>
          <cell r="C894" t="str">
            <v>Napa County</v>
          </cell>
          <cell r="D894" t="str">
            <v>Retail</v>
          </cell>
          <cell r="F894" t="str">
            <v>1141 1st St</v>
          </cell>
          <cell r="G894" t="str">
            <v>Napa</v>
          </cell>
          <cell r="H894" t="str">
            <v>Napa</v>
          </cell>
          <cell r="J894" t="str">
            <v>94559</v>
          </cell>
          <cell r="O894" t="str">
            <v>Wood Frame</v>
          </cell>
          <cell r="P894">
            <v>1975</v>
          </cell>
          <cell r="Q894">
            <v>4400</v>
          </cell>
          <cell r="R894">
            <v>1</v>
          </cell>
          <cell r="S894" t="str">
            <v>Multi</v>
          </cell>
          <cell r="U894">
            <v>183874</v>
          </cell>
          <cell r="V894">
            <v>347000</v>
          </cell>
          <cell r="AE894">
            <v>36825</v>
          </cell>
          <cell r="AF894">
            <v>347000</v>
          </cell>
        </row>
        <row r="895">
          <cell r="A895" t="str">
            <v>290437133</v>
          </cell>
          <cell r="B895" t="str">
            <v>East Bay/Oakland</v>
          </cell>
          <cell r="C895" t="str">
            <v>Napa County</v>
          </cell>
          <cell r="D895" t="str">
            <v>Retail</v>
          </cell>
          <cell r="E895" t="str">
            <v>Freestanding</v>
          </cell>
          <cell r="F895" t="str">
            <v>1518 Yajome St</v>
          </cell>
          <cell r="G895" t="str">
            <v>Napa</v>
          </cell>
          <cell r="H895" t="str">
            <v>Napa</v>
          </cell>
          <cell r="J895" t="str">
            <v>94559</v>
          </cell>
          <cell r="O895" t="str">
            <v>Wood Frame</v>
          </cell>
          <cell r="Q895">
            <v>2904</v>
          </cell>
          <cell r="S895" t="str">
            <v>Single</v>
          </cell>
          <cell r="U895">
            <v>178413</v>
          </cell>
          <cell r="V895">
            <v>325000</v>
          </cell>
          <cell r="AE895">
            <v>37133</v>
          </cell>
          <cell r="AF895">
            <v>325000</v>
          </cell>
        </row>
        <row r="896">
          <cell r="A896" t="str">
            <v>800040448</v>
          </cell>
          <cell r="B896" t="str">
            <v>East Bay/Oakland</v>
          </cell>
          <cell r="C896" t="str">
            <v>Napa County</v>
          </cell>
          <cell r="D896" t="str">
            <v>Retail</v>
          </cell>
          <cell r="E896" t="str">
            <v>Auto Repair</v>
          </cell>
          <cell r="F896" t="str">
            <v>1178 Silverado Trl</v>
          </cell>
          <cell r="G896" t="str">
            <v>Napa</v>
          </cell>
          <cell r="H896" t="str">
            <v>Napa</v>
          </cell>
          <cell r="J896" t="str">
            <v>94559</v>
          </cell>
          <cell r="O896" t="str">
            <v>Metal</v>
          </cell>
          <cell r="Q896">
            <v>8000</v>
          </cell>
          <cell r="S896" t="str">
            <v>Single</v>
          </cell>
          <cell r="U896">
            <v>400000</v>
          </cell>
          <cell r="V896">
            <v>110000</v>
          </cell>
          <cell r="W896">
            <v>210000</v>
          </cell>
          <cell r="X896" t="str">
            <v>First Republic Bank</v>
          </cell>
          <cell r="AE896">
            <v>40448</v>
          </cell>
          <cell r="AF896">
            <v>320000</v>
          </cell>
        </row>
        <row r="897">
          <cell r="A897" t="str">
            <v>120041366</v>
          </cell>
          <cell r="B897" t="str">
            <v>East Bay/Oakland</v>
          </cell>
          <cell r="C897" t="str">
            <v>Napa County</v>
          </cell>
          <cell r="D897" t="str">
            <v>Retail</v>
          </cell>
          <cell r="F897" t="str">
            <v>3083-3087 Solano Ave</v>
          </cell>
          <cell r="G897" t="str">
            <v>Napa</v>
          </cell>
          <cell r="H897" t="str">
            <v>Napa</v>
          </cell>
          <cell r="J897" t="str">
            <v>94558</v>
          </cell>
          <cell r="K897" t="str">
            <v>Hassan Taheri</v>
          </cell>
          <cell r="L897" t="str">
            <v>Hassan Taheri</v>
          </cell>
          <cell r="M897">
            <v>7075522102</v>
          </cell>
          <cell r="O897" t="str">
            <v>Wood Frame</v>
          </cell>
          <cell r="Q897">
            <v>1200</v>
          </cell>
          <cell r="R897">
            <v>4</v>
          </cell>
          <cell r="S897" t="str">
            <v>Multi</v>
          </cell>
          <cell r="U897">
            <v>208711</v>
          </cell>
          <cell r="W897">
            <v>424600</v>
          </cell>
          <cell r="X897" t="str">
            <v>Rabobank</v>
          </cell>
          <cell r="AE897">
            <v>41366</v>
          </cell>
          <cell r="AF897">
            <v>300000</v>
          </cell>
        </row>
        <row r="898">
          <cell r="A898" t="str">
            <v>219440661</v>
          </cell>
          <cell r="B898" t="str">
            <v>East Bay/Oakland</v>
          </cell>
          <cell r="C898" t="str">
            <v>Napa County</v>
          </cell>
          <cell r="D898" t="str">
            <v>Retail</v>
          </cell>
          <cell r="E898" t="str">
            <v>Restaurant</v>
          </cell>
          <cell r="F898" t="str">
            <v>7787 Saint Helena Hwy</v>
          </cell>
          <cell r="G898" t="str">
            <v>Napa</v>
          </cell>
          <cell r="H898" t="str">
            <v>Napa</v>
          </cell>
          <cell r="J898" t="str">
            <v>94558</v>
          </cell>
          <cell r="O898" t="str">
            <v>Reinforced Concrete</v>
          </cell>
          <cell r="P898">
            <v>1945</v>
          </cell>
          <cell r="Q898">
            <v>2194</v>
          </cell>
          <cell r="S898" t="str">
            <v>Single</v>
          </cell>
          <cell r="U898">
            <v>1513613</v>
          </cell>
          <cell r="AE898">
            <v>40661</v>
          </cell>
          <cell r="AF898">
            <v>130000</v>
          </cell>
        </row>
        <row r="899">
          <cell r="A899" t="str">
            <v>140041085</v>
          </cell>
          <cell r="B899" t="str">
            <v>East Bay/Oakland</v>
          </cell>
          <cell r="C899" t="str">
            <v>Napa County</v>
          </cell>
          <cell r="D899" t="str">
            <v>Retail</v>
          </cell>
          <cell r="E899" t="str">
            <v>Storefront Retail/Office</v>
          </cell>
          <cell r="F899" t="str">
            <v>830 Brown St</v>
          </cell>
          <cell r="G899" t="str">
            <v>Napa</v>
          </cell>
          <cell r="H899" t="str">
            <v>Napa</v>
          </cell>
          <cell r="J899" t="str">
            <v>94559</v>
          </cell>
          <cell r="Q899">
            <v>1400</v>
          </cell>
          <cell r="T899">
            <v>100</v>
          </cell>
          <cell r="U899">
            <v>1415000</v>
          </cell>
          <cell r="AE899">
            <v>41085</v>
          </cell>
          <cell r="AF899">
            <v>125000</v>
          </cell>
        </row>
        <row r="900">
          <cell r="A900" t="str">
            <v>711040478</v>
          </cell>
          <cell r="B900" t="str">
            <v>East Bay/Oakland</v>
          </cell>
          <cell r="C900" t="str">
            <v>Napa County</v>
          </cell>
          <cell r="D900" t="str">
            <v>Retail (Strip Center)</v>
          </cell>
          <cell r="E900" t="str">
            <v>Freestanding</v>
          </cell>
          <cell r="F900" t="str">
            <v>101 Antonina Ave</v>
          </cell>
          <cell r="G900" t="str">
            <v>American Canyon</v>
          </cell>
          <cell r="H900" t="str">
            <v>Napa</v>
          </cell>
          <cell r="I900" t="str">
            <v>Visitor Center &amp; Shoppe</v>
          </cell>
          <cell r="J900" t="str">
            <v>94503</v>
          </cell>
          <cell r="O900" t="str">
            <v>Wood Frame</v>
          </cell>
          <cell r="P900">
            <v>1996</v>
          </cell>
          <cell r="Q900">
            <v>7110</v>
          </cell>
          <cell r="R900">
            <v>2</v>
          </cell>
          <cell r="S900" t="str">
            <v>Multi</v>
          </cell>
          <cell r="U900">
            <v>1214918</v>
          </cell>
          <cell r="AE900">
            <v>40478</v>
          </cell>
          <cell r="AF900">
            <v>0</v>
          </cell>
        </row>
        <row r="901">
          <cell r="A901" t="str">
            <v>578239756</v>
          </cell>
          <cell r="B901" t="str">
            <v>East Bay/Oakland</v>
          </cell>
          <cell r="C901" t="str">
            <v>Napa County</v>
          </cell>
          <cell r="D901" t="str">
            <v>Retail (Strip Center)</v>
          </cell>
          <cell r="E901" t="str">
            <v>Freestanding</v>
          </cell>
          <cell r="F901" t="str">
            <v>592-598 Lincoln Ave</v>
          </cell>
          <cell r="G901" t="str">
            <v>Napa</v>
          </cell>
          <cell r="H901" t="str">
            <v>Napa</v>
          </cell>
          <cell r="J901" t="str">
            <v>94558</v>
          </cell>
          <cell r="O901" t="str">
            <v>Wood Frame</v>
          </cell>
          <cell r="P901">
            <v>1977</v>
          </cell>
          <cell r="Q901">
            <v>5782</v>
          </cell>
          <cell r="R901">
            <v>1</v>
          </cell>
          <cell r="S901" t="str">
            <v>Multi</v>
          </cell>
          <cell r="T901">
            <v>63.16</v>
          </cell>
          <cell r="U901">
            <v>1417800</v>
          </cell>
          <cell r="AE901">
            <v>39756</v>
          </cell>
          <cell r="AF901">
            <v>0</v>
          </cell>
        </row>
        <row r="902">
          <cell r="A902" t="str">
            <v>651839771</v>
          </cell>
          <cell r="B902" t="str">
            <v>East Bay/Oakland</v>
          </cell>
          <cell r="C902" t="str">
            <v>Napa County</v>
          </cell>
          <cell r="D902" t="str">
            <v>Retail</v>
          </cell>
          <cell r="E902" t="str">
            <v>Restaurant</v>
          </cell>
          <cell r="F902" t="str">
            <v>6003-6005 Monticello Rd</v>
          </cell>
          <cell r="G902" t="str">
            <v>Napa</v>
          </cell>
          <cell r="H902" t="str">
            <v>Napa</v>
          </cell>
          <cell r="I902" t="str">
            <v>Moskowite Corners Neighborhood Center</v>
          </cell>
          <cell r="J902" t="str">
            <v>94558</v>
          </cell>
          <cell r="Q902">
            <v>6518</v>
          </cell>
          <cell r="T902">
            <v>100</v>
          </cell>
          <cell r="U902">
            <v>758451</v>
          </cell>
          <cell r="AE902">
            <v>39771</v>
          </cell>
          <cell r="AF902">
            <v>0</v>
          </cell>
        </row>
        <row r="903">
          <cell r="A903" t="str">
            <v>255640472</v>
          </cell>
          <cell r="B903" t="str">
            <v>East Bay/Oakland</v>
          </cell>
          <cell r="C903" t="str">
            <v>Napa County</v>
          </cell>
          <cell r="D903" t="str">
            <v>Retail</v>
          </cell>
          <cell r="E903" t="str">
            <v>Freestanding</v>
          </cell>
          <cell r="F903" t="str">
            <v>1327 Main St</v>
          </cell>
          <cell r="G903" t="str">
            <v>Napa</v>
          </cell>
          <cell r="H903" t="str">
            <v>Napa</v>
          </cell>
          <cell r="J903" t="str">
            <v>94559</v>
          </cell>
          <cell r="O903" t="str">
            <v>Masonry</v>
          </cell>
          <cell r="Q903">
            <v>2556</v>
          </cell>
          <cell r="R903">
            <v>1</v>
          </cell>
          <cell r="S903" t="str">
            <v>Single</v>
          </cell>
          <cell r="U903">
            <v>344346</v>
          </cell>
          <cell r="AE903">
            <v>40472</v>
          </cell>
          <cell r="AF903">
            <v>0</v>
          </cell>
        </row>
        <row r="904">
          <cell r="A904" t="str">
            <v>689140248</v>
          </cell>
          <cell r="B904" t="str">
            <v>East Bay/Oakland</v>
          </cell>
          <cell r="C904" t="str">
            <v>Napa County</v>
          </cell>
          <cell r="D904" t="str">
            <v>Retail</v>
          </cell>
          <cell r="E904" t="str">
            <v>Garden Center</v>
          </cell>
          <cell r="F904" t="str">
            <v>1805 Pueblo Ave</v>
          </cell>
          <cell r="G904" t="str">
            <v>Napa</v>
          </cell>
          <cell r="H904" t="str">
            <v>Napa</v>
          </cell>
          <cell r="J904" t="str">
            <v>94558</v>
          </cell>
          <cell r="O904" t="str">
            <v>Masonry</v>
          </cell>
          <cell r="Q904">
            <v>6891</v>
          </cell>
          <cell r="R904">
            <v>1</v>
          </cell>
          <cell r="S904" t="str">
            <v>Single</v>
          </cell>
          <cell r="U904">
            <v>345147</v>
          </cell>
          <cell r="AE904">
            <v>40248</v>
          </cell>
          <cell r="AF904">
            <v>0</v>
          </cell>
        </row>
        <row r="905">
          <cell r="A905" t="str">
            <v>282140107</v>
          </cell>
          <cell r="B905" t="str">
            <v>East Bay/Oakland</v>
          </cell>
          <cell r="C905" t="str">
            <v>Napa County</v>
          </cell>
          <cell r="D905" t="str">
            <v>Retail</v>
          </cell>
          <cell r="E905" t="str">
            <v>Freestanding</v>
          </cell>
          <cell r="F905" t="str">
            <v>6505 Washington St</v>
          </cell>
          <cell r="G905" t="str">
            <v>Yountville</v>
          </cell>
          <cell r="H905" t="str">
            <v>Napa</v>
          </cell>
          <cell r="I905" t="str">
            <v>Whistle Shop Center</v>
          </cell>
          <cell r="J905" t="str">
            <v>94599</v>
          </cell>
          <cell r="O905" t="str">
            <v>Wood Frame</v>
          </cell>
          <cell r="Q905">
            <v>2821</v>
          </cell>
          <cell r="R905">
            <v>2</v>
          </cell>
          <cell r="S905" t="str">
            <v>Multi</v>
          </cell>
          <cell r="U905">
            <v>1142488</v>
          </cell>
          <cell r="AE905">
            <v>40107</v>
          </cell>
          <cell r="AF905">
            <v>0</v>
          </cell>
        </row>
        <row r="906">
          <cell r="A906" t="str">
            <v>282140032</v>
          </cell>
          <cell r="B906" t="str">
            <v>East Bay/Oakland</v>
          </cell>
          <cell r="C906" t="str">
            <v>Napa County</v>
          </cell>
          <cell r="D906" t="str">
            <v>Retail</v>
          </cell>
          <cell r="E906" t="str">
            <v>Freestanding</v>
          </cell>
          <cell r="F906" t="str">
            <v>6505 Washington St</v>
          </cell>
          <cell r="G906" t="str">
            <v>Yountville</v>
          </cell>
          <cell r="H906" t="str">
            <v>Napa</v>
          </cell>
          <cell r="I906" t="str">
            <v>Whistle Shop Center</v>
          </cell>
          <cell r="J906" t="str">
            <v>94599</v>
          </cell>
          <cell r="O906" t="str">
            <v>Wood Frame</v>
          </cell>
          <cell r="Q906">
            <v>2821</v>
          </cell>
          <cell r="R906">
            <v>2</v>
          </cell>
          <cell r="S906" t="str">
            <v>Multi</v>
          </cell>
          <cell r="U906">
            <v>1142488</v>
          </cell>
          <cell r="AE906">
            <v>40032</v>
          </cell>
          <cell r="AF906">
            <v>0</v>
          </cell>
        </row>
        <row r="907">
          <cell r="A907" t="str">
            <v>1322640626</v>
          </cell>
          <cell r="B907" t="str">
            <v>East Bay/Oakland</v>
          </cell>
          <cell r="C907" t="str">
            <v>Napa County</v>
          </cell>
          <cell r="D907" t="str">
            <v>Retail</v>
          </cell>
          <cell r="F907" t="str">
            <v>2465 Redwood Rd</v>
          </cell>
          <cell r="G907" t="str">
            <v>Napa</v>
          </cell>
          <cell r="H907" t="str">
            <v>Napa</v>
          </cell>
          <cell r="J907" t="str">
            <v>94558</v>
          </cell>
          <cell r="P907">
            <v>1964</v>
          </cell>
          <cell r="Q907">
            <v>13226</v>
          </cell>
          <cell r="U907">
            <v>1772245</v>
          </cell>
          <cell r="AE907">
            <v>40626</v>
          </cell>
          <cell r="AF907">
            <v>0</v>
          </cell>
        </row>
        <row r="908">
          <cell r="A908" t="str">
            <v>122839843</v>
          </cell>
          <cell r="B908" t="str">
            <v>East Bay/Oakland</v>
          </cell>
          <cell r="C908" t="str">
            <v>Napa County</v>
          </cell>
          <cell r="D908" t="str">
            <v>Retail</v>
          </cell>
          <cell r="F908" t="str">
            <v>965 Silverado Trl</v>
          </cell>
          <cell r="G908" t="str">
            <v>Calistoga</v>
          </cell>
          <cell r="H908" t="str">
            <v>Napa</v>
          </cell>
          <cell r="J908" t="str">
            <v>94515</v>
          </cell>
          <cell r="P908">
            <v>1920</v>
          </cell>
          <cell r="Q908">
            <v>1228</v>
          </cell>
          <cell r="S908" t="str">
            <v>Multi</v>
          </cell>
          <cell r="U908">
            <v>812296</v>
          </cell>
          <cell r="W908">
            <v>110000</v>
          </cell>
          <cell r="X908" t="str">
            <v>Private Individual Fas Fiancial Inc</v>
          </cell>
          <cell r="Z908" t="str">
            <v>Lender Name: Toller Joel</v>
          </cell>
          <cell r="AE908">
            <v>39843</v>
          </cell>
          <cell r="AF908">
            <v>0</v>
          </cell>
        </row>
        <row r="909">
          <cell r="A909" t="str">
            <v>1350540280</v>
          </cell>
          <cell r="B909" t="str">
            <v>East Bay/Oakland</v>
          </cell>
          <cell r="C909" t="str">
            <v>Napa County</v>
          </cell>
          <cell r="D909" t="str">
            <v>Retail</v>
          </cell>
          <cell r="E909" t="str">
            <v>Freestanding</v>
          </cell>
          <cell r="F909" t="str">
            <v>426 1st St</v>
          </cell>
          <cell r="G909" t="str">
            <v>Napa</v>
          </cell>
          <cell r="H909" t="str">
            <v>Napa</v>
          </cell>
          <cell r="J909" t="str">
            <v>94559</v>
          </cell>
          <cell r="K909" t="str">
            <v>City Of Napa</v>
          </cell>
          <cell r="M909">
            <v>7072579503</v>
          </cell>
          <cell r="O909" t="str">
            <v>Wood Frame</v>
          </cell>
          <cell r="P909">
            <v>1955</v>
          </cell>
          <cell r="Q909">
            <v>13505</v>
          </cell>
          <cell r="S909" t="str">
            <v>Multi</v>
          </cell>
          <cell r="U909">
            <v>2907000</v>
          </cell>
          <cell r="AE909">
            <v>40280</v>
          </cell>
          <cell r="AF909">
            <v>0</v>
          </cell>
        </row>
        <row r="910">
          <cell r="A910" t="str">
            <v>190440410</v>
          </cell>
          <cell r="B910" t="str">
            <v>East Bay/Oakland</v>
          </cell>
          <cell r="C910" t="str">
            <v>Napa County</v>
          </cell>
          <cell r="D910" t="str">
            <v>Retail</v>
          </cell>
          <cell r="E910" t="str">
            <v>Freestanding</v>
          </cell>
          <cell r="F910" t="str">
            <v>3000 Jefferson St</v>
          </cell>
          <cell r="G910" t="str">
            <v>Napa</v>
          </cell>
          <cell r="H910" t="str">
            <v>Napa</v>
          </cell>
          <cell r="J910" t="str">
            <v>94558</v>
          </cell>
          <cell r="O910" t="str">
            <v>Masonry</v>
          </cell>
          <cell r="Q910">
            <v>1904</v>
          </cell>
          <cell r="R910">
            <v>2</v>
          </cell>
          <cell r="S910" t="str">
            <v>Single</v>
          </cell>
          <cell r="U910">
            <v>9395000</v>
          </cell>
          <cell r="AE910">
            <v>40410</v>
          </cell>
          <cell r="AF910">
            <v>0</v>
          </cell>
        </row>
        <row r="911">
          <cell r="A911" t="str">
            <v>1340039787</v>
          </cell>
          <cell r="B911" t="str">
            <v>East Bay/Oakland</v>
          </cell>
          <cell r="C911" t="str">
            <v>Napa County</v>
          </cell>
          <cell r="D911" t="str">
            <v>Retail</v>
          </cell>
          <cell r="E911" t="str">
            <v>Freestanding</v>
          </cell>
          <cell r="F911" t="str">
            <v>325-343 3rd St</v>
          </cell>
          <cell r="G911" t="str">
            <v>Napa</v>
          </cell>
          <cell r="H911" t="str">
            <v>Napa</v>
          </cell>
          <cell r="J911" t="str">
            <v>94559</v>
          </cell>
          <cell r="O911" t="str">
            <v>Masonry</v>
          </cell>
          <cell r="Q911">
            <v>13400</v>
          </cell>
          <cell r="S911" t="str">
            <v>Multi</v>
          </cell>
          <cell r="U911">
            <v>604047</v>
          </cell>
          <cell r="AE911">
            <v>39787</v>
          </cell>
          <cell r="AF911">
            <v>0</v>
          </cell>
        </row>
        <row r="912">
          <cell r="A912" t="str">
            <v>416539786</v>
          </cell>
          <cell r="B912" t="str">
            <v>East Bay/Oakland</v>
          </cell>
          <cell r="C912" t="str">
            <v>Napa County</v>
          </cell>
          <cell r="D912" t="str">
            <v>Retail (Neighborhood Center)</v>
          </cell>
          <cell r="F912" t="str">
            <v>1141-1149 Main St</v>
          </cell>
          <cell r="G912" t="str">
            <v>Saint Helena</v>
          </cell>
          <cell r="H912" t="str">
            <v>Napa</v>
          </cell>
          <cell r="J912" t="str">
            <v>94574</v>
          </cell>
          <cell r="O912" t="str">
            <v>Masonry</v>
          </cell>
          <cell r="P912">
            <v>1966</v>
          </cell>
          <cell r="Q912">
            <v>4165</v>
          </cell>
          <cell r="R912">
            <v>1</v>
          </cell>
          <cell r="S912" t="str">
            <v>Multi</v>
          </cell>
          <cell r="U912">
            <v>199706</v>
          </cell>
          <cell r="AE912">
            <v>39786</v>
          </cell>
          <cell r="AF912">
            <v>0</v>
          </cell>
        </row>
        <row r="913">
          <cell r="A913" t="str">
            <v>689140248</v>
          </cell>
          <cell r="B913" t="str">
            <v>East Bay/Oakland</v>
          </cell>
          <cell r="C913" t="str">
            <v>Napa County</v>
          </cell>
          <cell r="D913" t="str">
            <v>Retail</v>
          </cell>
          <cell r="E913" t="str">
            <v>Garden Center</v>
          </cell>
          <cell r="F913" t="str">
            <v>1805 Pueblo Ave</v>
          </cell>
          <cell r="G913" t="str">
            <v>Napa</v>
          </cell>
          <cell r="H913" t="str">
            <v>Napa</v>
          </cell>
          <cell r="J913" t="str">
            <v>94558</v>
          </cell>
          <cell r="O913" t="str">
            <v>Masonry</v>
          </cell>
          <cell r="Q913">
            <v>6891</v>
          </cell>
          <cell r="R913">
            <v>1</v>
          </cell>
          <cell r="S913" t="str">
            <v>Single</v>
          </cell>
          <cell r="U913">
            <v>345147</v>
          </cell>
          <cell r="AE913">
            <v>40248</v>
          </cell>
          <cell r="AF913">
            <v>0</v>
          </cell>
        </row>
        <row r="914">
          <cell r="A914" t="str">
            <v>541440290</v>
          </cell>
          <cell r="B914" t="str">
            <v>East Bay/Oakland</v>
          </cell>
          <cell r="C914" t="str">
            <v>Napa County</v>
          </cell>
          <cell r="D914" t="str">
            <v>Retail</v>
          </cell>
          <cell r="E914" t="str">
            <v>Storefront Retail/Office</v>
          </cell>
          <cell r="F914" t="str">
            <v>1330 Lincoln Ave</v>
          </cell>
          <cell r="G914" t="str">
            <v>Calistoga</v>
          </cell>
          <cell r="H914" t="str">
            <v>Napa</v>
          </cell>
          <cell r="J914" t="str">
            <v>94515</v>
          </cell>
          <cell r="O914" t="str">
            <v>Reinforced Concrete</v>
          </cell>
          <cell r="P914">
            <v>1979</v>
          </cell>
          <cell r="Q914">
            <v>5414</v>
          </cell>
          <cell r="R914">
            <v>1</v>
          </cell>
          <cell r="S914" t="str">
            <v>Single</v>
          </cell>
          <cell r="U914">
            <v>244150</v>
          </cell>
          <cell r="AE914">
            <v>40290</v>
          </cell>
          <cell r="AF914">
            <v>0</v>
          </cell>
        </row>
        <row r="915">
          <cell r="A915" t="str">
            <v>541440290</v>
          </cell>
          <cell r="B915" t="str">
            <v>East Bay/Oakland</v>
          </cell>
          <cell r="C915" t="str">
            <v>Napa County</v>
          </cell>
          <cell r="D915" t="str">
            <v>Retail</v>
          </cell>
          <cell r="E915" t="str">
            <v>Storefront Retail/Office</v>
          </cell>
          <cell r="F915" t="str">
            <v>1330 Lincoln Ave</v>
          </cell>
          <cell r="G915" t="str">
            <v>Calistoga</v>
          </cell>
          <cell r="H915" t="str">
            <v>Napa</v>
          </cell>
          <cell r="J915" t="str">
            <v>94515</v>
          </cell>
          <cell r="O915" t="str">
            <v>Reinforced Concrete</v>
          </cell>
          <cell r="P915">
            <v>1979</v>
          </cell>
          <cell r="Q915">
            <v>5414</v>
          </cell>
          <cell r="R915">
            <v>1</v>
          </cell>
          <cell r="S915" t="str">
            <v>Single</v>
          </cell>
          <cell r="U915">
            <v>244150</v>
          </cell>
          <cell r="AE915">
            <v>40290</v>
          </cell>
          <cell r="AF915">
            <v>0</v>
          </cell>
        </row>
        <row r="916">
          <cell r="A916" t="str">
            <v>90040428</v>
          </cell>
          <cell r="B916" t="str">
            <v>East Bay/Oakland</v>
          </cell>
          <cell r="C916" t="str">
            <v>Napa County</v>
          </cell>
          <cell r="D916" t="str">
            <v>Retail</v>
          </cell>
          <cell r="E916" t="str">
            <v>Service Station</v>
          </cell>
          <cell r="F916" t="str">
            <v>3001 Jefferson St</v>
          </cell>
          <cell r="G916" t="str">
            <v>Napa</v>
          </cell>
          <cell r="H916" t="str">
            <v>Napa</v>
          </cell>
          <cell r="I916" t="str">
            <v>USA Gasoline</v>
          </cell>
          <cell r="J916" t="str">
            <v>94558</v>
          </cell>
          <cell r="O916" t="str">
            <v>Masonry</v>
          </cell>
          <cell r="Q916">
            <v>900</v>
          </cell>
          <cell r="R916">
            <v>1</v>
          </cell>
          <cell r="S916" t="str">
            <v>Multi</v>
          </cell>
          <cell r="U916">
            <v>266471</v>
          </cell>
          <cell r="AE916">
            <v>40428</v>
          </cell>
          <cell r="AF916">
            <v>0</v>
          </cell>
        </row>
        <row r="917">
          <cell r="A917" t="str">
            <v>318740438</v>
          </cell>
          <cell r="B917" t="str">
            <v>East Bay/Oakland</v>
          </cell>
          <cell r="C917" t="str">
            <v>Napa County</v>
          </cell>
          <cell r="D917" t="str">
            <v>Retail</v>
          </cell>
          <cell r="E917" t="str">
            <v>Convenience Store</v>
          </cell>
          <cell r="F917" t="str">
            <v>1017 Coombsville Rd</v>
          </cell>
          <cell r="G917" t="str">
            <v>Napa</v>
          </cell>
          <cell r="H917" t="str">
            <v>Napa</v>
          </cell>
          <cell r="J917" t="str">
            <v>94558</v>
          </cell>
          <cell r="O917" t="str">
            <v>Masonry</v>
          </cell>
          <cell r="Q917">
            <v>3187</v>
          </cell>
          <cell r="R917">
            <v>1</v>
          </cell>
          <cell r="S917" t="str">
            <v>Single</v>
          </cell>
          <cell r="U917">
            <v>285376</v>
          </cell>
          <cell r="AE917">
            <v>40438</v>
          </cell>
          <cell r="AF917">
            <v>0</v>
          </cell>
        </row>
        <row r="918">
          <cell r="A918" t="str">
            <v>154040402</v>
          </cell>
          <cell r="B918" t="str">
            <v>East Bay/Oakland</v>
          </cell>
          <cell r="C918" t="str">
            <v>Napa County</v>
          </cell>
          <cell r="D918" t="str">
            <v>Retail</v>
          </cell>
          <cell r="E918" t="str">
            <v>Freestanding</v>
          </cell>
          <cell r="F918" t="str">
            <v>1568 Yajome St</v>
          </cell>
          <cell r="G918" t="str">
            <v>Napa</v>
          </cell>
          <cell r="H918" t="str">
            <v>Napa</v>
          </cell>
          <cell r="J918" t="str">
            <v>94559</v>
          </cell>
          <cell r="O918" t="str">
            <v>Masonry</v>
          </cell>
          <cell r="P918">
            <v>1981</v>
          </cell>
          <cell r="Q918">
            <v>1540</v>
          </cell>
          <cell r="R918">
            <v>1</v>
          </cell>
          <cell r="S918" t="str">
            <v>Single</v>
          </cell>
          <cell r="U918">
            <v>178572</v>
          </cell>
          <cell r="AE918">
            <v>40402</v>
          </cell>
          <cell r="AF918">
            <v>0</v>
          </cell>
        </row>
        <row r="919">
          <cell r="A919" t="str">
            <v>190440410</v>
          </cell>
          <cell r="B919" t="str">
            <v>East Bay/Oakland</v>
          </cell>
          <cell r="C919" t="str">
            <v>Napa County</v>
          </cell>
          <cell r="D919" t="str">
            <v>Retail</v>
          </cell>
          <cell r="E919" t="str">
            <v>Freestanding</v>
          </cell>
          <cell r="F919" t="str">
            <v>3000 Jefferson St</v>
          </cell>
          <cell r="G919" t="str">
            <v>Napa</v>
          </cell>
          <cell r="H919" t="str">
            <v>Napa</v>
          </cell>
          <cell r="J919" t="str">
            <v>94558</v>
          </cell>
          <cell r="O919" t="str">
            <v>Masonry</v>
          </cell>
          <cell r="Q919">
            <v>1904</v>
          </cell>
          <cell r="R919">
            <v>2</v>
          </cell>
          <cell r="S919" t="str">
            <v>Single</v>
          </cell>
          <cell r="U919">
            <v>9395000</v>
          </cell>
          <cell r="AE919">
            <v>40410</v>
          </cell>
          <cell r="AF919">
            <v>0</v>
          </cell>
        </row>
        <row r="920">
          <cell r="A920" t="str">
            <v>454039709</v>
          </cell>
          <cell r="B920" t="str">
            <v>East Bay/Oakland</v>
          </cell>
          <cell r="C920" t="str">
            <v>Napa County</v>
          </cell>
          <cell r="D920" t="str">
            <v>Retail</v>
          </cell>
          <cell r="E920" t="str">
            <v>Freestanding</v>
          </cell>
          <cell r="F920" t="str">
            <v>2778 Jefferson St</v>
          </cell>
          <cell r="G920" t="str">
            <v>Napa</v>
          </cell>
          <cell r="H920" t="str">
            <v>Napa</v>
          </cell>
          <cell r="J920" t="str">
            <v>94558</v>
          </cell>
          <cell r="O920" t="str">
            <v>Wood Frame</v>
          </cell>
          <cell r="Q920">
            <v>4540</v>
          </cell>
          <cell r="S920" t="str">
            <v>Multi</v>
          </cell>
          <cell r="U920">
            <v>106372</v>
          </cell>
          <cell r="AE920">
            <v>39709</v>
          </cell>
          <cell r="AF920">
            <v>0</v>
          </cell>
        </row>
        <row r="921">
          <cell r="A921" t="str">
            <v>342339947</v>
          </cell>
          <cell r="B921" t="str">
            <v>East Bay/Oakland</v>
          </cell>
          <cell r="C921" t="str">
            <v>Napa County</v>
          </cell>
          <cell r="D921" t="str">
            <v>Retail</v>
          </cell>
          <cell r="F921" t="str">
            <v>517 Lincoln Ave</v>
          </cell>
          <cell r="G921" t="str">
            <v>Napa</v>
          </cell>
          <cell r="H921" t="str">
            <v>Napa</v>
          </cell>
          <cell r="J921" t="str">
            <v>94558</v>
          </cell>
          <cell r="O921" t="str">
            <v>Masonry</v>
          </cell>
          <cell r="Q921">
            <v>3423</v>
          </cell>
          <cell r="S921" t="str">
            <v>Single</v>
          </cell>
          <cell r="U921">
            <v>469112</v>
          </cell>
          <cell r="AE921">
            <v>39947</v>
          </cell>
          <cell r="AF921">
            <v>0</v>
          </cell>
        </row>
        <row r="922">
          <cell r="A922" t="str">
            <v>590939878</v>
          </cell>
          <cell r="B922" t="str">
            <v>East Bay/Oakland</v>
          </cell>
          <cell r="C922" t="str">
            <v>Napa County</v>
          </cell>
          <cell r="D922" t="str">
            <v>Retail</v>
          </cell>
          <cell r="E922" t="str">
            <v>Storefront</v>
          </cell>
          <cell r="F922" t="str">
            <v>180 Coombs St</v>
          </cell>
          <cell r="G922" t="str">
            <v>Napa</v>
          </cell>
          <cell r="H922" t="str">
            <v>Napa</v>
          </cell>
          <cell r="J922" t="str">
            <v>94559</v>
          </cell>
          <cell r="O922" t="str">
            <v>Metal</v>
          </cell>
          <cell r="P922">
            <v>1920</v>
          </cell>
          <cell r="Q922">
            <v>5909</v>
          </cell>
          <cell r="S922" t="str">
            <v>Single</v>
          </cell>
          <cell r="U922">
            <v>344151</v>
          </cell>
          <cell r="W922">
            <v>229000</v>
          </cell>
          <cell r="X922" t="str">
            <v>Private Individual Gellinger Trust</v>
          </cell>
          <cell r="AE922">
            <v>39878</v>
          </cell>
          <cell r="AF922">
            <v>0</v>
          </cell>
        </row>
        <row r="923">
          <cell r="A923" t="str">
            <v>219439909</v>
          </cell>
          <cell r="B923" t="str">
            <v>East Bay/Oakland</v>
          </cell>
          <cell r="C923" t="str">
            <v>Napa County</v>
          </cell>
          <cell r="D923" t="str">
            <v>Retail</v>
          </cell>
          <cell r="E923" t="str">
            <v>Restaurant</v>
          </cell>
          <cell r="F923" t="str">
            <v>7787 Saint Helena Hwy</v>
          </cell>
          <cell r="G923" t="str">
            <v>Napa</v>
          </cell>
          <cell r="H923" t="str">
            <v>Napa</v>
          </cell>
          <cell r="J923" t="str">
            <v>94558</v>
          </cell>
          <cell r="K923" t="str">
            <v>Kathleen A Smith</v>
          </cell>
          <cell r="L923" t="str">
            <v>Kathleen Smith</v>
          </cell>
          <cell r="O923" t="str">
            <v>Reinforced Concrete</v>
          </cell>
          <cell r="P923">
            <v>1945</v>
          </cell>
          <cell r="Q923">
            <v>2194</v>
          </cell>
          <cell r="S923" t="str">
            <v>Single</v>
          </cell>
          <cell r="U923">
            <v>1554010</v>
          </cell>
          <cell r="W923">
            <v>650000</v>
          </cell>
          <cell r="X923" t="str">
            <v>PLM Lender Services</v>
          </cell>
          <cell r="AE923">
            <v>39909</v>
          </cell>
          <cell r="AF923">
            <v>0</v>
          </cell>
        </row>
        <row r="924">
          <cell r="A924" t="str">
            <v>578239756</v>
          </cell>
          <cell r="B924" t="str">
            <v>East Bay/Oakland</v>
          </cell>
          <cell r="C924" t="str">
            <v>Napa County</v>
          </cell>
          <cell r="D924" t="str">
            <v>Retail (Strip Center)</v>
          </cell>
          <cell r="E924" t="str">
            <v>Freestanding</v>
          </cell>
          <cell r="F924" t="str">
            <v>592-598 Lincoln Ave</v>
          </cell>
          <cell r="G924" t="str">
            <v>Napa</v>
          </cell>
          <cell r="H924" t="str">
            <v>Napa</v>
          </cell>
          <cell r="J924" t="str">
            <v>94558</v>
          </cell>
          <cell r="K924" t="str">
            <v>Michael J &amp; Marian Moffett</v>
          </cell>
          <cell r="L924" t="str">
            <v>Michael Moffett</v>
          </cell>
          <cell r="M924">
            <v>7072524681</v>
          </cell>
          <cell r="O924" t="str">
            <v>Wood Frame</v>
          </cell>
          <cell r="P924">
            <v>1977</v>
          </cell>
          <cell r="Q924">
            <v>5782</v>
          </cell>
          <cell r="R924">
            <v>1</v>
          </cell>
          <cell r="S924" t="str">
            <v>Multi</v>
          </cell>
          <cell r="T924">
            <v>63.16</v>
          </cell>
          <cell r="U924">
            <v>1417800</v>
          </cell>
          <cell r="W924">
            <v>321252</v>
          </cell>
          <cell r="X924" t="str">
            <v>Charter Oak Bank</v>
          </cell>
          <cell r="AE924">
            <v>39756</v>
          </cell>
          <cell r="AF924">
            <v>0</v>
          </cell>
        </row>
        <row r="925">
          <cell r="A925" t="str">
            <v>161040288</v>
          </cell>
          <cell r="B925" t="str">
            <v>East Bay/Oakland</v>
          </cell>
          <cell r="C925" t="str">
            <v>Napa County</v>
          </cell>
          <cell r="D925" t="str">
            <v>Retail</v>
          </cell>
          <cell r="E925" t="str">
            <v>Freestanding</v>
          </cell>
          <cell r="F925" t="str">
            <v>1145-1147 Trancas St</v>
          </cell>
          <cell r="G925" t="str">
            <v>Napa</v>
          </cell>
          <cell r="H925" t="str">
            <v>Napa</v>
          </cell>
          <cell r="J925" t="str">
            <v>94558</v>
          </cell>
          <cell r="O925" t="str">
            <v>Wood Frame</v>
          </cell>
          <cell r="Q925">
            <v>1610</v>
          </cell>
          <cell r="R925">
            <v>1</v>
          </cell>
          <cell r="S925" t="str">
            <v>Single</v>
          </cell>
          <cell r="U925">
            <v>231028</v>
          </cell>
          <cell r="AE925">
            <v>40288</v>
          </cell>
          <cell r="AF925">
            <v>0</v>
          </cell>
        </row>
        <row r="926">
          <cell r="A926" t="str">
            <v>355540177</v>
          </cell>
          <cell r="B926" t="str">
            <v>East Bay/Oakland</v>
          </cell>
          <cell r="C926" t="str">
            <v>Napa County</v>
          </cell>
          <cell r="D926" t="str">
            <v>Retail</v>
          </cell>
          <cell r="E926" t="str">
            <v>Storefront</v>
          </cell>
          <cell r="F926" t="str">
            <v>1704 Jefferson St</v>
          </cell>
          <cell r="G926" t="str">
            <v>Napa</v>
          </cell>
          <cell r="H926" t="str">
            <v>Napa</v>
          </cell>
          <cell r="J926" t="str">
            <v>94559</v>
          </cell>
          <cell r="O926" t="str">
            <v>Masonry</v>
          </cell>
          <cell r="Q926">
            <v>3555</v>
          </cell>
          <cell r="R926">
            <v>1</v>
          </cell>
          <cell r="S926" t="str">
            <v>Multi</v>
          </cell>
          <cell r="U926">
            <v>97063</v>
          </cell>
          <cell r="AE926">
            <v>40177</v>
          </cell>
          <cell r="AF926">
            <v>0</v>
          </cell>
        </row>
        <row r="927">
          <cell r="A927" t="str">
            <v>671140267</v>
          </cell>
          <cell r="B927" t="str">
            <v>East Bay/Oakland</v>
          </cell>
          <cell r="C927" t="str">
            <v>Napa County</v>
          </cell>
          <cell r="D927" t="str">
            <v>Retail</v>
          </cell>
          <cell r="F927" t="str">
            <v>7564 Saint Helena Hwy</v>
          </cell>
          <cell r="G927" t="str">
            <v>Napa</v>
          </cell>
          <cell r="H927" t="str">
            <v>Napa</v>
          </cell>
          <cell r="J927" t="str">
            <v>94558</v>
          </cell>
          <cell r="O927" t="str">
            <v>Masonry</v>
          </cell>
          <cell r="Q927">
            <v>6711</v>
          </cell>
          <cell r="S927" t="str">
            <v>Single</v>
          </cell>
          <cell r="U927">
            <v>602191</v>
          </cell>
          <cell r="W927">
            <v>729000</v>
          </cell>
          <cell r="X927" t="str">
            <v>Rpm Mtg</v>
          </cell>
          <cell r="AE927">
            <v>40267</v>
          </cell>
          <cell r="AF927">
            <v>0</v>
          </cell>
        </row>
        <row r="928">
          <cell r="A928" t="str">
            <v>1145240291</v>
          </cell>
          <cell r="B928" t="str">
            <v>East Bay/Oakland</v>
          </cell>
          <cell r="C928" t="str">
            <v>Napa County</v>
          </cell>
          <cell r="D928" t="str">
            <v>Retail (Strip Center)</v>
          </cell>
          <cell r="F928" t="str">
            <v>3012-3090 Jefferson St</v>
          </cell>
          <cell r="G928" t="str">
            <v>Napa</v>
          </cell>
          <cell r="H928" t="str">
            <v>Napa</v>
          </cell>
          <cell r="J928" t="str">
            <v>94558</v>
          </cell>
          <cell r="O928" t="str">
            <v>Wood Frame</v>
          </cell>
          <cell r="Q928">
            <v>11452</v>
          </cell>
          <cell r="R928">
            <v>8</v>
          </cell>
          <cell r="S928" t="str">
            <v>Multi</v>
          </cell>
          <cell r="T928">
            <v>24.45</v>
          </cell>
          <cell r="U928">
            <v>2100000</v>
          </cell>
          <cell r="AE928">
            <v>40291</v>
          </cell>
          <cell r="AF928">
            <v>0</v>
          </cell>
        </row>
        <row r="929">
          <cell r="A929" t="str">
            <v>59840343</v>
          </cell>
          <cell r="B929" t="str">
            <v>East Bay/Oakland</v>
          </cell>
          <cell r="C929" t="str">
            <v>Napa County</v>
          </cell>
          <cell r="D929" t="str">
            <v>Retail</v>
          </cell>
          <cell r="E929" t="str">
            <v>Freestanding</v>
          </cell>
          <cell r="F929" t="str">
            <v>2770 Old Sonoma Rd</v>
          </cell>
          <cell r="G929" t="str">
            <v>Napa</v>
          </cell>
          <cell r="H929" t="str">
            <v>Napa</v>
          </cell>
          <cell r="J929" t="str">
            <v>94558</v>
          </cell>
          <cell r="O929" t="str">
            <v>Masonry</v>
          </cell>
          <cell r="Q929">
            <v>598</v>
          </cell>
          <cell r="R929">
            <v>1</v>
          </cell>
          <cell r="S929" t="str">
            <v>Single</v>
          </cell>
          <cell r="U929">
            <v>2800000</v>
          </cell>
          <cell r="AE929">
            <v>40343</v>
          </cell>
          <cell r="AF929">
            <v>0</v>
          </cell>
        </row>
        <row r="930">
          <cell r="A930" t="str">
            <v>99640462</v>
          </cell>
          <cell r="B930" t="str">
            <v>East Bay/Oakland</v>
          </cell>
          <cell r="C930" t="str">
            <v>Napa County</v>
          </cell>
          <cell r="D930" t="str">
            <v>Retail (Neighborhood Center)</v>
          </cell>
          <cell r="E930" t="str">
            <v>Service Station</v>
          </cell>
          <cell r="F930" t="str">
            <v>1300 Trancas St</v>
          </cell>
          <cell r="G930" t="str">
            <v>Napa</v>
          </cell>
          <cell r="H930" t="str">
            <v>Napa</v>
          </cell>
          <cell r="I930" t="str">
            <v>Northwood Shopping Center</v>
          </cell>
          <cell r="J930" t="str">
            <v>94558</v>
          </cell>
          <cell r="O930" t="str">
            <v>Reinforced Concrete</v>
          </cell>
          <cell r="Q930">
            <v>996</v>
          </cell>
          <cell r="R930">
            <v>2</v>
          </cell>
          <cell r="S930" t="str">
            <v>Single</v>
          </cell>
          <cell r="U930">
            <v>1237157</v>
          </cell>
          <cell r="AE930">
            <v>40462</v>
          </cell>
          <cell r="AF930">
            <v>0</v>
          </cell>
        </row>
        <row r="931">
          <cell r="A931" t="str">
            <v>162840345</v>
          </cell>
          <cell r="B931" t="str">
            <v>East Bay/Oakland</v>
          </cell>
          <cell r="C931" t="str">
            <v>Napa County</v>
          </cell>
          <cell r="D931" t="str">
            <v>Retail</v>
          </cell>
          <cell r="E931" t="str">
            <v>Freestanding</v>
          </cell>
          <cell r="F931" t="str">
            <v>1310 Oak Ave</v>
          </cell>
          <cell r="G931" t="str">
            <v>Saint Helena</v>
          </cell>
          <cell r="H931" t="str">
            <v>Napa</v>
          </cell>
          <cell r="J931" t="str">
            <v>94574</v>
          </cell>
          <cell r="O931" t="str">
            <v>Masonry</v>
          </cell>
          <cell r="Q931">
            <v>1628</v>
          </cell>
          <cell r="R931">
            <v>1</v>
          </cell>
          <cell r="S931" t="str">
            <v>Single</v>
          </cell>
          <cell r="U931">
            <v>861878</v>
          </cell>
          <cell r="AE931">
            <v>40345</v>
          </cell>
          <cell r="AF931">
            <v>0</v>
          </cell>
        </row>
        <row r="932">
          <cell r="A932" t="str">
            <v>624040177</v>
          </cell>
          <cell r="B932" t="str">
            <v>East Bay/Oakland</v>
          </cell>
          <cell r="C932" t="str">
            <v>Napa County</v>
          </cell>
          <cell r="D932" t="str">
            <v>Retail</v>
          </cell>
          <cell r="E932" t="str">
            <v>Freestanding</v>
          </cell>
          <cell r="F932" t="str">
            <v>1612 Jefferson St</v>
          </cell>
          <cell r="G932" t="str">
            <v>Napa</v>
          </cell>
          <cell r="H932" t="str">
            <v>Napa</v>
          </cell>
          <cell r="J932" t="str">
            <v>94559</v>
          </cell>
          <cell r="O932" t="str">
            <v>Masonry</v>
          </cell>
          <cell r="Q932">
            <v>6240</v>
          </cell>
          <cell r="R932">
            <v>5</v>
          </cell>
          <cell r="S932" t="str">
            <v>Multi</v>
          </cell>
          <cell r="U932">
            <v>173221</v>
          </cell>
          <cell r="AE932">
            <v>40177</v>
          </cell>
          <cell r="AF932">
            <v>0</v>
          </cell>
        </row>
        <row r="933">
          <cell r="A933" t="str">
            <v>155040331</v>
          </cell>
          <cell r="B933" t="str">
            <v>East Bay/Oakland</v>
          </cell>
          <cell r="C933" t="str">
            <v>Napa County</v>
          </cell>
          <cell r="D933" t="str">
            <v>Retail</v>
          </cell>
          <cell r="E933" t="str">
            <v>Freestanding</v>
          </cell>
          <cell r="F933" t="str">
            <v>6550 Washington St</v>
          </cell>
          <cell r="G933" t="str">
            <v>Yountville</v>
          </cell>
          <cell r="H933" t="str">
            <v>Napa</v>
          </cell>
          <cell r="J933" t="str">
            <v>94599</v>
          </cell>
          <cell r="O933" t="str">
            <v>Masonry</v>
          </cell>
          <cell r="Q933">
            <v>1550</v>
          </cell>
          <cell r="R933">
            <v>1</v>
          </cell>
          <cell r="S933" t="str">
            <v>Multi</v>
          </cell>
          <cell r="U933">
            <v>101792</v>
          </cell>
          <cell r="W933">
            <v>500000</v>
          </cell>
          <cell r="X933" t="str">
            <v>Mechanics Bk</v>
          </cell>
          <cell r="AE933">
            <v>40331</v>
          </cell>
          <cell r="AF933">
            <v>0</v>
          </cell>
        </row>
        <row r="934">
          <cell r="A934" t="str">
            <v>470039868</v>
          </cell>
          <cell r="B934" t="str">
            <v>East Bay/Oakland</v>
          </cell>
          <cell r="C934" t="str">
            <v>Napa County</v>
          </cell>
          <cell r="D934" t="str">
            <v>Retail</v>
          </cell>
          <cell r="E934" t="str">
            <v>Freestanding</v>
          </cell>
          <cell r="F934" t="str">
            <v>1117 Lincoln Ave</v>
          </cell>
          <cell r="G934" t="str">
            <v>Calistoga</v>
          </cell>
          <cell r="H934" t="str">
            <v>Napa</v>
          </cell>
          <cell r="J934" t="str">
            <v>94515</v>
          </cell>
          <cell r="O934" t="str">
            <v>Masonry</v>
          </cell>
          <cell r="P934">
            <v>1932</v>
          </cell>
          <cell r="Q934">
            <v>4700</v>
          </cell>
          <cell r="S934" t="str">
            <v>Multi</v>
          </cell>
          <cell r="U934">
            <v>562343</v>
          </cell>
          <cell r="AE934">
            <v>39868</v>
          </cell>
          <cell r="AF934">
            <v>0</v>
          </cell>
        </row>
        <row r="935">
          <cell r="A935" t="str">
            <v>141640326</v>
          </cell>
          <cell r="B935" t="str">
            <v>East Bay/Oakland</v>
          </cell>
          <cell r="C935" t="str">
            <v>Napa County</v>
          </cell>
          <cell r="D935" t="str">
            <v>Retail</v>
          </cell>
          <cell r="E935" t="str">
            <v>Storefront</v>
          </cell>
          <cell r="F935" t="str">
            <v>1201-1205 Main St</v>
          </cell>
          <cell r="G935" t="str">
            <v>Saint Helena</v>
          </cell>
          <cell r="H935" t="str">
            <v>Napa</v>
          </cell>
          <cell r="J935" t="str">
            <v>94574</v>
          </cell>
          <cell r="O935" t="str">
            <v>Masonry</v>
          </cell>
          <cell r="P935">
            <v>1977</v>
          </cell>
          <cell r="Q935">
            <v>1416</v>
          </cell>
          <cell r="R935">
            <v>2</v>
          </cell>
          <cell r="S935" t="str">
            <v>Single</v>
          </cell>
          <cell r="U935">
            <v>1424259</v>
          </cell>
          <cell r="AE935">
            <v>40326</v>
          </cell>
          <cell r="AF935">
            <v>0</v>
          </cell>
        </row>
        <row r="936">
          <cell r="A936" t="str">
            <v>1145240291</v>
          </cell>
          <cell r="B936" t="str">
            <v>East Bay/Oakland</v>
          </cell>
          <cell r="C936" t="str">
            <v>Napa County</v>
          </cell>
          <cell r="D936" t="str">
            <v>Retail (Strip Center)</v>
          </cell>
          <cell r="F936" t="str">
            <v>3012-3090 Jefferson St</v>
          </cell>
          <cell r="G936" t="str">
            <v>Napa</v>
          </cell>
          <cell r="H936" t="str">
            <v>Napa</v>
          </cell>
          <cell r="J936" t="str">
            <v>94558</v>
          </cell>
          <cell r="K936" t="str">
            <v>Edward F Biggs</v>
          </cell>
          <cell r="O936" t="str">
            <v>Wood Frame</v>
          </cell>
          <cell r="Q936">
            <v>11452</v>
          </cell>
          <cell r="R936">
            <v>8</v>
          </cell>
          <cell r="S936" t="str">
            <v>Multi</v>
          </cell>
          <cell r="T936">
            <v>24.45</v>
          </cell>
          <cell r="U936">
            <v>2100000</v>
          </cell>
          <cell r="AE936">
            <v>40291</v>
          </cell>
          <cell r="AF936">
            <v>0</v>
          </cell>
        </row>
        <row r="937">
          <cell r="A937" t="str">
            <v>1061640436</v>
          </cell>
          <cell r="B937" t="str">
            <v>East Bay/Oakland</v>
          </cell>
          <cell r="C937" t="str">
            <v>Napa County</v>
          </cell>
          <cell r="D937" t="str">
            <v>Retail</v>
          </cell>
          <cell r="E937" t="str">
            <v>Auto Repair</v>
          </cell>
          <cell r="F937" t="str">
            <v>480-488 Soscol Ave</v>
          </cell>
          <cell r="G937" t="str">
            <v>Napa</v>
          </cell>
          <cell r="H937" t="str">
            <v>Napa</v>
          </cell>
          <cell r="J937" t="str">
            <v>94559</v>
          </cell>
          <cell r="O937" t="str">
            <v>Masonry</v>
          </cell>
          <cell r="Q937">
            <v>10616</v>
          </cell>
          <cell r="R937">
            <v>6</v>
          </cell>
          <cell r="S937" t="str">
            <v>Multi</v>
          </cell>
          <cell r="U937">
            <v>87946</v>
          </cell>
          <cell r="AE937">
            <v>40436</v>
          </cell>
          <cell r="AF937">
            <v>0</v>
          </cell>
        </row>
        <row r="938">
          <cell r="A938" t="str">
            <v>187540487</v>
          </cell>
          <cell r="B938" t="str">
            <v>East Bay/Oakland</v>
          </cell>
          <cell r="C938" t="str">
            <v>Napa County</v>
          </cell>
          <cell r="D938" t="str">
            <v>Retail</v>
          </cell>
          <cell r="E938" t="str">
            <v>Auto Repair</v>
          </cell>
          <cell r="F938" t="str">
            <v>967 1st St</v>
          </cell>
          <cell r="G938" t="str">
            <v>Napa</v>
          </cell>
          <cell r="H938" t="str">
            <v>Napa</v>
          </cell>
          <cell r="J938" t="str">
            <v>94559</v>
          </cell>
          <cell r="O938" t="str">
            <v>Masonry</v>
          </cell>
          <cell r="P938">
            <v>1950</v>
          </cell>
          <cell r="Q938">
            <v>1875</v>
          </cell>
          <cell r="R938">
            <v>1</v>
          </cell>
          <cell r="S938" t="str">
            <v>Single</v>
          </cell>
          <cell r="U938">
            <v>605533</v>
          </cell>
          <cell r="AE938">
            <v>40487</v>
          </cell>
          <cell r="AF938">
            <v>0</v>
          </cell>
        </row>
        <row r="939">
          <cell r="A939" t="str">
            <v>928939079</v>
          </cell>
          <cell r="B939" t="str">
            <v>East Bay/Oakland</v>
          </cell>
          <cell r="C939" t="str">
            <v>Napa County</v>
          </cell>
          <cell r="D939" t="str">
            <v>Retail</v>
          </cell>
          <cell r="E939" t="str">
            <v>Storefront Retail/Office</v>
          </cell>
          <cell r="F939" t="str">
            <v>935 Franklin St</v>
          </cell>
          <cell r="G939" t="str">
            <v>Napa</v>
          </cell>
          <cell r="H939" t="str">
            <v>Napa</v>
          </cell>
          <cell r="I939" t="str">
            <v>Napa Square</v>
          </cell>
          <cell r="J939" t="str">
            <v>94559</v>
          </cell>
          <cell r="O939" t="str">
            <v>Reinforced Concrete</v>
          </cell>
          <cell r="P939">
            <v>1957</v>
          </cell>
          <cell r="Q939">
            <v>9289</v>
          </cell>
          <cell r="S939" t="str">
            <v>Multi</v>
          </cell>
          <cell r="U939">
            <v>721952</v>
          </cell>
          <cell r="AE939">
            <v>39079</v>
          </cell>
          <cell r="AF939">
            <v>0</v>
          </cell>
        </row>
        <row r="940">
          <cell r="A940" t="str">
            <v>199239171</v>
          </cell>
          <cell r="B940" t="str">
            <v>East Bay/Oakland</v>
          </cell>
          <cell r="C940" t="str">
            <v>Napa County</v>
          </cell>
          <cell r="D940" t="str">
            <v>Retail</v>
          </cell>
          <cell r="F940" t="str">
            <v>2080 Lake County Hwy</v>
          </cell>
          <cell r="G940" t="str">
            <v>Calistoga</v>
          </cell>
          <cell r="H940" t="str">
            <v>Napa</v>
          </cell>
          <cell r="J940" t="str">
            <v>94515</v>
          </cell>
          <cell r="Q940">
            <v>1992</v>
          </cell>
          <cell r="S940" t="str">
            <v>Single</v>
          </cell>
          <cell r="U940">
            <v>133476</v>
          </cell>
          <cell r="AE940">
            <v>39171</v>
          </cell>
          <cell r="AF940">
            <v>0</v>
          </cell>
        </row>
        <row r="941">
          <cell r="A941" t="str">
            <v>257539024</v>
          </cell>
          <cell r="B941" t="str">
            <v>East Bay/Oakland</v>
          </cell>
          <cell r="C941" t="str">
            <v>Napa County</v>
          </cell>
          <cell r="D941" t="str">
            <v>Retail</v>
          </cell>
          <cell r="E941" t="str">
            <v>Freestanding</v>
          </cell>
          <cell r="F941" t="str">
            <v>2931 Solano Ave</v>
          </cell>
          <cell r="G941" t="str">
            <v>Napa</v>
          </cell>
          <cell r="H941" t="str">
            <v>Napa</v>
          </cell>
          <cell r="J941" t="str">
            <v>94558</v>
          </cell>
          <cell r="O941" t="str">
            <v>Masonry</v>
          </cell>
          <cell r="Q941">
            <v>2575</v>
          </cell>
          <cell r="S941" t="str">
            <v>Multi</v>
          </cell>
          <cell r="U941">
            <v>213148</v>
          </cell>
          <cell r="AE941">
            <v>39024</v>
          </cell>
          <cell r="AF941">
            <v>0</v>
          </cell>
        </row>
        <row r="942">
          <cell r="A942" t="str">
            <v>244939982</v>
          </cell>
          <cell r="B942" t="str">
            <v>East Bay/Oakland</v>
          </cell>
          <cell r="C942" t="str">
            <v>Napa County</v>
          </cell>
          <cell r="D942" t="str">
            <v>Retail</v>
          </cell>
          <cell r="E942" t="str">
            <v>Service Station</v>
          </cell>
          <cell r="F942" t="str">
            <v>198 Soscol Ave</v>
          </cell>
          <cell r="G942" t="str">
            <v>Napa</v>
          </cell>
          <cell r="H942" t="str">
            <v>Napa</v>
          </cell>
          <cell r="I942" t="str">
            <v>AM/PM Arco</v>
          </cell>
          <cell r="J942" t="str">
            <v>94559</v>
          </cell>
          <cell r="O942" t="str">
            <v>Wood Frame</v>
          </cell>
          <cell r="Q942">
            <v>2449</v>
          </cell>
          <cell r="R942">
            <v>1</v>
          </cell>
          <cell r="S942" t="str">
            <v>Single</v>
          </cell>
          <cell r="U942">
            <v>615830</v>
          </cell>
          <cell r="AE942">
            <v>39982</v>
          </cell>
          <cell r="AF942">
            <v>0</v>
          </cell>
        </row>
        <row r="943">
          <cell r="A943" t="str">
            <v>343239072</v>
          </cell>
          <cell r="B943" t="str">
            <v>East Bay/Oakland</v>
          </cell>
          <cell r="C943" t="str">
            <v>Napa County</v>
          </cell>
          <cell r="D943" t="str">
            <v>Retail</v>
          </cell>
          <cell r="E943" t="str">
            <v>Restaurant</v>
          </cell>
          <cell r="F943" t="str">
            <v>999 Trancas St</v>
          </cell>
          <cell r="G943" t="str">
            <v>Napa</v>
          </cell>
          <cell r="H943" t="str">
            <v>Napa</v>
          </cell>
          <cell r="J943" t="str">
            <v>94558</v>
          </cell>
          <cell r="O943" t="str">
            <v>Wood Frame</v>
          </cell>
          <cell r="P943">
            <v>1981</v>
          </cell>
          <cell r="Q943">
            <v>3432</v>
          </cell>
          <cell r="S943" t="str">
            <v>Single</v>
          </cell>
          <cell r="U943">
            <v>832929</v>
          </cell>
          <cell r="AE943">
            <v>39072</v>
          </cell>
          <cell r="AF943">
            <v>0</v>
          </cell>
        </row>
        <row r="944">
          <cell r="A944" t="str">
            <v>680039945</v>
          </cell>
          <cell r="B944" t="str">
            <v>East Bay/Oakland</v>
          </cell>
          <cell r="C944" t="str">
            <v>Napa County</v>
          </cell>
          <cell r="D944" t="str">
            <v>Retail</v>
          </cell>
          <cell r="E944" t="str">
            <v>Restaurant</v>
          </cell>
          <cell r="F944" t="str">
            <v>505 Lincoln Ave</v>
          </cell>
          <cell r="G944" t="str">
            <v>Napa</v>
          </cell>
          <cell r="H944" t="str">
            <v>Napa</v>
          </cell>
          <cell r="J944" t="str">
            <v>94558</v>
          </cell>
          <cell r="O944" t="str">
            <v>Wood Frame</v>
          </cell>
          <cell r="Q944">
            <v>6800</v>
          </cell>
          <cell r="S944" t="str">
            <v>Multi</v>
          </cell>
          <cell r="U944">
            <v>1812372</v>
          </cell>
          <cell r="AE944">
            <v>39945</v>
          </cell>
          <cell r="AF944">
            <v>0</v>
          </cell>
        </row>
        <row r="945">
          <cell r="A945" t="str">
            <v>343239078</v>
          </cell>
          <cell r="B945" t="str">
            <v>East Bay/Oakland</v>
          </cell>
          <cell r="C945" t="str">
            <v>Napa County</v>
          </cell>
          <cell r="D945" t="str">
            <v>Retail</v>
          </cell>
          <cell r="E945" t="str">
            <v>Restaurant</v>
          </cell>
          <cell r="F945" t="str">
            <v>999 Trancas St</v>
          </cell>
          <cell r="G945" t="str">
            <v>Napa</v>
          </cell>
          <cell r="H945" t="str">
            <v>Napa</v>
          </cell>
          <cell r="J945" t="str">
            <v>94558</v>
          </cell>
          <cell r="O945" t="str">
            <v>Wood Frame</v>
          </cell>
          <cell r="P945">
            <v>1981</v>
          </cell>
          <cell r="Q945">
            <v>3432</v>
          </cell>
          <cell r="S945" t="str">
            <v>Single</v>
          </cell>
          <cell r="U945">
            <v>832929</v>
          </cell>
          <cell r="AE945">
            <v>39078</v>
          </cell>
          <cell r="AF945">
            <v>0</v>
          </cell>
        </row>
        <row r="946">
          <cell r="A946" t="str">
            <v>256339911</v>
          </cell>
          <cell r="B946" t="str">
            <v>East Bay/Oakland</v>
          </cell>
          <cell r="C946" t="str">
            <v>Napa County</v>
          </cell>
          <cell r="D946" t="str">
            <v>Retail</v>
          </cell>
          <cell r="E946" t="str">
            <v>Freestanding</v>
          </cell>
          <cell r="F946" t="str">
            <v>1670 Silverado Trl</v>
          </cell>
          <cell r="G946" t="str">
            <v>Napa</v>
          </cell>
          <cell r="H946" t="str">
            <v>Napa</v>
          </cell>
          <cell r="J946" t="str">
            <v>94559</v>
          </cell>
          <cell r="O946" t="str">
            <v>Masonry</v>
          </cell>
          <cell r="Q946">
            <v>2563</v>
          </cell>
          <cell r="S946" t="str">
            <v>Multi</v>
          </cell>
          <cell r="U946">
            <v>167250</v>
          </cell>
          <cell r="AE946">
            <v>39911</v>
          </cell>
          <cell r="AF946">
            <v>0</v>
          </cell>
        </row>
        <row r="947">
          <cell r="A947" t="str">
            <v>1056039162</v>
          </cell>
          <cell r="B947" t="str">
            <v>East Bay/Oakland</v>
          </cell>
          <cell r="C947" t="str">
            <v>Napa County</v>
          </cell>
          <cell r="D947" t="str">
            <v>Retail (Strip Center)</v>
          </cell>
          <cell r="F947" t="str">
            <v>2233 Brown St</v>
          </cell>
          <cell r="G947" t="str">
            <v>Napa</v>
          </cell>
          <cell r="H947" t="str">
            <v>Napa</v>
          </cell>
          <cell r="I947" t="str">
            <v>La Morenita Market</v>
          </cell>
          <cell r="J947" t="str">
            <v>94558</v>
          </cell>
          <cell r="O947" t="str">
            <v>Reinforced Concrete</v>
          </cell>
          <cell r="P947">
            <v>1942</v>
          </cell>
          <cell r="Q947">
            <v>10560</v>
          </cell>
          <cell r="S947" t="str">
            <v>Single</v>
          </cell>
          <cell r="U947">
            <v>601045</v>
          </cell>
          <cell r="AE947">
            <v>39162</v>
          </cell>
          <cell r="AF947">
            <v>0</v>
          </cell>
        </row>
        <row r="948">
          <cell r="A948" t="str">
            <v>59540462</v>
          </cell>
          <cell r="B948" t="str">
            <v>East Bay/Oakland</v>
          </cell>
          <cell r="C948" t="str">
            <v>Napa County</v>
          </cell>
          <cell r="D948" t="str">
            <v>Retail</v>
          </cell>
          <cell r="E948" t="str">
            <v>Convenience Store</v>
          </cell>
          <cell r="F948" t="str">
            <v>800 S St Helena Hwy</v>
          </cell>
          <cell r="G948" t="str">
            <v>Saint Helena</v>
          </cell>
          <cell r="H948" t="str">
            <v>Napa</v>
          </cell>
          <cell r="J948" t="str">
            <v>94574</v>
          </cell>
          <cell r="O948" t="str">
            <v>Wood Frame</v>
          </cell>
          <cell r="Q948">
            <v>595</v>
          </cell>
          <cell r="R948">
            <v>1</v>
          </cell>
          <cell r="S948" t="str">
            <v>Single</v>
          </cell>
          <cell r="U948">
            <v>958232</v>
          </cell>
          <cell r="AE948">
            <v>40462</v>
          </cell>
          <cell r="AF948">
            <v>0</v>
          </cell>
        </row>
        <row r="949">
          <cell r="A949" t="str">
            <v>256339993</v>
          </cell>
          <cell r="B949" t="str">
            <v>East Bay/Oakland</v>
          </cell>
          <cell r="C949" t="str">
            <v>Napa County</v>
          </cell>
          <cell r="D949" t="str">
            <v>Retail</v>
          </cell>
          <cell r="E949" t="str">
            <v>Freestanding</v>
          </cell>
          <cell r="F949" t="str">
            <v>1670 Silverado Trl</v>
          </cell>
          <cell r="G949" t="str">
            <v>Napa</v>
          </cell>
          <cell r="H949" t="str">
            <v>Napa</v>
          </cell>
          <cell r="J949" t="str">
            <v>94559</v>
          </cell>
          <cell r="O949" t="str">
            <v>Masonry</v>
          </cell>
          <cell r="Q949">
            <v>2563</v>
          </cell>
          <cell r="S949" t="str">
            <v>Multi</v>
          </cell>
          <cell r="U949">
            <v>167250</v>
          </cell>
          <cell r="AE949">
            <v>39993</v>
          </cell>
          <cell r="AF949">
            <v>0</v>
          </cell>
        </row>
        <row r="950">
          <cell r="A950" t="str">
            <v>122839843</v>
          </cell>
          <cell r="B950" t="str">
            <v>East Bay/Oakland</v>
          </cell>
          <cell r="C950" t="str">
            <v>Napa County</v>
          </cell>
          <cell r="D950" t="str">
            <v>Retail</v>
          </cell>
          <cell r="F950" t="str">
            <v>965 Silverado Trl</v>
          </cell>
          <cell r="G950" t="str">
            <v>Calistoga</v>
          </cell>
          <cell r="H950" t="str">
            <v>Napa</v>
          </cell>
          <cell r="J950" t="str">
            <v>94515</v>
          </cell>
          <cell r="P950">
            <v>1920</v>
          </cell>
          <cell r="Q950">
            <v>1228</v>
          </cell>
          <cell r="S950" t="str">
            <v>Multi</v>
          </cell>
          <cell r="U950">
            <v>812296</v>
          </cell>
          <cell r="AE950">
            <v>39843</v>
          </cell>
          <cell r="AF950">
            <v>0</v>
          </cell>
        </row>
        <row r="951">
          <cell r="A951" t="str">
            <v>200040444</v>
          </cell>
          <cell r="B951" t="str">
            <v>East Bay/Oakland</v>
          </cell>
          <cell r="C951" t="str">
            <v>Napa County</v>
          </cell>
          <cell r="D951" t="str">
            <v>Retail</v>
          </cell>
          <cell r="E951" t="str">
            <v>Freestanding</v>
          </cell>
          <cell r="F951" t="str">
            <v>812 3rd St</v>
          </cell>
          <cell r="G951" t="str">
            <v>Napa</v>
          </cell>
          <cell r="H951" t="str">
            <v>Napa</v>
          </cell>
          <cell r="J951" t="str">
            <v>94559</v>
          </cell>
          <cell r="O951" t="str">
            <v>Reinforced Concrete</v>
          </cell>
          <cell r="Q951">
            <v>2000</v>
          </cell>
          <cell r="R951">
            <v>1</v>
          </cell>
          <cell r="S951" t="str">
            <v>Single</v>
          </cell>
          <cell r="U951">
            <v>275323</v>
          </cell>
          <cell r="AE951">
            <v>40444</v>
          </cell>
          <cell r="AF951">
            <v>0</v>
          </cell>
        </row>
        <row r="952">
          <cell r="A952" t="str">
            <v>240040338</v>
          </cell>
          <cell r="B952" t="str">
            <v>East Bay/Oakland</v>
          </cell>
          <cell r="C952" t="str">
            <v>Napa County</v>
          </cell>
          <cell r="D952" t="str">
            <v>Retail</v>
          </cell>
          <cell r="E952" t="str">
            <v>Restaurant</v>
          </cell>
          <cell r="F952" t="str">
            <v>1195 W Imola Ave</v>
          </cell>
          <cell r="G952" t="str">
            <v>Napa</v>
          </cell>
          <cell r="H952" t="str">
            <v>Napa</v>
          </cell>
          <cell r="J952" t="str">
            <v>94559</v>
          </cell>
          <cell r="O952" t="str">
            <v>Masonry</v>
          </cell>
          <cell r="Q952">
            <v>2400</v>
          </cell>
          <cell r="R952">
            <v>1</v>
          </cell>
          <cell r="S952" t="str">
            <v>Single</v>
          </cell>
          <cell r="U952">
            <v>939669</v>
          </cell>
          <cell r="AE952">
            <v>40338</v>
          </cell>
          <cell r="AF952">
            <v>0</v>
          </cell>
        </row>
        <row r="953">
          <cell r="A953" t="str">
            <v>143039128</v>
          </cell>
          <cell r="B953" t="str">
            <v>East Bay/Oakland</v>
          </cell>
          <cell r="C953" t="str">
            <v>Napa County</v>
          </cell>
          <cell r="D953" t="str">
            <v>Retail</v>
          </cell>
          <cell r="E953" t="str">
            <v>Convenience Store</v>
          </cell>
          <cell r="F953" t="str">
            <v>1009 Foothill Blvd</v>
          </cell>
          <cell r="G953" t="str">
            <v>Calistoga</v>
          </cell>
          <cell r="H953" t="str">
            <v>Napa</v>
          </cell>
          <cell r="J953" t="str">
            <v>94515</v>
          </cell>
          <cell r="O953" t="str">
            <v>Wood Frame</v>
          </cell>
          <cell r="P953">
            <v>1945</v>
          </cell>
          <cell r="Q953">
            <v>1430</v>
          </cell>
          <cell r="S953" t="str">
            <v>Single</v>
          </cell>
          <cell r="U953">
            <v>573081</v>
          </cell>
          <cell r="AE953">
            <v>39128</v>
          </cell>
          <cell r="AF953">
            <v>0</v>
          </cell>
        </row>
        <row r="954">
          <cell r="A954" t="str">
            <v>850039737</v>
          </cell>
          <cell r="B954" t="str">
            <v>East Bay/Oakland</v>
          </cell>
          <cell r="C954" t="str">
            <v>Napa County</v>
          </cell>
          <cell r="D954" t="str">
            <v>Retail</v>
          </cell>
          <cell r="E954" t="str">
            <v>Freestanding</v>
          </cell>
          <cell r="F954" t="str">
            <v>1343 Main St</v>
          </cell>
          <cell r="G954" t="str">
            <v>Napa</v>
          </cell>
          <cell r="H954" t="str">
            <v>Napa</v>
          </cell>
          <cell r="J954" t="str">
            <v>94559</v>
          </cell>
          <cell r="O954" t="str">
            <v>Reinforced Concrete</v>
          </cell>
          <cell r="P954">
            <v>1915</v>
          </cell>
          <cell r="Q954">
            <v>8500</v>
          </cell>
          <cell r="R954">
            <v>1</v>
          </cell>
          <cell r="S954" t="str">
            <v>Multi</v>
          </cell>
          <cell r="U954">
            <v>2058972</v>
          </cell>
          <cell r="AE954">
            <v>39737</v>
          </cell>
          <cell r="AF954">
            <v>0</v>
          </cell>
        </row>
        <row r="955">
          <cell r="A955" t="str">
            <v>237839926</v>
          </cell>
          <cell r="B955" t="str">
            <v>East Bay/Oakland</v>
          </cell>
          <cell r="C955" t="str">
            <v>Napa County</v>
          </cell>
          <cell r="D955" t="str">
            <v>Retail</v>
          </cell>
          <cell r="E955" t="str">
            <v>Garden Center</v>
          </cell>
          <cell r="F955" t="str">
            <v>738 Main St</v>
          </cell>
          <cell r="G955" t="str">
            <v>Saint Helena</v>
          </cell>
          <cell r="H955" t="str">
            <v>Napa</v>
          </cell>
          <cell r="J955" t="str">
            <v>94574</v>
          </cell>
          <cell r="O955" t="str">
            <v>Wood Frame</v>
          </cell>
          <cell r="P955">
            <v>1874</v>
          </cell>
          <cell r="Q955">
            <v>2378</v>
          </cell>
          <cell r="S955" t="str">
            <v>Single</v>
          </cell>
          <cell r="U955">
            <v>123600</v>
          </cell>
          <cell r="AE955">
            <v>39926</v>
          </cell>
          <cell r="AF955">
            <v>0</v>
          </cell>
        </row>
        <row r="956">
          <cell r="A956" t="str">
            <v>255640381</v>
          </cell>
          <cell r="B956" t="str">
            <v>East Bay/Oakland</v>
          </cell>
          <cell r="C956" t="str">
            <v>Napa County</v>
          </cell>
          <cell r="D956" t="str">
            <v>Retail</v>
          </cell>
          <cell r="E956" t="str">
            <v>Freestanding</v>
          </cell>
          <cell r="F956" t="str">
            <v>1327 Main St</v>
          </cell>
          <cell r="G956" t="str">
            <v>Napa</v>
          </cell>
          <cell r="H956" t="str">
            <v>Napa</v>
          </cell>
          <cell r="J956" t="str">
            <v>94559</v>
          </cell>
          <cell r="O956" t="str">
            <v>Masonry</v>
          </cell>
          <cell r="Q956">
            <v>2556</v>
          </cell>
          <cell r="R956">
            <v>1</v>
          </cell>
          <cell r="S956" t="str">
            <v>Single</v>
          </cell>
          <cell r="U956">
            <v>345595</v>
          </cell>
          <cell r="AE956">
            <v>40381</v>
          </cell>
          <cell r="AF956">
            <v>0</v>
          </cell>
        </row>
        <row r="957">
          <cell r="A957" t="str">
            <v>282140032</v>
          </cell>
          <cell r="B957" t="str">
            <v>East Bay/Oakland</v>
          </cell>
          <cell r="C957" t="str">
            <v>Napa County</v>
          </cell>
          <cell r="D957" t="str">
            <v>Retail</v>
          </cell>
          <cell r="E957" t="str">
            <v>Freestanding</v>
          </cell>
          <cell r="F957" t="str">
            <v>6505 Washington St</v>
          </cell>
          <cell r="G957" t="str">
            <v>Yountville</v>
          </cell>
          <cell r="H957" t="str">
            <v>Napa</v>
          </cell>
          <cell r="I957" t="str">
            <v>Whistle Shop Center</v>
          </cell>
          <cell r="J957" t="str">
            <v>94599</v>
          </cell>
          <cell r="O957" t="str">
            <v>Wood Frame</v>
          </cell>
          <cell r="Q957">
            <v>2821</v>
          </cell>
          <cell r="R957">
            <v>2</v>
          </cell>
          <cell r="S957" t="str">
            <v>Multi</v>
          </cell>
          <cell r="U957">
            <v>1142488</v>
          </cell>
          <cell r="AE957">
            <v>40032</v>
          </cell>
          <cell r="AF957">
            <v>0</v>
          </cell>
        </row>
        <row r="958">
          <cell r="A958" t="str">
            <v>248240375</v>
          </cell>
          <cell r="B958" t="str">
            <v>East Bay/Oakland</v>
          </cell>
          <cell r="C958" t="str">
            <v>Napa County</v>
          </cell>
          <cell r="D958" t="str">
            <v>Retail</v>
          </cell>
          <cell r="E958" t="str">
            <v>Auto Repair</v>
          </cell>
          <cell r="F958" t="str">
            <v>2745 Jefferson St</v>
          </cell>
          <cell r="G958" t="str">
            <v>Napa</v>
          </cell>
          <cell r="H958" t="str">
            <v>Napa</v>
          </cell>
          <cell r="J958" t="str">
            <v>94558</v>
          </cell>
          <cell r="O958" t="str">
            <v>Wood Frame</v>
          </cell>
          <cell r="Q958">
            <v>2482</v>
          </cell>
          <cell r="R958">
            <v>1</v>
          </cell>
          <cell r="S958" t="str">
            <v>Single</v>
          </cell>
          <cell r="U958">
            <v>171024</v>
          </cell>
          <cell r="W958">
            <v>1000000</v>
          </cell>
          <cell r="X958" t="str">
            <v>Private Individual Fas Fiancial Inc</v>
          </cell>
          <cell r="Z958" t="str">
            <v>Lender Name: Private Individual D'adamo J Family Living Trust</v>
          </cell>
          <cell r="AE958">
            <v>40375</v>
          </cell>
          <cell r="AF958">
            <v>0</v>
          </cell>
        </row>
        <row r="959">
          <cell r="A959" t="str">
            <v>282140032</v>
          </cell>
          <cell r="B959" t="str">
            <v>East Bay/Oakland</v>
          </cell>
          <cell r="C959" t="str">
            <v>Napa County</v>
          </cell>
          <cell r="D959" t="str">
            <v>Retail</v>
          </cell>
          <cell r="E959" t="str">
            <v>Freestanding</v>
          </cell>
          <cell r="F959" t="str">
            <v>6505 Washington St</v>
          </cell>
          <cell r="G959" t="str">
            <v>Yountville</v>
          </cell>
          <cell r="H959" t="str">
            <v>Napa</v>
          </cell>
          <cell r="I959" t="str">
            <v>Whistle Shop Center</v>
          </cell>
          <cell r="J959" t="str">
            <v>94599</v>
          </cell>
          <cell r="O959" t="str">
            <v>Wood Frame</v>
          </cell>
          <cell r="Q959">
            <v>2821</v>
          </cell>
          <cell r="R959">
            <v>2</v>
          </cell>
          <cell r="S959" t="str">
            <v>Multi</v>
          </cell>
          <cell r="U959">
            <v>1142488</v>
          </cell>
          <cell r="AE959">
            <v>40032</v>
          </cell>
        </row>
        <row r="960">
          <cell r="A960" t="str">
            <v>1093539349</v>
          </cell>
          <cell r="B960" t="str">
            <v>East Bay/Oakland</v>
          </cell>
          <cell r="C960" t="str">
            <v>Napa County</v>
          </cell>
          <cell r="D960" t="str">
            <v>Retail</v>
          </cell>
          <cell r="E960" t="str">
            <v>Storefront</v>
          </cell>
          <cell r="F960" t="str">
            <v>1136-1165 Main St</v>
          </cell>
          <cell r="G960" t="str">
            <v>Saint Helena</v>
          </cell>
          <cell r="H960" t="str">
            <v>Napa</v>
          </cell>
          <cell r="I960" t="str">
            <v>St Helena Plaza</v>
          </cell>
          <cell r="J960" t="str">
            <v>94574</v>
          </cell>
          <cell r="K960" t="str">
            <v>Crow Holdings Capital Partners, LLC</v>
          </cell>
          <cell r="L960" t="str">
            <v>Daniel Feeney</v>
          </cell>
          <cell r="M960">
            <v>2146618000</v>
          </cell>
          <cell r="O960" t="str">
            <v>Masonry</v>
          </cell>
          <cell r="Q960">
            <v>10935</v>
          </cell>
          <cell r="R960">
            <v>1</v>
          </cell>
          <cell r="S960" t="str">
            <v>Multi</v>
          </cell>
          <cell r="U960">
            <v>1261709</v>
          </cell>
          <cell r="AA960">
            <v>4431000</v>
          </cell>
          <cell r="AB960" t="str">
            <v>Private Company</v>
          </cell>
          <cell r="AE960">
            <v>39349</v>
          </cell>
        </row>
        <row r="961">
          <cell r="A961" t="str">
            <v>219439909</v>
          </cell>
          <cell r="B961" t="str">
            <v>East Bay/Oakland</v>
          </cell>
          <cell r="C961" t="str">
            <v>Napa County</v>
          </cell>
          <cell r="D961" t="str">
            <v>Retail</v>
          </cell>
          <cell r="E961" t="str">
            <v>Restaurant</v>
          </cell>
          <cell r="F961" t="str">
            <v>7787 Saint Helena Hwy</v>
          </cell>
          <cell r="G961" t="str">
            <v>Napa</v>
          </cell>
          <cell r="H961" t="str">
            <v>Napa</v>
          </cell>
          <cell r="J961" t="str">
            <v>94558</v>
          </cell>
          <cell r="O961" t="str">
            <v>Reinforced Concrete</v>
          </cell>
          <cell r="P961">
            <v>1945</v>
          </cell>
          <cell r="Q961">
            <v>2194</v>
          </cell>
          <cell r="S961" t="str">
            <v>Single</v>
          </cell>
          <cell r="U961">
            <v>1554010</v>
          </cell>
          <cell r="W961">
            <v>650000</v>
          </cell>
          <cell r="X961" t="str">
            <v>Private Individual Bryan William M Living Trust</v>
          </cell>
          <cell r="AE961">
            <v>39909</v>
          </cell>
        </row>
        <row r="962">
          <cell r="A962" t="str">
            <v>6615140154</v>
          </cell>
          <cell r="B962" t="str">
            <v>East Bay/Oakland</v>
          </cell>
          <cell r="C962" t="str">
            <v>Napa County</v>
          </cell>
          <cell r="D962" t="str">
            <v>Retail (Community Center)</v>
          </cell>
          <cell r="F962" t="str">
            <v>3375 Jefferson St (2 Properties)</v>
          </cell>
          <cell r="G962" t="str">
            <v>Napa</v>
          </cell>
          <cell r="H962" t="str">
            <v>Napa</v>
          </cell>
          <cell r="I962" t="str">
            <v>Jefferson Center</v>
          </cell>
          <cell r="J962" t="str">
            <v>94558</v>
          </cell>
          <cell r="K962" t="str">
            <v>Esther D Ruppel</v>
          </cell>
          <cell r="M962">
            <v>5107690300</v>
          </cell>
          <cell r="O962" t="str">
            <v>Reinforced Concrete</v>
          </cell>
          <cell r="Q962">
            <v>66151</v>
          </cell>
          <cell r="R962">
            <v>3</v>
          </cell>
          <cell r="S962" t="str">
            <v>Single</v>
          </cell>
          <cell r="U962">
            <v>12843371</v>
          </cell>
          <cell r="AE962">
            <v>40154</v>
          </cell>
        </row>
        <row r="963">
          <cell r="A963" t="str">
            <v>3557840312</v>
          </cell>
          <cell r="B963" t="str">
            <v>East Bay/Oakland</v>
          </cell>
          <cell r="C963" t="str">
            <v>Napa County</v>
          </cell>
          <cell r="D963" t="str">
            <v>Retail</v>
          </cell>
          <cell r="F963" t="str">
            <v>6795 Washington St (5 Properties)</v>
          </cell>
          <cell r="G963" t="str">
            <v>Yountville</v>
          </cell>
          <cell r="H963" t="str">
            <v>Napa</v>
          </cell>
          <cell r="I963" t="str">
            <v>Washington Square</v>
          </cell>
          <cell r="J963" t="str">
            <v>94599</v>
          </cell>
          <cell r="K963" t="str">
            <v>Hillstone Restaurant Group, Inc.</v>
          </cell>
          <cell r="M963">
            <v>6025532111</v>
          </cell>
          <cell r="O963" t="str">
            <v>Wood Frame</v>
          </cell>
          <cell r="Q963">
            <v>35578</v>
          </cell>
          <cell r="R963">
            <v>7</v>
          </cell>
          <cell r="S963" t="str">
            <v>Multi</v>
          </cell>
          <cell r="AE963">
            <v>40312</v>
          </cell>
        </row>
        <row r="964">
          <cell r="A964" t="str">
            <v>6615140154</v>
          </cell>
          <cell r="B964" t="str">
            <v>East Bay/Oakland</v>
          </cell>
          <cell r="C964" t="str">
            <v>Napa County</v>
          </cell>
          <cell r="D964" t="str">
            <v>Retail (Community Center)</v>
          </cell>
          <cell r="F964" t="str">
            <v>3375 Jefferson St (2 Properties)</v>
          </cell>
          <cell r="G964" t="str">
            <v>Napa</v>
          </cell>
          <cell r="H964" t="str">
            <v>Napa</v>
          </cell>
          <cell r="I964" t="str">
            <v>Jefferson Center</v>
          </cell>
          <cell r="J964" t="str">
            <v>94558</v>
          </cell>
          <cell r="K964" t="str">
            <v>Cheryl Meyerdirk</v>
          </cell>
          <cell r="M964">
            <v>5107690300</v>
          </cell>
          <cell r="O964" t="str">
            <v>Reinforced Concrete</v>
          </cell>
          <cell r="Q964">
            <v>66151</v>
          </cell>
          <cell r="R964">
            <v>3</v>
          </cell>
          <cell r="S964" t="str">
            <v>Single</v>
          </cell>
          <cell r="U964">
            <v>12843371</v>
          </cell>
          <cell r="AE964">
            <v>40154</v>
          </cell>
        </row>
        <row r="965">
          <cell r="A965" t="str">
            <v>148038197</v>
          </cell>
          <cell r="B965" t="str">
            <v>East Bay/Oakland</v>
          </cell>
          <cell r="C965" t="str">
            <v>Napa County</v>
          </cell>
          <cell r="D965" t="str">
            <v>Retail</v>
          </cell>
          <cell r="E965" t="str">
            <v>Service Station</v>
          </cell>
          <cell r="F965" t="str">
            <v>3438 Broadway St</v>
          </cell>
          <cell r="G965" t="str">
            <v>American Canyon</v>
          </cell>
          <cell r="H965" t="str">
            <v>Napa</v>
          </cell>
          <cell r="J965" t="str">
            <v>94503</v>
          </cell>
          <cell r="K965" t="str">
            <v>Pooja Oil Company, Inc</v>
          </cell>
          <cell r="O965" t="str">
            <v>Reinforced Concrete</v>
          </cell>
          <cell r="P965">
            <v>1975</v>
          </cell>
          <cell r="Q965">
            <v>1480</v>
          </cell>
          <cell r="S965" t="str">
            <v>Single</v>
          </cell>
          <cell r="U965">
            <v>408000</v>
          </cell>
          <cell r="W965">
            <v>900000</v>
          </cell>
          <cell r="X965" t="str">
            <v>Seller</v>
          </cell>
          <cell r="AE965">
            <v>38197</v>
          </cell>
        </row>
        <row r="966">
          <cell r="A966" t="str">
            <v>1105236644</v>
          </cell>
          <cell r="B966" t="str">
            <v>East Bay/Oakland</v>
          </cell>
          <cell r="C966" t="str">
            <v>Napa County</v>
          </cell>
          <cell r="D966" t="str">
            <v>Retail</v>
          </cell>
          <cell r="E966" t="str">
            <v>Freestanding</v>
          </cell>
          <cell r="F966" t="str">
            <v>1458 Lincoln Ave</v>
          </cell>
          <cell r="G966" t="str">
            <v>Calistoga</v>
          </cell>
          <cell r="H966" t="str">
            <v>Napa</v>
          </cell>
          <cell r="I966" t="str">
            <v>Calistoga Depot</v>
          </cell>
          <cell r="J966" t="str">
            <v>94515</v>
          </cell>
          <cell r="O966" t="str">
            <v>Wood Frame</v>
          </cell>
          <cell r="P966">
            <v>1868</v>
          </cell>
          <cell r="Q966">
            <v>11052</v>
          </cell>
          <cell r="R966">
            <v>10</v>
          </cell>
          <cell r="S966" t="str">
            <v>Multi</v>
          </cell>
          <cell r="T966">
            <v>21.72</v>
          </cell>
          <cell r="U966">
            <v>1407704</v>
          </cell>
          <cell r="W966">
            <v>1025000</v>
          </cell>
          <cell r="X966" t="str">
            <v>Mechanics Bank</v>
          </cell>
          <cell r="AE966">
            <v>36644</v>
          </cell>
        </row>
        <row r="967">
          <cell r="A967" t="str">
            <v>416540660</v>
          </cell>
          <cell r="B967" t="str">
            <v>East Bay/Oakland</v>
          </cell>
          <cell r="C967" t="str">
            <v>Napa County</v>
          </cell>
          <cell r="D967" t="str">
            <v>Retail (Neighborhood Center)</v>
          </cell>
          <cell r="F967" t="str">
            <v>1141-1149 Main St</v>
          </cell>
          <cell r="G967" t="str">
            <v>Saint Helena</v>
          </cell>
          <cell r="H967" t="str">
            <v>Napa</v>
          </cell>
          <cell r="J967" t="str">
            <v>94574</v>
          </cell>
          <cell r="O967" t="str">
            <v>Masonry</v>
          </cell>
          <cell r="P967">
            <v>1966</v>
          </cell>
          <cell r="Q967">
            <v>4165</v>
          </cell>
          <cell r="R967">
            <v>3</v>
          </cell>
          <cell r="S967" t="str">
            <v>Multi</v>
          </cell>
          <cell r="U967">
            <v>605753</v>
          </cell>
          <cell r="AE967">
            <v>40660</v>
          </cell>
        </row>
        <row r="968">
          <cell r="A968" t="str">
            <v>526540716</v>
          </cell>
          <cell r="B968" t="str">
            <v>East Bay/Oakland</v>
          </cell>
          <cell r="C968" t="str">
            <v>Napa County</v>
          </cell>
          <cell r="D968" t="str">
            <v>Retail</v>
          </cell>
          <cell r="E968" t="str">
            <v>Freestanding</v>
          </cell>
          <cell r="F968" t="str">
            <v>902-912 Main St</v>
          </cell>
          <cell r="G968" t="str">
            <v>Napa</v>
          </cell>
          <cell r="H968" t="str">
            <v>Napa</v>
          </cell>
          <cell r="I968" t="str">
            <v>Downtown Joe's</v>
          </cell>
          <cell r="J968" t="str">
            <v>94559</v>
          </cell>
          <cell r="O968" t="str">
            <v>Masonry</v>
          </cell>
          <cell r="P968">
            <v>1960</v>
          </cell>
          <cell r="Q968">
            <v>5265</v>
          </cell>
          <cell r="R968">
            <v>2</v>
          </cell>
          <cell r="S968" t="str">
            <v>Multi</v>
          </cell>
          <cell r="U968">
            <v>1693909</v>
          </cell>
          <cell r="AE968">
            <v>40716</v>
          </cell>
        </row>
        <row r="969">
          <cell r="A969" t="str">
            <v>919740494</v>
          </cell>
          <cell r="B969" t="str">
            <v>East Bay/Oakland</v>
          </cell>
          <cell r="C969" t="str">
            <v>Napa County</v>
          </cell>
          <cell r="D969" t="str">
            <v>Retail</v>
          </cell>
          <cell r="F969" t="str">
            <v>1360-1370 Main St</v>
          </cell>
          <cell r="G969" t="str">
            <v>Saint Helena</v>
          </cell>
          <cell r="H969" t="str">
            <v>Napa</v>
          </cell>
          <cell r="J969" t="str">
            <v>94574</v>
          </cell>
          <cell r="K969" t="str">
            <v>Nuts &amp; Bolts LLC</v>
          </cell>
          <cell r="L969" t="str">
            <v>Ronald Menegon</v>
          </cell>
          <cell r="M969">
            <v>7079633423</v>
          </cell>
          <cell r="O969" t="str">
            <v>Masonry</v>
          </cell>
          <cell r="Q969">
            <v>9197</v>
          </cell>
          <cell r="R969">
            <v>3</v>
          </cell>
          <cell r="S969" t="str">
            <v>Single</v>
          </cell>
          <cell r="U969">
            <v>4488839</v>
          </cell>
          <cell r="AE969">
            <v>40494</v>
          </cell>
        </row>
        <row r="970">
          <cell r="A970" t="str">
            <v>936140606</v>
          </cell>
          <cell r="B970" t="str">
            <v>East Bay/Oakland</v>
          </cell>
          <cell r="C970" t="str">
            <v>Napa County</v>
          </cell>
          <cell r="D970" t="str">
            <v>Retail</v>
          </cell>
          <cell r="E970" t="str">
            <v>Freestanding</v>
          </cell>
          <cell r="F970" t="str">
            <v>1685 Trancas St</v>
          </cell>
          <cell r="G970" t="str">
            <v>Napa</v>
          </cell>
          <cell r="H970" t="str">
            <v>Napa</v>
          </cell>
          <cell r="J970" t="str">
            <v>94558</v>
          </cell>
          <cell r="O970" t="str">
            <v>Masonry</v>
          </cell>
          <cell r="Q970">
            <v>9361</v>
          </cell>
          <cell r="R970">
            <v>1</v>
          </cell>
          <cell r="S970" t="str">
            <v>Multi</v>
          </cell>
          <cell r="U970">
            <v>1374</v>
          </cell>
          <cell r="W970">
            <v>4630000</v>
          </cell>
          <cell r="X970" t="str">
            <v>Mechanics Bk</v>
          </cell>
          <cell r="AE970">
            <v>40606</v>
          </cell>
        </row>
        <row r="971">
          <cell r="A971" t="str">
            <v>100840541</v>
          </cell>
          <cell r="B971" t="str">
            <v>East Bay/Oakland</v>
          </cell>
          <cell r="C971" t="str">
            <v>Napa County</v>
          </cell>
          <cell r="D971" t="str">
            <v>Retail</v>
          </cell>
          <cell r="E971" t="str">
            <v>Service Station</v>
          </cell>
          <cell r="F971" t="str">
            <v>1400 Main St</v>
          </cell>
          <cell r="G971" t="str">
            <v>Saint Helena</v>
          </cell>
          <cell r="H971" t="str">
            <v>Napa</v>
          </cell>
          <cell r="J971" t="str">
            <v>94574</v>
          </cell>
          <cell r="O971" t="str">
            <v>Wood Frame</v>
          </cell>
          <cell r="Q971">
            <v>1008</v>
          </cell>
          <cell r="R971">
            <v>2</v>
          </cell>
          <cell r="S971" t="str">
            <v>Single</v>
          </cell>
          <cell r="U971">
            <v>707479</v>
          </cell>
          <cell r="AE971">
            <v>40541</v>
          </cell>
        </row>
        <row r="972">
          <cell r="A972" t="str">
            <v>609340571</v>
          </cell>
          <cell r="B972" t="str">
            <v>East Bay/Oakland</v>
          </cell>
          <cell r="C972" t="str">
            <v>Napa County</v>
          </cell>
          <cell r="D972" t="str">
            <v>Retail (Strip Center)</v>
          </cell>
          <cell r="F972" t="str">
            <v>11 Poco Way</v>
          </cell>
          <cell r="G972" t="str">
            <v>American Canyon</v>
          </cell>
          <cell r="H972" t="str">
            <v>Napa</v>
          </cell>
          <cell r="J972" t="str">
            <v>94503</v>
          </cell>
          <cell r="O972" t="str">
            <v>Masonry</v>
          </cell>
          <cell r="Q972">
            <v>6093</v>
          </cell>
          <cell r="R972">
            <v>4</v>
          </cell>
          <cell r="S972" t="str">
            <v>Multi</v>
          </cell>
          <cell r="U972">
            <v>435135</v>
          </cell>
          <cell r="AE972">
            <v>40571</v>
          </cell>
        </row>
        <row r="973">
          <cell r="A973" t="str">
            <v>609340571</v>
          </cell>
          <cell r="B973" t="str">
            <v>East Bay/Oakland</v>
          </cell>
          <cell r="C973" t="str">
            <v>Napa County</v>
          </cell>
          <cell r="D973" t="str">
            <v>Retail (Strip Center)</v>
          </cell>
          <cell r="F973" t="str">
            <v>11 Poco Way</v>
          </cell>
          <cell r="G973" t="str">
            <v>American Canyon</v>
          </cell>
          <cell r="H973" t="str">
            <v>Napa</v>
          </cell>
          <cell r="J973" t="str">
            <v>94503</v>
          </cell>
          <cell r="O973" t="str">
            <v>Masonry</v>
          </cell>
          <cell r="Q973">
            <v>6093</v>
          </cell>
          <cell r="R973">
            <v>4</v>
          </cell>
          <cell r="S973" t="str">
            <v>Multi</v>
          </cell>
          <cell r="U973">
            <v>435135</v>
          </cell>
          <cell r="AE973">
            <v>40571</v>
          </cell>
        </row>
        <row r="974">
          <cell r="A974" t="str">
            <v>600040576</v>
          </cell>
          <cell r="B974" t="str">
            <v>East Bay/Oakland</v>
          </cell>
          <cell r="C974" t="str">
            <v>Napa County</v>
          </cell>
          <cell r="D974" t="str">
            <v>Retail</v>
          </cell>
          <cell r="E974" t="str">
            <v>Freestanding</v>
          </cell>
          <cell r="F974" t="str">
            <v>1311-1315 1st St</v>
          </cell>
          <cell r="G974" t="str">
            <v>Napa</v>
          </cell>
          <cell r="H974" t="str">
            <v>Napa</v>
          </cell>
          <cell r="I974" t="str">
            <v>Zeller Building</v>
          </cell>
          <cell r="J974" t="str">
            <v>94559</v>
          </cell>
          <cell r="O974" t="str">
            <v>Reinforced Concrete</v>
          </cell>
          <cell r="P974">
            <v>1950</v>
          </cell>
          <cell r="Q974">
            <v>6000</v>
          </cell>
          <cell r="R974">
            <v>3</v>
          </cell>
          <cell r="S974" t="str">
            <v>Single</v>
          </cell>
          <cell r="U974">
            <v>262121</v>
          </cell>
          <cell r="AE974">
            <v>40576</v>
          </cell>
        </row>
        <row r="975">
          <cell r="A975" t="str">
            <v>723840556</v>
          </cell>
          <cell r="B975" t="str">
            <v>East Bay/Oakland</v>
          </cell>
          <cell r="C975" t="str">
            <v>Napa County</v>
          </cell>
          <cell r="D975" t="str">
            <v>Retail</v>
          </cell>
          <cell r="E975" t="str">
            <v>Restaurant</v>
          </cell>
          <cell r="F975" t="str">
            <v>1520 Silverado Trl</v>
          </cell>
          <cell r="G975" t="str">
            <v>Napa</v>
          </cell>
          <cell r="H975" t="str">
            <v>Napa</v>
          </cell>
          <cell r="J975" t="str">
            <v>94559</v>
          </cell>
          <cell r="O975" t="str">
            <v>Wood Frame</v>
          </cell>
          <cell r="Q975">
            <v>7238</v>
          </cell>
          <cell r="R975">
            <v>1</v>
          </cell>
          <cell r="S975" t="str">
            <v>Single</v>
          </cell>
          <cell r="U975">
            <v>128187</v>
          </cell>
          <cell r="AE975">
            <v>40556</v>
          </cell>
        </row>
        <row r="976">
          <cell r="A976" t="str">
            <v>148037616</v>
          </cell>
          <cell r="B976" t="str">
            <v>East Bay/Oakland</v>
          </cell>
          <cell r="C976" t="str">
            <v>Napa County</v>
          </cell>
          <cell r="D976" t="str">
            <v>Retail</v>
          </cell>
          <cell r="E976" t="str">
            <v>Service Station</v>
          </cell>
          <cell r="F976" t="str">
            <v>3438 Broadway St</v>
          </cell>
          <cell r="G976" t="str">
            <v>American Canyon</v>
          </cell>
          <cell r="H976" t="str">
            <v>Napa</v>
          </cell>
          <cell r="J976" t="str">
            <v>94503</v>
          </cell>
          <cell r="O976" t="str">
            <v>Reinforced Concrete</v>
          </cell>
          <cell r="P976">
            <v>1975</v>
          </cell>
          <cell r="Q976">
            <v>1480</v>
          </cell>
          <cell r="S976" t="str">
            <v>Single</v>
          </cell>
          <cell r="X976" t="str">
            <v>Lender Not available</v>
          </cell>
          <cell r="Z976" t="str">
            <v>N/TD</v>
          </cell>
          <cell r="AE976">
            <v>37616</v>
          </cell>
        </row>
        <row r="977">
          <cell r="A977" t="str">
            <v>183341272</v>
          </cell>
          <cell r="B977" t="str">
            <v>East Bay/Oakland</v>
          </cell>
          <cell r="C977" t="str">
            <v>Napa County</v>
          </cell>
          <cell r="D977" t="str">
            <v>Retail</v>
          </cell>
          <cell r="E977" t="str">
            <v>Auto Repair</v>
          </cell>
          <cell r="F977" t="str">
            <v>686 Lincoln Ave</v>
          </cell>
          <cell r="G977" t="str">
            <v>Napa</v>
          </cell>
          <cell r="H977" t="str">
            <v>Napa</v>
          </cell>
          <cell r="J977" t="str">
            <v>94558</v>
          </cell>
          <cell r="O977" t="str">
            <v>Masonry</v>
          </cell>
          <cell r="Q977">
            <v>1833</v>
          </cell>
          <cell r="R977">
            <v>1</v>
          </cell>
          <cell r="S977" t="str">
            <v>Single</v>
          </cell>
          <cell r="U977">
            <v>280404</v>
          </cell>
          <cell r="AE977">
            <v>41272</v>
          </cell>
        </row>
        <row r="978">
          <cell r="A978" t="str">
            <v>88841272</v>
          </cell>
          <cell r="B978" t="str">
            <v>East Bay/Oakland</v>
          </cell>
          <cell r="C978" t="str">
            <v>Napa County</v>
          </cell>
          <cell r="D978" t="str">
            <v>Retail</v>
          </cell>
          <cell r="E978" t="str">
            <v>Auto Repair</v>
          </cell>
          <cell r="F978" t="str">
            <v>2999 Solano Ave</v>
          </cell>
          <cell r="G978" t="str">
            <v>Napa</v>
          </cell>
          <cell r="H978" t="str">
            <v>Napa</v>
          </cell>
          <cell r="J978" t="str">
            <v>94558</v>
          </cell>
          <cell r="O978" t="str">
            <v>Masonry</v>
          </cell>
          <cell r="Q978">
            <v>888</v>
          </cell>
          <cell r="R978">
            <v>1</v>
          </cell>
          <cell r="S978" t="str">
            <v>Single</v>
          </cell>
          <cell r="U978">
            <v>113111</v>
          </cell>
          <cell r="AE978">
            <v>41272</v>
          </cell>
        </row>
        <row r="979">
          <cell r="A979" t="str">
            <v>181341238</v>
          </cell>
          <cell r="B979" t="str">
            <v>East Bay/Oakland</v>
          </cell>
          <cell r="C979" t="str">
            <v>Napa County</v>
          </cell>
          <cell r="D979" t="str">
            <v>Retail</v>
          </cell>
          <cell r="E979" t="str">
            <v>Freestanding</v>
          </cell>
          <cell r="F979" t="str">
            <v>1620-1624 Main St</v>
          </cell>
          <cell r="G979" t="str">
            <v>Napa</v>
          </cell>
          <cell r="H979" t="str">
            <v>Napa</v>
          </cell>
          <cell r="J979" t="str">
            <v>94559</v>
          </cell>
          <cell r="O979" t="str">
            <v>Masonry</v>
          </cell>
          <cell r="Q979">
            <v>1813</v>
          </cell>
          <cell r="R979">
            <v>5</v>
          </cell>
          <cell r="S979" t="str">
            <v>Multi</v>
          </cell>
          <cell r="U979">
            <v>97507</v>
          </cell>
          <cell r="AE979">
            <v>41238</v>
          </cell>
        </row>
        <row r="980">
          <cell r="A980" t="str">
            <v>343240879</v>
          </cell>
          <cell r="B980" t="str">
            <v>East Bay/Oakland</v>
          </cell>
          <cell r="C980" t="str">
            <v>Napa County</v>
          </cell>
          <cell r="D980" t="str">
            <v>Retail</v>
          </cell>
          <cell r="E980" t="str">
            <v>Restaurant</v>
          </cell>
          <cell r="F980" t="str">
            <v>999 Trancas St</v>
          </cell>
          <cell r="G980" t="str">
            <v>Napa</v>
          </cell>
          <cell r="H980" t="str">
            <v>Napa</v>
          </cell>
          <cell r="J980" t="str">
            <v>94558</v>
          </cell>
          <cell r="O980" t="str">
            <v>Wood Frame</v>
          </cell>
          <cell r="P980">
            <v>1981</v>
          </cell>
          <cell r="Q980">
            <v>3432</v>
          </cell>
          <cell r="R980">
            <v>1</v>
          </cell>
          <cell r="S980" t="str">
            <v>Single</v>
          </cell>
          <cell r="U980">
            <v>933141</v>
          </cell>
          <cell r="AE980">
            <v>40879</v>
          </cell>
        </row>
        <row r="981">
          <cell r="A981" t="str">
            <v>422441123</v>
          </cell>
          <cell r="B981" t="str">
            <v>East Bay/Oakland</v>
          </cell>
          <cell r="C981" t="str">
            <v>Napa County</v>
          </cell>
          <cell r="D981" t="str">
            <v>Retail</v>
          </cell>
          <cell r="E981" t="str">
            <v>Freestanding</v>
          </cell>
          <cell r="F981" t="str">
            <v>2880 Jefferson St</v>
          </cell>
          <cell r="G981" t="str">
            <v>Napa</v>
          </cell>
          <cell r="H981" t="str">
            <v>Napa</v>
          </cell>
          <cell r="I981" t="str">
            <v>Valley Vacuum Sales &amp; Parts</v>
          </cell>
          <cell r="J981" t="str">
            <v>94558</v>
          </cell>
          <cell r="O981" t="str">
            <v>Masonry</v>
          </cell>
          <cell r="Q981">
            <v>4224</v>
          </cell>
          <cell r="R981">
            <v>1</v>
          </cell>
          <cell r="S981" t="str">
            <v>Single</v>
          </cell>
          <cell r="U981">
            <v>424644</v>
          </cell>
          <cell r="W981">
            <v>82561</v>
          </cell>
          <cell r="X981" t="str">
            <v>Seller</v>
          </cell>
          <cell r="Z981" t="str">
            <v>Lender Name: Mitchell Christina</v>
          </cell>
          <cell r="AE981">
            <v>41123</v>
          </cell>
        </row>
        <row r="982">
          <cell r="A982" t="str">
            <v>125741075</v>
          </cell>
          <cell r="B982" t="str">
            <v>East Bay/Oakland</v>
          </cell>
          <cell r="C982" t="str">
            <v>Napa County</v>
          </cell>
          <cell r="D982" t="str">
            <v>Retail</v>
          </cell>
          <cell r="E982" t="str">
            <v>Freestanding</v>
          </cell>
          <cell r="F982" t="str">
            <v>407-476 Soscol Ave</v>
          </cell>
          <cell r="G982" t="str">
            <v>Napa</v>
          </cell>
          <cell r="H982" t="str">
            <v>Napa</v>
          </cell>
          <cell r="J982" t="str">
            <v>94559</v>
          </cell>
          <cell r="O982" t="str">
            <v>Reinforced Concrete</v>
          </cell>
          <cell r="Q982">
            <v>1257</v>
          </cell>
          <cell r="R982">
            <v>2</v>
          </cell>
          <cell r="S982" t="str">
            <v>Single</v>
          </cell>
          <cell r="U982">
            <v>140239</v>
          </cell>
          <cell r="AE982">
            <v>41075</v>
          </cell>
        </row>
        <row r="983">
          <cell r="A983" t="str">
            <v>183341272</v>
          </cell>
          <cell r="B983" t="str">
            <v>East Bay/Oakland</v>
          </cell>
          <cell r="C983" t="str">
            <v>Napa County</v>
          </cell>
          <cell r="D983" t="str">
            <v>Retail</v>
          </cell>
          <cell r="E983" t="str">
            <v>Auto Repair</v>
          </cell>
          <cell r="F983" t="str">
            <v>686 Lincoln Ave</v>
          </cell>
          <cell r="G983" t="str">
            <v>Napa</v>
          </cell>
          <cell r="H983" t="str">
            <v>Napa</v>
          </cell>
          <cell r="J983" t="str">
            <v>94558</v>
          </cell>
          <cell r="O983" t="str">
            <v>Masonry</v>
          </cell>
          <cell r="Q983">
            <v>1833</v>
          </cell>
          <cell r="R983">
            <v>1</v>
          </cell>
          <cell r="S983" t="str">
            <v>Single</v>
          </cell>
          <cell r="U983">
            <v>280404</v>
          </cell>
          <cell r="AE983">
            <v>41272</v>
          </cell>
        </row>
        <row r="984">
          <cell r="A984" t="str">
            <v>88841272</v>
          </cell>
          <cell r="B984" t="str">
            <v>East Bay/Oakland</v>
          </cell>
          <cell r="C984" t="str">
            <v>Napa County</v>
          </cell>
          <cell r="D984" t="str">
            <v>Retail</v>
          </cell>
          <cell r="E984" t="str">
            <v>Auto Repair</v>
          </cell>
          <cell r="F984" t="str">
            <v>2999 Solano Ave</v>
          </cell>
          <cell r="G984" t="str">
            <v>Napa</v>
          </cell>
          <cell r="H984" t="str">
            <v>Napa</v>
          </cell>
          <cell r="J984" t="str">
            <v>94558</v>
          </cell>
          <cell r="O984" t="str">
            <v>Masonry</v>
          </cell>
          <cell r="Q984">
            <v>888</v>
          </cell>
          <cell r="R984">
            <v>1</v>
          </cell>
          <cell r="S984" t="str">
            <v>Single</v>
          </cell>
          <cell r="U984">
            <v>113111</v>
          </cell>
          <cell r="AE984">
            <v>41272</v>
          </cell>
        </row>
        <row r="985">
          <cell r="A985" t="str">
            <v>1697641312</v>
          </cell>
          <cell r="B985" t="str">
            <v>East Bay/Oakland</v>
          </cell>
          <cell r="C985" t="str">
            <v>Napa County</v>
          </cell>
          <cell r="D985" t="str">
            <v>Retail</v>
          </cell>
          <cell r="E985" t="str">
            <v>Freestanding</v>
          </cell>
          <cell r="F985" t="str">
            <v>1202-1216 Main St</v>
          </cell>
          <cell r="G985" t="str">
            <v>Napa</v>
          </cell>
          <cell r="H985" t="str">
            <v>Napa</v>
          </cell>
          <cell r="J985" t="str">
            <v>94559</v>
          </cell>
          <cell r="O985" t="str">
            <v>Masonry</v>
          </cell>
          <cell r="P985">
            <v>1936</v>
          </cell>
          <cell r="Q985">
            <v>16976</v>
          </cell>
          <cell r="R985">
            <v>10</v>
          </cell>
          <cell r="S985" t="str">
            <v>Multi</v>
          </cell>
          <cell r="U985">
            <v>357256</v>
          </cell>
          <cell r="AE985">
            <v>41312</v>
          </cell>
        </row>
        <row r="986">
          <cell r="A986" t="str">
            <v>66941192</v>
          </cell>
          <cell r="B986" t="str">
            <v>East Bay/Oakland</v>
          </cell>
          <cell r="C986" t="str">
            <v>Napa County</v>
          </cell>
          <cell r="D986" t="str">
            <v>Retail</v>
          </cell>
          <cell r="E986" t="str">
            <v>Restaurant</v>
          </cell>
          <cell r="F986" t="str">
            <v>1310 Main St</v>
          </cell>
          <cell r="G986" t="str">
            <v>Saint Helena</v>
          </cell>
          <cell r="H986" t="str">
            <v>Napa</v>
          </cell>
          <cell r="J986" t="str">
            <v>94574</v>
          </cell>
          <cell r="O986" t="str">
            <v>Masonry</v>
          </cell>
          <cell r="P986">
            <v>1891</v>
          </cell>
          <cell r="Q986">
            <v>669</v>
          </cell>
          <cell r="R986">
            <v>1</v>
          </cell>
          <cell r="S986" t="str">
            <v>Single</v>
          </cell>
          <cell r="U986">
            <v>2181453</v>
          </cell>
          <cell r="AE986">
            <v>41192</v>
          </cell>
        </row>
        <row r="987">
          <cell r="A987" t="str">
            <v>1600041362</v>
          </cell>
          <cell r="B987" t="str">
            <v>East Bay/Oakland</v>
          </cell>
          <cell r="C987" t="str">
            <v>Napa County</v>
          </cell>
          <cell r="D987" t="str">
            <v>Retail</v>
          </cell>
          <cell r="E987" t="str">
            <v>Freestanding</v>
          </cell>
          <cell r="F987" t="str">
            <v>301 1st St</v>
          </cell>
          <cell r="G987" t="str">
            <v>Napa</v>
          </cell>
          <cell r="H987" t="str">
            <v>Napa</v>
          </cell>
          <cell r="J987" t="str">
            <v>94559</v>
          </cell>
          <cell r="O987" t="str">
            <v>Masonry</v>
          </cell>
          <cell r="P987">
            <v>1947</v>
          </cell>
          <cell r="Q987">
            <v>16000</v>
          </cell>
          <cell r="R987">
            <v>1</v>
          </cell>
          <cell r="U987">
            <v>1181830</v>
          </cell>
          <cell r="AE987">
            <v>41362</v>
          </cell>
        </row>
        <row r="988">
          <cell r="A988" t="str">
            <v>257541369</v>
          </cell>
          <cell r="B988" t="str">
            <v>East Bay/Oakland</v>
          </cell>
          <cell r="C988" t="str">
            <v>Napa County</v>
          </cell>
          <cell r="D988" t="str">
            <v>Retail</v>
          </cell>
          <cell r="E988" t="str">
            <v>Freestanding</v>
          </cell>
          <cell r="F988" t="str">
            <v>2931 Solano Ave</v>
          </cell>
          <cell r="G988" t="str">
            <v>Napa</v>
          </cell>
          <cell r="H988" t="str">
            <v>Napa</v>
          </cell>
          <cell r="J988" t="str">
            <v>94558</v>
          </cell>
          <cell r="O988" t="str">
            <v>Masonry</v>
          </cell>
          <cell r="Q988">
            <v>2575</v>
          </cell>
          <cell r="R988">
            <v>1</v>
          </cell>
          <cell r="S988" t="str">
            <v>Multi</v>
          </cell>
          <cell r="U988">
            <v>637500</v>
          </cell>
          <cell r="AE988">
            <v>41369</v>
          </cell>
        </row>
        <row r="989">
          <cell r="A989" t="str">
            <v>118041362</v>
          </cell>
          <cell r="B989" t="str">
            <v>East Bay/Oakland</v>
          </cell>
          <cell r="C989" t="str">
            <v>Napa County</v>
          </cell>
          <cell r="D989" t="str">
            <v>Retail</v>
          </cell>
          <cell r="F989" t="str">
            <v>807 Main St</v>
          </cell>
          <cell r="G989" t="str">
            <v>Napa</v>
          </cell>
          <cell r="H989" t="str">
            <v>Napa</v>
          </cell>
          <cell r="I989" t="str">
            <v>Pilar Restaurant</v>
          </cell>
          <cell r="J989" t="str">
            <v>94559</v>
          </cell>
          <cell r="P989">
            <v>1890</v>
          </cell>
          <cell r="Q989">
            <v>1180</v>
          </cell>
          <cell r="U989">
            <v>400000</v>
          </cell>
          <cell r="W989">
            <v>375000</v>
          </cell>
          <cell r="X989" t="str">
            <v>Private Individual Fas Fiancial Inc</v>
          </cell>
          <cell r="Z989" t="str">
            <v>Lender Name: Scala Donna</v>
          </cell>
          <cell r="AE989">
            <v>41362</v>
          </cell>
        </row>
        <row r="990">
          <cell r="A990" t="str">
            <v>362041369</v>
          </cell>
          <cell r="B990" t="str">
            <v>East Bay/Oakland</v>
          </cell>
          <cell r="C990" t="str">
            <v>Napa County</v>
          </cell>
          <cell r="D990" t="str">
            <v>Retail</v>
          </cell>
          <cell r="E990" t="str">
            <v>Day Care Center</v>
          </cell>
          <cell r="F990" t="str">
            <v>120 Theresa Ave</v>
          </cell>
          <cell r="G990" t="str">
            <v>American Canyon</v>
          </cell>
          <cell r="H990" t="str">
            <v>Napa</v>
          </cell>
          <cell r="J990" t="str">
            <v>94503</v>
          </cell>
          <cell r="O990" t="str">
            <v>Wood Frame</v>
          </cell>
          <cell r="P990">
            <v>1943</v>
          </cell>
          <cell r="Q990">
            <v>3620</v>
          </cell>
          <cell r="R990">
            <v>1</v>
          </cell>
          <cell r="S990" t="str">
            <v>Single</v>
          </cell>
          <cell r="U990">
            <v>501000</v>
          </cell>
          <cell r="AE990">
            <v>41369</v>
          </cell>
        </row>
        <row r="991">
          <cell r="A991" t="str">
            <v>310041192</v>
          </cell>
          <cell r="B991" t="str">
            <v>East Bay/Oakland</v>
          </cell>
          <cell r="C991" t="str">
            <v>Napa County</v>
          </cell>
          <cell r="D991" t="str">
            <v>Retail</v>
          </cell>
          <cell r="E991" t="str">
            <v>Storefront</v>
          </cell>
          <cell r="F991" t="str">
            <v>1234 Main St</v>
          </cell>
          <cell r="G991" t="str">
            <v>Saint Helena</v>
          </cell>
          <cell r="H991" t="str">
            <v>Napa</v>
          </cell>
          <cell r="J991" t="str">
            <v>94574</v>
          </cell>
          <cell r="O991" t="str">
            <v>Reinforced Concrete</v>
          </cell>
          <cell r="Q991">
            <v>3100</v>
          </cell>
          <cell r="R991">
            <v>7</v>
          </cell>
          <cell r="S991" t="str">
            <v>Multi</v>
          </cell>
          <cell r="U991">
            <v>1206232</v>
          </cell>
          <cell r="AE991">
            <v>41192</v>
          </cell>
        </row>
        <row r="992">
          <cell r="A992" t="str">
            <v>332541249</v>
          </cell>
          <cell r="B992" t="str">
            <v>East Bay/Oakland</v>
          </cell>
          <cell r="C992" t="str">
            <v>Napa County</v>
          </cell>
          <cell r="D992" t="str">
            <v>Retail</v>
          </cell>
          <cell r="E992" t="str">
            <v>Auto Repair</v>
          </cell>
          <cell r="F992" t="str">
            <v>9 Donaldson Way</v>
          </cell>
          <cell r="G992" t="str">
            <v>American Canyon</v>
          </cell>
          <cell r="H992" t="str">
            <v>Napa</v>
          </cell>
          <cell r="J992" t="str">
            <v>94503</v>
          </cell>
          <cell r="O992" t="str">
            <v>Wood Frame</v>
          </cell>
          <cell r="Q992">
            <v>3325</v>
          </cell>
          <cell r="R992">
            <v>1</v>
          </cell>
          <cell r="S992" t="str">
            <v>Single</v>
          </cell>
          <cell r="U992">
            <v>169199</v>
          </cell>
          <cell r="AE992">
            <v>41249</v>
          </cell>
        </row>
        <row r="993">
          <cell r="A993" t="str">
            <v>720041369</v>
          </cell>
          <cell r="B993" t="str">
            <v>East Bay/Oakland</v>
          </cell>
          <cell r="C993" t="str">
            <v>Napa County</v>
          </cell>
          <cell r="D993" t="str">
            <v>Retail</v>
          </cell>
          <cell r="F993" t="str">
            <v>1362-1364 Lincoln Ave</v>
          </cell>
          <cell r="G993" t="str">
            <v>Calistoga</v>
          </cell>
          <cell r="H993" t="str">
            <v>Napa</v>
          </cell>
          <cell r="J993" t="str">
            <v>94515</v>
          </cell>
          <cell r="O993" t="str">
            <v>Wood Frame</v>
          </cell>
          <cell r="P993">
            <v>1915</v>
          </cell>
          <cell r="Q993">
            <v>7200</v>
          </cell>
          <cell r="R993">
            <v>3</v>
          </cell>
          <cell r="S993" t="str">
            <v>Single</v>
          </cell>
          <cell r="U993">
            <v>968688</v>
          </cell>
          <cell r="AE993">
            <v>41369</v>
          </cell>
        </row>
        <row r="994">
          <cell r="A994" t="str">
            <v>907840745</v>
          </cell>
          <cell r="B994" t="str">
            <v>East Bay/Oakland</v>
          </cell>
          <cell r="C994" t="str">
            <v>Napa County</v>
          </cell>
          <cell r="D994" t="str">
            <v>Retail (Lifestyle Center)</v>
          </cell>
          <cell r="E994" t="str">
            <v>Storefront</v>
          </cell>
          <cell r="F994" t="str">
            <v>1232-1248 1st St</v>
          </cell>
          <cell r="G994" t="str">
            <v>Napa</v>
          </cell>
          <cell r="H994" t="str">
            <v>Napa</v>
          </cell>
          <cell r="I994" t="str">
            <v>The Shops at Napa Center</v>
          </cell>
          <cell r="J994" t="str">
            <v>94559</v>
          </cell>
          <cell r="O994" t="str">
            <v>Masonry</v>
          </cell>
          <cell r="P994">
            <v>1963</v>
          </cell>
          <cell r="Q994">
            <v>9078</v>
          </cell>
          <cell r="R994">
            <v>5</v>
          </cell>
          <cell r="S994" t="str">
            <v>Multi</v>
          </cell>
          <cell r="U994">
            <v>570902</v>
          </cell>
          <cell r="AE994">
            <v>40745</v>
          </cell>
        </row>
        <row r="995">
          <cell r="A995" t="str">
            <v>734841263</v>
          </cell>
          <cell r="B995" t="str">
            <v>East Bay/Oakland</v>
          </cell>
          <cell r="C995" t="str">
            <v>Napa County</v>
          </cell>
          <cell r="D995" t="str">
            <v>Retail</v>
          </cell>
          <cell r="E995" t="str">
            <v>Storefront Retail/Office</v>
          </cell>
          <cell r="F995" t="str">
            <v>1343-1347 Lincoln Ave</v>
          </cell>
          <cell r="G995" t="str">
            <v>Calistoga</v>
          </cell>
          <cell r="H995" t="str">
            <v>Napa</v>
          </cell>
          <cell r="J995" t="str">
            <v>94515</v>
          </cell>
          <cell r="O995" t="str">
            <v>Masonry</v>
          </cell>
          <cell r="Q995">
            <v>7348</v>
          </cell>
          <cell r="R995">
            <v>6</v>
          </cell>
          <cell r="S995" t="str">
            <v>Multi</v>
          </cell>
          <cell r="U995">
            <v>99075</v>
          </cell>
          <cell r="AE995">
            <v>41263</v>
          </cell>
        </row>
        <row r="996">
          <cell r="A996" t="str">
            <v>1061641087</v>
          </cell>
          <cell r="B996" t="str">
            <v>East Bay/Oakland</v>
          </cell>
          <cell r="C996" t="str">
            <v>Napa County</v>
          </cell>
          <cell r="D996" t="str">
            <v>Retail</v>
          </cell>
          <cell r="E996" t="str">
            <v>Auto Repair</v>
          </cell>
          <cell r="F996" t="str">
            <v>480-488 Soscol Ave</v>
          </cell>
          <cell r="G996" t="str">
            <v>Napa</v>
          </cell>
          <cell r="H996" t="str">
            <v>Napa</v>
          </cell>
          <cell r="J996" t="str">
            <v>94559</v>
          </cell>
          <cell r="O996" t="str">
            <v>Masonry</v>
          </cell>
          <cell r="Q996">
            <v>10616</v>
          </cell>
          <cell r="R996">
            <v>6</v>
          </cell>
          <cell r="S996" t="str">
            <v>Multi</v>
          </cell>
          <cell r="U996">
            <v>568114</v>
          </cell>
          <cell r="AE996">
            <v>41087</v>
          </cell>
        </row>
        <row r="997">
          <cell r="A997" t="str">
            <v>719041197</v>
          </cell>
          <cell r="B997" t="str">
            <v>East Bay/Oakland</v>
          </cell>
          <cell r="C997" t="str">
            <v>Napa County</v>
          </cell>
          <cell r="D997" t="str">
            <v>Retail</v>
          </cell>
          <cell r="E997" t="str">
            <v>Storefront Retail/Office</v>
          </cell>
          <cell r="F997" t="str">
            <v>1200-1204 Main St</v>
          </cell>
          <cell r="G997" t="str">
            <v>Saint Helena</v>
          </cell>
          <cell r="H997" t="str">
            <v>Napa</v>
          </cell>
          <cell r="J997" t="str">
            <v>94574</v>
          </cell>
          <cell r="O997" t="str">
            <v>Masonry</v>
          </cell>
          <cell r="Q997">
            <v>7190</v>
          </cell>
          <cell r="R997">
            <v>6</v>
          </cell>
          <cell r="S997" t="str">
            <v>Multi</v>
          </cell>
          <cell r="U997">
            <v>248305</v>
          </cell>
          <cell r="AE997">
            <v>41197</v>
          </cell>
        </row>
        <row r="998">
          <cell r="A998" t="str">
            <v>5198641445</v>
          </cell>
          <cell r="B998" t="str">
            <v>East Bay/Oakland</v>
          </cell>
          <cell r="C998" t="str">
            <v>Napa County</v>
          </cell>
          <cell r="D998" t="str">
            <v>Retail (Neighborhood Center)</v>
          </cell>
          <cell r="E998" t="str">
            <v>Storefront</v>
          </cell>
          <cell r="F998" t="str">
            <v>1312-1390 Trancas</v>
          </cell>
          <cell r="G998" t="str">
            <v>Napa</v>
          </cell>
          <cell r="H998" t="str">
            <v>Napa</v>
          </cell>
          <cell r="I998" t="str">
            <v>Northwood Shopping Center</v>
          </cell>
          <cell r="J998" t="str">
            <v>94558</v>
          </cell>
          <cell r="K998" t="str">
            <v>Save Mart Supermarkets</v>
          </cell>
          <cell r="L998" t="str">
            <v>Robert Piccinini</v>
          </cell>
          <cell r="M998">
            <v>2095771600</v>
          </cell>
          <cell r="O998" t="str">
            <v>Masonry</v>
          </cell>
          <cell r="P998">
            <v>1969</v>
          </cell>
          <cell r="Q998">
            <v>51986</v>
          </cell>
          <cell r="R998">
            <v>46</v>
          </cell>
          <cell r="S998" t="str">
            <v>Multi</v>
          </cell>
          <cell r="U998">
            <v>8765743</v>
          </cell>
          <cell r="AE998">
            <v>41445</v>
          </cell>
        </row>
        <row r="999">
          <cell r="A999" t="str">
            <v>307440955</v>
          </cell>
          <cell r="B999" t="str">
            <v>East Bay/Oakland</v>
          </cell>
          <cell r="C999" t="str">
            <v>Napa County</v>
          </cell>
          <cell r="D999" t="str">
            <v>Retail (Strip Center)</v>
          </cell>
          <cell r="E999" t="str">
            <v>Freestanding</v>
          </cell>
          <cell r="F999" t="str">
            <v>2450 Foothill Blvd</v>
          </cell>
          <cell r="G999" t="str">
            <v>Calistoga</v>
          </cell>
          <cell r="H999" t="str">
            <v>Napa</v>
          </cell>
          <cell r="I999" t="str">
            <v>Riverlea Square</v>
          </cell>
          <cell r="J999" t="str">
            <v>94515</v>
          </cell>
          <cell r="O999" t="str">
            <v>Wood Frame</v>
          </cell>
          <cell r="Q999">
            <v>3074</v>
          </cell>
          <cell r="R999">
            <v>3</v>
          </cell>
          <cell r="S999" t="str">
            <v>Multi</v>
          </cell>
          <cell r="U999">
            <v>209831</v>
          </cell>
          <cell r="W999">
            <v>110000</v>
          </cell>
          <cell r="X999" t="str">
            <v>Redwood Cu</v>
          </cell>
          <cell r="AE999">
            <v>40955</v>
          </cell>
        </row>
        <row r="1000">
          <cell r="A1000" t="str">
            <v>719041197</v>
          </cell>
          <cell r="B1000" t="str">
            <v>East Bay/Oakland</v>
          </cell>
          <cell r="C1000" t="str">
            <v>Napa County</v>
          </cell>
          <cell r="D1000" t="str">
            <v>Retail</v>
          </cell>
          <cell r="E1000" t="str">
            <v>Storefront Retail/Office</v>
          </cell>
          <cell r="F1000" t="str">
            <v>1200-1204 Main St</v>
          </cell>
          <cell r="G1000" t="str">
            <v>Saint Helena</v>
          </cell>
          <cell r="H1000" t="str">
            <v>Napa</v>
          </cell>
          <cell r="J1000" t="str">
            <v>94574</v>
          </cell>
          <cell r="O1000" t="str">
            <v>Masonry</v>
          </cell>
          <cell r="Q1000">
            <v>7190</v>
          </cell>
          <cell r="R1000">
            <v>6</v>
          </cell>
          <cell r="S1000" t="str">
            <v>Multi</v>
          </cell>
          <cell r="U1000">
            <v>248305</v>
          </cell>
          <cell r="AE1000">
            <v>41197</v>
          </cell>
        </row>
        <row r="1001">
          <cell r="A1001" t="str">
            <v>183341272</v>
          </cell>
          <cell r="B1001" t="str">
            <v>East Bay/Oakland</v>
          </cell>
          <cell r="C1001" t="str">
            <v>Napa County</v>
          </cell>
          <cell r="D1001" t="str">
            <v>Retail</v>
          </cell>
          <cell r="E1001" t="str">
            <v>Auto Repair</v>
          </cell>
          <cell r="F1001" t="str">
            <v>686 Lincoln Ave</v>
          </cell>
          <cell r="G1001" t="str">
            <v>Napa</v>
          </cell>
          <cell r="H1001" t="str">
            <v>Napa</v>
          </cell>
          <cell r="J1001" t="str">
            <v>94558</v>
          </cell>
          <cell r="O1001" t="str">
            <v>Masonry</v>
          </cell>
          <cell r="Q1001">
            <v>1833</v>
          </cell>
          <cell r="R1001">
            <v>1</v>
          </cell>
          <cell r="S1001" t="str">
            <v>Single</v>
          </cell>
          <cell r="U1001">
            <v>280404</v>
          </cell>
          <cell r="AE1001">
            <v>41272</v>
          </cell>
        </row>
        <row r="1002">
          <cell r="A1002" t="str">
            <v>183341272</v>
          </cell>
          <cell r="B1002" t="str">
            <v>East Bay/Oakland</v>
          </cell>
          <cell r="C1002" t="str">
            <v>Napa County</v>
          </cell>
          <cell r="D1002" t="str">
            <v>Retail</v>
          </cell>
          <cell r="E1002" t="str">
            <v>Auto Repair</v>
          </cell>
          <cell r="F1002" t="str">
            <v>686 Lincoln Ave</v>
          </cell>
          <cell r="G1002" t="str">
            <v>Napa</v>
          </cell>
          <cell r="H1002" t="str">
            <v>Napa</v>
          </cell>
          <cell r="J1002" t="str">
            <v>94558</v>
          </cell>
          <cell r="O1002" t="str">
            <v>Masonry</v>
          </cell>
          <cell r="Q1002">
            <v>1833</v>
          </cell>
          <cell r="R1002">
            <v>1</v>
          </cell>
          <cell r="S1002" t="str">
            <v>Single</v>
          </cell>
          <cell r="U1002">
            <v>280404</v>
          </cell>
          <cell r="AE1002">
            <v>41272</v>
          </cell>
        </row>
        <row r="1003">
          <cell r="A1003" t="str">
            <v>88841272</v>
          </cell>
          <cell r="B1003" t="str">
            <v>East Bay/Oakland</v>
          </cell>
          <cell r="C1003" t="str">
            <v>Napa County</v>
          </cell>
          <cell r="D1003" t="str">
            <v>Retail</v>
          </cell>
          <cell r="E1003" t="str">
            <v>Auto Repair</v>
          </cell>
          <cell r="F1003" t="str">
            <v>2999 Solano Ave</v>
          </cell>
          <cell r="G1003" t="str">
            <v>Napa</v>
          </cell>
          <cell r="H1003" t="str">
            <v>Napa</v>
          </cell>
          <cell r="J1003" t="str">
            <v>94558</v>
          </cell>
          <cell r="O1003" t="str">
            <v>Masonry</v>
          </cell>
          <cell r="Q1003">
            <v>888</v>
          </cell>
          <cell r="R1003">
            <v>1</v>
          </cell>
          <cell r="S1003" t="str">
            <v>Single</v>
          </cell>
          <cell r="U1003">
            <v>113111</v>
          </cell>
          <cell r="AE1003">
            <v>41272</v>
          </cell>
        </row>
        <row r="1004">
          <cell r="A1004" t="str">
            <v>463040784</v>
          </cell>
          <cell r="B1004" t="str">
            <v>East Bay/Oakland</v>
          </cell>
          <cell r="C1004" t="str">
            <v>Napa County</v>
          </cell>
          <cell r="D1004" t="str">
            <v>Retail</v>
          </cell>
          <cell r="E1004" t="str">
            <v>Freestanding</v>
          </cell>
          <cell r="F1004" t="str">
            <v>1407 Main St</v>
          </cell>
          <cell r="G1004" t="str">
            <v>Saint Helena</v>
          </cell>
          <cell r="H1004" t="str">
            <v>Napa</v>
          </cell>
          <cell r="J1004" t="str">
            <v>94574</v>
          </cell>
          <cell r="O1004" t="str">
            <v>Masonry</v>
          </cell>
          <cell r="P1004">
            <v>1956</v>
          </cell>
          <cell r="Q1004">
            <v>4630</v>
          </cell>
          <cell r="R1004">
            <v>4</v>
          </cell>
          <cell r="S1004" t="str">
            <v>Multi</v>
          </cell>
          <cell r="U1004">
            <v>1751504</v>
          </cell>
          <cell r="AE1004">
            <v>40784</v>
          </cell>
        </row>
        <row r="1005">
          <cell r="A1005" t="str">
            <v>463040676</v>
          </cell>
          <cell r="B1005" t="str">
            <v>East Bay/Oakland</v>
          </cell>
          <cell r="C1005" t="str">
            <v>Napa County</v>
          </cell>
          <cell r="D1005" t="str">
            <v>Retail</v>
          </cell>
          <cell r="E1005" t="str">
            <v>Freestanding</v>
          </cell>
          <cell r="F1005" t="str">
            <v>1407 Main St</v>
          </cell>
          <cell r="G1005" t="str">
            <v>Saint Helena</v>
          </cell>
          <cell r="H1005" t="str">
            <v>Napa</v>
          </cell>
          <cell r="J1005" t="str">
            <v>94574</v>
          </cell>
          <cell r="O1005" t="str">
            <v>Masonry</v>
          </cell>
          <cell r="P1005">
            <v>1956</v>
          </cell>
          <cell r="Q1005">
            <v>4630</v>
          </cell>
          <cell r="R1005">
            <v>5</v>
          </cell>
          <cell r="S1005" t="str">
            <v>Multi</v>
          </cell>
          <cell r="U1005">
            <v>1751504</v>
          </cell>
          <cell r="AE1005">
            <v>40676</v>
          </cell>
        </row>
        <row r="1006">
          <cell r="A1006" t="str">
            <v>600040456</v>
          </cell>
          <cell r="B1006" t="str">
            <v>East Bay/Oakland</v>
          </cell>
          <cell r="C1006" t="str">
            <v>Napa County</v>
          </cell>
          <cell r="D1006" t="str">
            <v>Retail</v>
          </cell>
          <cell r="E1006" t="str">
            <v>Freestanding</v>
          </cell>
          <cell r="F1006" t="str">
            <v>1311-1315 1st St</v>
          </cell>
          <cell r="G1006" t="str">
            <v>Napa</v>
          </cell>
          <cell r="H1006" t="str">
            <v>Napa</v>
          </cell>
          <cell r="I1006" t="str">
            <v>Zeller Building</v>
          </cell>
          <cell r="J1006" t="str">
            <v>94559</v>
          </cell>
          <cell r="O1006" t="str">
            <v>Reinforced Concrete</v>
          </cell>
          <cell r="P1006">
            <v>1950</v>
          </cell>
          <cell r="Q1006">
            <v>6000</v>
          </cell>
          <cell r="R1006">
            <v>3</v>
          </cell>
          <cell r="S1006" t="str">
            <v>Single</v>
          </cell>
          <cell r="U1006">
            <v>262742</v>
          </cell>
          <cell r="AE1006">
            <v>40456</v>
          </cell>
        </row>
        <row r="1007">
          <cell r="A1007" t="str">
            <v>660040532</v>
          </cell>
          <cell r="B1007" t="str">
            <v>East Bay/Oakland</v>
          </cell>
          <cell r="C1007" t="str">
            <v>Napa County</v>
          </cell>
          <cell r="D1007" t="str">
            <v>Retail</v>
          </cell>
          <cell r="E1007" t="str">
            <v>Storefront</v>
          </cell>
          <cell r="F1007" t="str">
            <v>1429 Main St</v>
          </cell>
          <cell r="G1007" t="str">
            <v>Saint Helena</v>
          </cell>
          <cell r="H1007" t="str">
            <v>Napa</v>
          </cell>
          <cell r="I1007" t="str">
            <v>Backen, Gillam &amp; Kroeger Architects</v>
          </cell>
          <cell r="J1007" t="str">
            <v>94574</v>
          </cell>
          <cell r="K1007" t="str">
            <v>Backen, Gillam &amp; Kroeger Architects</v>
          </cell>
          <cell r="L1007" t="str">
            <v>Howard Backen</v>
          </cell>
          <cell r="M1007">
            <v>7079671920</v>
          </cell>
          <cell r="O1007" t="str">
            <v>Masonry</v>
          </cell>
          <cell r="Q1007">
            <v>6600</v>
          </cell>
          <cell r="S1007" t="str">
            <v>Single</v>
          </cell>
          <cell r="U1007">
            <v>1888368</v>
          </cell>
          <cell r="W1007">
            <v>1094000</v>
          </cell>
          <cell r="X1007" t="str">
            <v>Bank Of America</v>
          </cell>
          <cell r="AA1007">
            <v>875200</v>
          </cell>
          <cell r="AB1007" t="str">
            <v>Bank of America NA</v>
          </cell>
          <cell r="AE1007">
            <v>40532</v>
          </cell>
        </row>
        <row r="1008">
          <cell r="A1008" t="str">
            <v>343240879</v>
          </cell>
          <cell r="B1008" t="str">
            <v>East Bay/Oakland</v>
          </cell>
          <cell r="C1008" t="str">
            <v>Napa County</v>
          </cell>
          <cell r="D1008" t="str">
            <v>Retail</v>
          </cell>
          <cell r="E1008" t="str">
            <v>Restaurant</v>
          </cell>
          <cell r="F1008" t="str">
            <v>999 Trancas St</v>
          </cell>
          <cell r="G1008" t="str">
            <v>Napa</v>
          </cell>
          <cell r="H1008" t="str">
            <v>Napa</v>
          </cell>
          <cell r="J1008" t="str">
            <v>94558</v>
          </cell>
          <cell r="O1008" t="str">
            <v>Wood Frame</v>
          </cell>
          <cell r="P1008">
            <v>1981</v>
          </cell>
          <cell r="Q1008">
            <v>3432</v>
          </cell>
          <cell r="R1008">
            <v>1</v>
          </cell>
          <cell r="S1008" t="str">
            <v>Single</v>
          </cell>
          <cell r="U1008">
            <v>933141</v>
          </cell>
          <cell r="AE1008">
            <v>40879</v>
          </cell>
        </row>
        <row r="1009">
          <cell r="A1009" t="str">
            <v>257540526</v>
          </cell>
          <cell r="B1009" t="str">
            <v>East Bay/Oakland</v>
          </cell>
          <cell r="C1009" t="str">
            <v>Napa County</v>
          </cell>
          <cell r="D1009" t="str">
            <v>Retail</v>
          </cell>
          <cell r="E1009" t="str">
            <v>Freestanding</v>
          </cell>
          <cell r="F1009" t="str">
            <v>2931 Solano Ave</v>
          </cell>
          <cell r="G1009" t="str">
            <v>Napa</v>
          </cell>
          <cell r="H1009" t="str">
            <v>Napa</v>
          </cell>
          <cell r="J1009" t="str">
            <v>94558</v>
          </cell>
          <cell r="O1009" t="str">
            <v>Masonry</v>
          </cell>
          <cell r="Q1009">
            <v>2575</v>
          </cell>
          <cell r="R1009">
            <v>2</v>
          </cell>
          <cell r="S1009" t="str">
            <v>Multi</v>
          </cell>
          <cell r="U1009">
            <v>225656</v>
          </cell>
          <cell r="AE1009">
            <v>40526</v>
          </cell>
        </row>
        <row r="1010">
          <cell r="A1010" t="str">
            <v>567040892</v>
          </cell>
          <cell r="B1010" t="str">
            <v>East Bay/Oakland</v>
          </cell>
          <cell r="C1010" t="str">
            <v>Napa County</v>
          </cell>
          <cell r="D1010" t="str">
            <v>Retail</v>
          </cell>
          <cell r="E1010" t="str">
            <v>Storefront</v>
          </cell>
          <cell r="F1010" t="str">
            <v>1006-1018 1st St</v>
          </cell>
          <cell r="G1010" t="str">
            <v>Napa</v>
          </cell>
          <cell r="H1010" t="str">
            <v>Napa</v>
          </cell>
          <cell r="J1010" t="str">
            <v>94559</v>
          </cell>
          <cell r="K1010" t="str">
            <v>Michael L. &amp; Maria C. Holcomb</v>
          </cell>
          <cell r="L1010" t="str">
            <v>Maria Holcomb</v>
          </cell>
          <cell r="M1010">
            <v>7072245254</v>
          </cell>
          <cell r="O1010" t="str">
            <v>Masonry</v>
          </cell>
          <cell r="P1010">
            <v>1962</v>
          </cell>
          <cell r="Q1010">
            <v>5670</v>
          </cell>
          <cell r="R1010">
            <v>4</v>
          </cell>
          <cell r="S1010" t="str">
            <v>Multi</v>
          </cell>
          <cell r="U1010">
            <v>330163</v>
          </cell>
          <cell r="W1010">
            <v>1500000</v>
          </cell>
          <cell r="X1010" t="str">
            <v>Bank of Napa NA</v>
          </cell>
          <cell r="AE1010">
            <v>40892</v>
          </cell>
        </row>
        <row r="1011">
          <cell r="A1011" t="str">
            <v>188140710</v>
          </cell>
          <cell r="B1011" t="str">
            <v>East Bay/Oakland</v>
          </cell>
          <cell r="C1011" t="str">
            <v>Napa County</v>
          </cell>
          <cell r="D1011" t="str">
            <v>Retail</v>
          </cell>
          <cell r="E1011" t="str">
            <v>Auto Repair</v>
          </cell>
          <cell r="F1011" t="str">
            <v>2449 Foothill Blvd</v>
          </cell>
          <cell r="G1011" t="str">
            <v>Calistoga</v>
          </cell>
          <cell r="H1011" t="str">
            <v>Napa</v>
          </cell>
          <cell r="J1011" t="str">
            <v>94515</v>
          </cell>
          <cell r="O1011" t="str">
            <v>Wood Frame</v>
          </cell>
          <cell r="Q1011">
            <v>1881</v>
          </cell>
          <cell r="R1011">
            <v>2</v>
          </cell>
          <cell r="S1011" t="str">
            <v>Multi</v>
          </cell>
          <cell r="U1011">
            <v>286942</v>
          </cell>
          <cell r="AE1011">
            <v>40710</v>
          </cell>
        </row>
        <row r="1012">
          <cell r="A1012" t="str">
            <v>141640837</v>
          </cell>
          <cell r="B1012" t="str">
            <v>East Bay/Oakland</v>
          </cell>
          <cell r="C1012" t="str">
            <v>Napa County</v>
          </cell>
          <cell r="D1012" t="str">
            <v>Retail</v>
          </cell>
          <cell r="E1012" t="str">
            <v>Storefront</v>
          </cell>
          <cell r="F1012" t="str">
            <v>1201-1205 Main St</v>
          </cell>
          <cell r="G1012" t="str">
            <v>Saint Helena</v>
          </cell>
          <cell r="H1012" t="str">
            <v>Napa</v>
          </cell>
          <cell r="J1012" t="str">
            <v>94574</v>
          </cell>
          <cell r="O1012" t="str">
            <v>Masonry</v>
          </cell>
          <cell r="P1012">
            <v>1977</v>
          </cell>
          <cell r="Q1012">
            <v>1416</v>
          </cell>
          <cell r="R1012">
            <v>2</v>
          </cell>
          <cell r="S1012" t="str">
            <v>Single</v>
          </cell>
          <cell r="U1012">
            <v>1599997</v>
          </cell>
          <cell r="AE1012">
            <v>40837</v>
          </cell>
        </row>
        <row r="1013">
          <cell r="A1013" t="str">
            <v>194640904</v>
          </cell>
          <cell r="B1013" t="str">
            <v>East Bay/Oakland</v>
          </cell>
          <cell r="C1013" t="str">
            <v>Napa County</v>
          </cell>
          <cell r="D1013" t="str">
            <v>Retail</v>
          </cell>
          <cell r="E1013" t="str">
            <v>Restaurant</v>
          </cell>
          <cell r="F1013" t="str">
            <v>1441 3rd St</v>
          </cell>
          <cell r="G1013" t="str">
            <v>Napa</v>
          </cell>
          <cell r="H1013" t="str">
            <v>Napa</v>
          </cell>
          <cell r="J1013" t="str">
            <v>94559</v>
          </cell>
          <cell r="O1013" t="str">
            <v>Masonry</v>
          </cell>
          <cell r="Q1013">
            <v>1946</v>
          </cell>
          <cell r="S1013" t="str">
            <v>Multi</v>
          </cell>
          <cell r="U1013">
            <v>109884</v>
          </cell>
          <cell r="AE1013">
            <v>40904</v>
          </cell>
        </row>
        <row r="1014">
          <cell r="A1014" t="str">
            <v>40907</v>
          </cell>
          <cell r="B1014" t="str">
            <v>East Bay/Oakland</v>
          </cell>
          <cell r="C1014" t="str">
            <v>Napa County</v>
          </cell>
          <cell r="D1014" t="str">
            <v>Mixed</v>
          </cell>
          <cell r="E1014" t="str">
            <v>Auto Dealership</v>
          </cell>
          <cell r="F1014" t="str">
            <v>570 Soscol Ave (2 Properties)</v>
          </cell>
          <cell r="G1014" t="str">
            <v>Napa</v>
          </cell>
          <cell r="H1014" t="str">
            <v>Napa</v>
          </cell>
          <cell r="I1014" t="str">
            <v>Multi-Property Sale</v>
          </cell>
          <cell r="J1014" t="str">
            <v>94559</v>
          </cell>
          <cell r="O1014" t="str">
            <v>Wood Frame</v>
          </cell>
          <cell r="R1014">
            <v>5</v>
          </cell>
          <cell r="S1014" t="str">
            <v>Multi</v>
          </cell>
          <cell r="U1014">
            <v>1640369</v>
          </cell>
          <cell r="AE1014">
            <v>40907</v>
          </cell>
        </row>
        <row r="1015">
          <cell r="A1015" t="str">
            <v>3801540907</v>
          </cell>
          <cell r="B1015" t="str">
            <v>East Bay/Oakland</v>
          </cell>
          <cell r="C1015" t="str">
            <v>Napa County</v>
          </cell>
          <cell r="D1015" t="str">
            <v>Retail</v>
          </cell>
          <cell r="E1015" t="str">
            <v>Auto Dealership</v>
          </cell>
          <cell r="F1015" t="str">
            <v>570 Soscol Ave</v>
          </cell>
          <cell r="G1015" t="str">
            <v>Napa</v>
          </cell>
          <cell r="H1015" t="str">
            <v>Napa</v>
          </cell>
          <cell r="J1015" t="str">
            <v>94559</v>
          </cell>
          <cell r="O1015" t="str">
            <v>Wood Frame</v>
          </cell>
          <cell r="Q1015">
            <v>38015</v>
          </cell>
          <cell r="R1015">
            <v>5</v>
          </cell>
          <cell r="S1015" t="str">
            <v>Multi</v>
          </cell>
          <cell r="U1015">
            <v>1640369</v>
          </cell>
          <cell r="AE1015">
            <v>40907</v>
          </cell>
        </row>
        <row r="1016">
          <cell r="A1016" t="str">
            <v>40907</v>
          </cell>
          <cell r="B1016" t="str">
            <v>East Bay/Oakland</v>
          </cell>
          <cell r="C1016" t="str">
            <v>Napa County</v>
          </cell>
          <cell r="D1016" t="str">
            <v>Mixed</v>
          </cell>
          <cell r="E1016" t="str">
            <v>Auto Dealership</v>
          </cell>
          <cell r="F1016" t="str">
            <v>570 Soscol Ave (2 Properties)</v>
          </cell>
          <cell r="G1016" t="str">
            <v>Napa</v>
          </cell>
          <cell r="H1016" t="str">
            <v>Napa</v>
          </cell>
          <cell r="I1016" t="str">
            <v>Multi-Property Sale</v>
          </cell>
          <cell r="J1016" t="str">
            <v>94559</v>
          </cell>
          <cell r="O1016" t="str">
            <v>Wood Frame</v>
          </cell>
          <cell r="R1016">
            <v>5</v>
          </cell>
          <cell r="S1016" t="str">
            <v>Multi</v>
          </cell>
          <cell r="U1016">
            <v>1640369</v>
          </cell>
          <cell r="AE1016">
            <v>40907</v>
          </cell>
        </row>
        <row r="1017">
          <cell r="A1017" t="str">
            <v>3801540907</v>
          </cell>
          <cell r="B1017" t="str">
            <v>East Bay/Oakland</v>
          </cell>
          <cell r="C1017" t="str">
            <v>Napa County</v>
          </cell>
          <cell r="D1017" t="str">
            <v>Retail</v>
          </cell>
          <cell r="E1017" t="str">
            <v>Auto Dealership</v>
          </cell>
          <cell r="F1017" t="str">
            <v>570 Soscol Ave</v>
          </cell>
          <cell r="G1017" t="str">
            <v>Napa</v>
          </cell>
          <cell r="H1017" t="str">
            <v>Napa</v>
          </cell>
          <cell r="J1017" t="str">
            <v>94559</v>
          </cell>
          <cell r="K1017" t="str">
            <v>Kevin D. Massie</v>
          </cell>
          <cell r="L1017" t="str">
            <v>Kevin Massie</v>
          </cell>
          <cell r="M1017">
            <v>7072261217</v>
          </cell>
          <cell r="O1017" t="str">
            <v>Wood Frame</v>
          </cell>
          <cell r="Q1017">
            <v>38015</v>
          </cell>
          <cell r="R1017">
            <v>5</v>
          </cell>
          <cell r="S1017" t="str">
            <v>Multi</v>
          </cell>
          <cell r="U1017">
            <v>1640369</v>
          </cell>
          <cell r="W1017">
            <v>2231550</v>
          </cell>
          <cell r="X1017" t="str">
            <v>Mechanics Bk</v>
          </cell>
          <cell r="AE1017">
            <v>40907</v>
          </cell>
        </row>
        <row r="1018">
          <cell r="A1018" t="str">
            <v>194640918</v>
          </cell>
          <cell r="B1018" t="str">
            <v>East Bay/Oakland</v>
          </cell>
          <cell r="C1018" t="str">
            <v>Napa County</v>
          </cell>
          <cell r="D1018" t="str">
            <v>Retail</v>
          </cell>
          <cell r="E1018" t="str">
            <v>Restaurant</v>
          </cell>
          <cell r="F1018" t="str">
            <v>1441 3rd St</v>
          </cell>
          <cell r="G1018" t="str">
            <v>Napa</v>
          </cell>
          <cell r="H1018" t="str">
            <v>Napa</v>
          </cell>
          <cell r="J1018" t="str">
            <v>94559</v>
          </cell>
          <cell r="O1018" t="str">
            <v>Masonry</v>
          </cell>
          <cell r="Q1018">
            <v>1946</v>
          </cell>
          <cell r="S1018" t="str">
            <v>Multi</v>
          </cell>
          <cell r="U1018">
            <v>83134</v>
          </cell>
          <cell r="AE1018">
            <v>40918</v>
          </cell>
        </row>
        <row r="1019">
          <cell r="A1019" t="str">
            <v>140940770</v>
          </cell>
          <cell r="B1019" t="str">
            <v>East Bay/Oakland</v>
          </cell>
          <cell r="C1019" t="str">
            <v>Napa County</v>
          </cell>
          <cell r="D1019" t="str">
            <v>Retail</v>
          </cell>
          <cell r="E1019" t="str">
            <v>Restaurant</v>
          </cell>
          <cell r="F1019" t="str">
            <v>1347 Main St</v>
          </cell>
          <cell r="G1019" t="str">
            <v>Saint Helena</v>
          </cell>
          <cell r="H1019" t="str">
            <v>Napa</v>
          </cell>
          <cell r="J1019" t="str">
            <v>94574</v>
          </cell>
          <cell r="O1019" t="str">
            <v>Masonry</v>
          </cell>
          <cell r="P1019">
            <v>1885</v>
          </cell>
          <cell r="Q1019">
            <v>1409</v>
          </cell>
          <cell r="R1019">
            <v>1</v>
          </cell>
          <cell r="S1019" t="str">
            <v>Single</v>
          </cell>
          <cell r="U1019">
            <v>339386</v>
          </cell>
          <cell r="AE1019">
            <v>40770</v>
          </cell>
        </row>
        <row r="1020">
          <cell r="A1020" t="str">
            <v>40578</v>
          </cell>
          <cell r="B1020" t="str">
            <v>East Bay/Oakland</v>
          </cell>
          <cell r="C1020" t="str">
            <v>Napa County</v>
          </cell>
          <cell r="D1020" t="str">
            <v>Mixed</v>
          </cell>
          <cell r="E1020" t="str">
            <v>Restaurant</v>
          </cell>
          <cell r="F1020" t="str">
            <v>641 Main St (2 Properties)</v>
          </cell>
          <cell r="G1020" t="str">
            <v>Saint Helena</v>
          </cell>
          <cell r="H1020" t="str">
            <v>Napa</v>
          </cell>
          <cell r="I1020" t="str">
            <v>Multi-Property Sale</v>
          </cell>
          <cell r="J1020" t="str">
            <v>94574</v>
          </cell>
          <cell r="O1020" t="str">
            <v>Masonry</v>
          </cell>
          <cell r="R1020">
            <v>1</v>
          </cell>
          <cell r="S1020" t="str">
            <v>Single</v>
          </cell>
          <cell r="U1020">
            <v>1831971</v>
          </cell>
          <cell r="AE1020">
            <v>40578</v>
          </cell>
        </row>
        <row r="1021">
          <cell r="A1021" t="str">
            <v>682238327</v>
          </cell>
          <cell r="B1021" t="str">
            <v>East Bay/Oakland</v>
          </cell>
          <cell r="C1021" t="str">
            <v>Napa County</v>
          </cell>
          <cell r="D1021" t="str">
            <v>Retail</v>
          </cell>
          <cell r="E1021" t="str">
            <v>Bank</v>
          </cell>
          <cell r="F1021" t="str">
            <v>1400 Clay St</v>
          </cell>
          <cell r="G1021" t="str">
            <v>Napa</v>
          </cell>
          <cell r="H1021" t="str">
            <v>Napa</v>
          </cell>
          <cell r="J1021" t="str">
            <v>94559</v>
          </cell>
          <cell r="O1021" t="str">
            <v>Wood Frame</v>
          </cell>
          <cell r="P1021">
            <v>1971</v>
          </cell>
          <cell r="Q1021">
            <v>6822</v>
          </cell>
          <cell r="R1021">
            <v>1</v>
          </cell>
          <cell r="S1021" t="str">
            <v>Multi</v>
          </cell>
          <cell r="X1021" t="str">
            <v>Lender Not available</v>
          </cell>
          <cell r="AE1021">
            <v>38327</v>
          </cell>
        </row>
        <row r="1022">
          <cell r="A1022" t="str">
            <v>90040606</v>
          </cell>
          <cell r="B1022" t="str">
            <v>East Bay/Oakland</v>
          </cell>
          <cell r="C1022" t="str">
            <v>Napa County</v>
          </cell>
          <cell r="D1022" t="str">
            <v>Retail</v>
          </cell>
          <cell r="E1022" t="str">
            <v>Service Station</v>
          </cell>
          <cell r="F1022" t="str">
            <v>3001 Jefferson St</v>
          </cell>
          <cell r="G1022" t="str">
            <v>Napa</v>
          </cell>
          <cell r="H1022" t="str">
            <v>Napa</v>
          </cell>
          <cell r="I1022" t="str">
            <v>USA Gasoline</v>
          </cell>
          <cell r="J1022" t="str">
            <v>94558</v>
          </cell>
          <cell r="O1022" t="str">
            <v>Masonry</v>
          </cell>
          <cell r="Q1022">
            <v>900</v>
          </cell>
          <cell r="R1022">
            <v>1</v>
          </cell>
          <cell r="S1022" t="str">
            <v>Multi</v>
          </cell>
          <cell r="U1022">
            <v>265841</v>
          </cell>
          <cell r="AE1022">
            <v>40606</v>
          </cell>
        </row>
        <row r="1023">
          <cell r="A1023" t="str">
            <v>5774538975</v>
          </cell>
          <cell r="B1023" t="str">
            <v>East Bay/Oakland</v>
          </cell>
          <cell r="C1023" t="str">
            <v>Napa County</v>
          </cell>
          <cell r="D1023" t="str">
            <v>Retail (Neighborhood Center)</v>
          </cell>
          <cell r="F1023" t="str">
            <v>1325-1517 W Imola Ave</v>
          </cell>
          <cell r="G1023" t="str">
            <v>Napa</v>
          </cell>
          <cell r="H1023" t="str">
            <v>Napa</v>
          </cell>
          <cell r="I1023" t="str">
            <v>River Park Shopping Center</v>
          </cell>
          <cell r="J1023" t="str">
            <v>94559</v>
          </cell>
          <cell r="O1023" t="str">
            <v>Masonry</v>
          </cell>
          <cell r="P1023">
            <v>1974</v>
          </cell>
          <cell r="Q1023">
            <v>57745</v>
          </cell>
          <cell r="R1023">
            <v>7</v>
          </cell>
          <cell r="S1023" t="str">
            <v>Multi</v>
          </cell>
          <cell r="T1023">
            <v>11.77</v>
          </cell>
          <cell r="U1023">
            <v>10665145</v>
          </cell>
          <cell r="AE1023">
            <v>38975</v>
          </cell>
        </row>
        <row r="1024">
          <cell r="A1024" t="str">
            <v>1350539356</v>
          </cell>
          <cell r="B1024" t="str">
            <v>East Bay/Oakland</v>
          </cell>
          <cell r="C1024" t="str">
            <v>Napa County</v>
          </cell>
          <cell r="D1024" t="str">
            <v>Retail</v>
          </cell>
          <cell r="E1024" t="str">
            <v>Freestanding</v>
          </cell>
          <cell r="F1024" t="str">
            <v>426 1st St</v>
          </cell>
          <cell r="G1024" t="str">
            <v>Napa</v>
          </cell>
          <cell r="H1024" t="str">
            <v>Napa</v>
          </cell>
          <cell r="J1024" t="str">
            <v>94559</v>
          </cell>
          <cell r="K1024" t="str">
            <v>Ritz Carlton Hotel</v>
          </cell>
          <cell r="M1024">
            <v>4152967465</v>
          </cell>
          <cell r="O1024" t="str">
            <v>Wood Frame</v>
          </cell>
          <cell r="P1024">
            <v>1955</v>
          </cell>
          <cell r="Q1024">
            <v>13505</v>
          </cell>
          <cell r="S1024" t="str">
            <v>Multi</v>
          </cell>
          <cell r="U1024">
            <v>412009</v>
          </cell>
          <cell r="AE1024">
            <v>39356</v>
          </cell>
        </row>
        <row r="1025">
          <cell r="A1025" t="str">
            <v>354040599</v>
          </cell>
          <cell r="B1025" t="str">
            <v>East Bay/Oakland</v>
          </cell>
          <cell r="C1025" t="str">
            <v>Napa County</v>
          </cell>
          <cell r="D1025" t="str">
            <v>Retail (Lifestyle Center)</v>
          </cell>
          <cell r="E1025" t="str">
            <v>Bank</v>
          </cell>
          <cell r="F1025" t="str">
            <v>1300 1st St</v>
          </cell>
          <cell r="G1025" t="str">
            <v>Napa</v>
          </cell>
          <cell r="H1025" t="str">
            <v>Napa</v>
          </cell>
          <cell r="I1025" t="str">
            <v>The Shops at Napa Center</v>
          </cell>
          <cell r="J1025" t="str">
            <v>94559</v>
          </cell>
          <cell r="P1025">
            <v>1975</v>
          </cell>
          <cell r="Q1025">
            <v>3540</v>
          </cell>
          <cell r="R1025">
            <v>1</v>
          </cell>
          <cell r="S1025" t="str">
            <v>Single</v>
          </cell>
          <cell r="U1025">
            <v>1020000</v>
          </cell>
          <cell r="AE1025">
            <v>40599</v>
          </cell>
        </row>
        <row r="1026">
          <cell r="A1026" t="str">
            <v>492837148</v>
          </cell>
          <cell r="B1026" t="str">
            <v>East Bay/Oakland</v>
          </cell>
          <cell r="C1026" t="str">
            <v>Napa County</v>
          </cell>
          <cell r="D1026" t="str">
            <v>Retail</v>
          </cell>
          <cell r="E1026" t="str">
            <v>Restaurant</v>
          </cell>
          <cell r="F1026" t="str">
            <v>6476 Washington St</v>
          </cell>
          <cell r="G1026" t="str">
            <v>Yountville</v>
          </cell>
          <cell r="H1026" t="str">
            <v>Napa</v>
          </cell>
          <cell r="I1026" t="str">
            <v>Wine Garden</v>
          </cell>
          <cell r="J1026" t="str">
            <v>94599</v>
          </cell>
          <cell r="O1026" t="str">
            <v>Masonry</v>
          </cell>
          <cell r="P1026">
            <v>2004</v>
          </cell>
          <cell r="Q1026">
            <v>4928</v>
          </cell>
          <cell r="S1026" t="str">
            <v>Multi</v>
          </cell>
          <cell r="U1026">
            <v>483088</v>
          </cell>
          <cell r="W1026">
            <v>1250000</v>
          </cell>
          <cell r="X1026" t="str">
            <v>Seller</v>
          </cell>
          <cell r="AE1026">
            <v>37148</v>
          </cell>
        </row>
        <row r="1027">
          <cell r="A1027" t="str">
            <v>440038303</v>
          </cell>
          <cell r="B1027" t="str">
            <v>East Bay/Oakland</v>
          </cell>
          <cell r="C1027" t="str">
            <v>Napa County</v>
          </cell>
          <cell r="D1027" t="str">
            <v>Retail</v>
          </cell>
          <cell r="F1027" t="str">
            <v>1141 1st St</v>
          </cell>
          <cell r="G1027" t="str">
            <v>Napa</v>
          </cell>
          <cell r="H1027" t="str">
            <v>Napa</v>
          </cell>
          <cell r="J1027" t="str">
            <v>94559</v>
          </cell>
          <cell r="O1027" t="str">
            <v>Wood Frame</v>
          </cell>
          <cell r="P1027">
            <v>1975</v>
          </cell>
          <cell r="Q1027">
            <v>4400</v>
          </cell>
          <cell r="S1027" t="str">
            <v>Multi</v>
          </cell>
          <cell r="X1027" t="str">
            <v>Lender Not available</v>
          </cell>
          <cell r="Z1027" t="str">
            <v>NTD</v>
          </cell>
          <cell r="AE1027">
            <v>38303</v>
          </cell>
        </row>
        <row r="1028">
          <cell r="A1028" t="str">
            <v>570037293</v>
          </cell>
          <cell r="B1028" t="str">
            <v>East Bay/Oakland</v>
          </cell>
          <cell r="C1028" t="str">
            <v>Napa County</v>
          </cell>
          <cell r="D1028" t="str">
            <v>Retail</v>
          </cell>
          <cell r="E1028" t="str">
            <v>Storefront</v>
          </cell>
          <cell r="F1028" t="str">
            <v>1424-1436 2nd St</v>
          </cell>
          <cell r="G1028" t="str">
            <v>Napa</v>
          </cell>
          <cell r="H1028" t="str">
            <v>Napa</v>
          </cell>
          <cell r="I1028" t="str">
            <v>Capitol Thrift</v>
          </cell>
          <cell r="J1028" t="str">
            <v>94559</v>
          </cell>
          <cell r="O1028" t="str">
            <v>Wood Frame</v>
          </cell>
          <cell r="P1028">
            <v>1963</v>
          </cell>
          <cell r="Q1028">
            <v>5700</v>
          </cell>
          <cell r="S1028" t="str">
            <v>Multi</v>
          </cell>
          <cell r="T1028">
            <v>45.26</v>
          </cell>
          <cell r="AE1028">
            <v>37293</v>
          </cell>
        </row>
        <row r="1029">
          <cell r="A1029" t="str">
            <v>270039587</v>
          </cell>
          <cell r="B1029" t="str">
            <v>East Bay/Oakland</v>
          </cell>
          <cell r="C1029" t="str">
            <v>Napa County</v>
          </cell>
          <cell r="D1029" t="str">
            <v>Retail</v>
          </cell>
          <cell r="E1029" t="str">
            <v>Restaurant</v>
          </cell>
          <cell r="F1029" t="str">
            <v>806 4th St</v>
          </cell>
          <cell r="G1029" t="str">
            <v>Napa</v>
          </cell>
          <cell r="H1029" t="str">
            <v>Napa</v>
          </cell>
          <cell r="J1029" t="str">
            <v>94559</v>
          </cell>
          <cell r="O1029" t="str">
            <v>Wood Frame</v>
          </cell>
          <cell r="P1029">
            <v>1890</v>
          </cell>
          <cell r="Q1029">
            <v>2700</v>
          </cell>
          <cell r="S1029" t="str">
            <v>Single</v>
          </cell>
          <cell r="T1029">
            <v>100</v>
          </cell>
          <cell r="AE1029">
            <v>39587</v>
          </cell>
        </row>
        <row r="1030">
          <cell r="A1030" t="str">
            <v>354040073</v>
          </cell>
          <cell r="B1030" t="str">
            <v>East Bay/Oakland</v>
          </cell>
          <cell r="C1030" t="str">
            <v>Napa County</v>
          </cell>
          <cell r="D1030" t="str">
            <v>Retail (Lifestyle Center)</v>
          </cell>
          <cell r="E1030" t="str">
            <v>Bank</v>
          </cell>
          <cell r="F1030" t="str">
            <v>1300 1st St</v>
          </cell>
          <cell r="G1030" t="str">
            <v>Napa</v>
          </cell>
          <cell r="H1030" t="str">
            <v>Napa</v>
          </cell>
          <cell r="I1030" t="str">
            <v>The Shops at Napa Center</v>
          </cell>
          <cell r="J1030" t="str">
            <v>94559</v>
          </cell>
          <cell r="P1030">
            <v>1975</v>
          </cell>
          <cell r="Q1030">
            <v>3540</v>
          </cell>
          <cell r="S1030" t="str">
            <v>Single</v>
          </cell>
          <cell r="U1030">
            <v>710404</v>
          </cell>
          <cell r="AE1030">
            <v>40073</v>
          </cell>
        </row>
        <row r="1031">
          <cell r="A1031" t="str">
            <v>255840382</v>
          </cell>
          <cell r="B1031" t="str">
            <v>East Bay/Oakland</v>
          </cell>
          <cell r="C1031" t="str">
            <v>Napa County</v>
          </cell>
          <cell r="D1031" t="str">
            <v>Retail</v>
          </cell>
          <cell r="E1031" t="str">
            <v>Auto Dealership</v>
          </cell>
          <cell r="F1031" t="str">
            <v>529 Soscol Ave</v>
          </cell>
          <cell r="G1031" t="str">
            <v>Napa</v>
          </cell>
          <cell r="H1031" t="str">
            <v>Napa</v>
          </cell>
          <cell r="J1031" t="str">
            <v>94559</v>
          </cell>
          <cell r="O1031" t="str">
            <v>Reinforced Concrete</v>
          </cell>
          <cell r="P1031">
            <v>1986</v>
          </cell>
          <cell r="Q1031">
            <v>2558</v>
          </cell>
          <cell r="R1031">
            <v>1</v>
          </cell>
          <cell r="S1031" t="str">
            <v>Single</v>
          </cell>
          <cell r="U1031">
            <v>228255</v>
          </cell>
          <cell r="AE1031">
            <v>40382</v>
          </cell>
        </row>
        <row r="1032">
          <cell r="A1032" t="str">
            <v>1235039764</v>
          </cell>
          <cell r="B1032" t="str">
            <v>East Bay/Oakland</v>
          </cell>
          <cell r="C1032" t="str">
            <v>Napa County</v>
          </cell>
          <cell r="D1032" t="str">
            <v>Retail</v>
          </cell>
          <cell r="F1032" t="str">
            <v>1030 Main St</v>
          </cell>
          <cell r="G1032" t="str">
            <v>Napa</v>
          </cell>
          <cell r="H1032" t="str">
            <v>Napa</v>
          </cell>
          <cell r="J1032" t="str">
            <v>94559</v>
          </cell>
          <cell r="O1032" t="str">
            <v>Masonry</v>
          </cell>
          <cell r="P1032">
            <v>1879</v>
          </cell>
          <cell r="Q1032">
            <v>12350</v>
          </cell>
          <cell r="S1032" t="str">
            <v>Multi</v>
          </cell>
          <cell r="U1032">
            <v>1695696</v>
          </cell>
          <cell r="AE1032">
            <v>39764</v>
          </cell>
        </row>
        <row r="1033">
          <cell r="A1033" t="str">
            <v>288039423</v>
          </cell>
          <cell r="B1033" t="str">
            <v>East Bay/Oakland</v>
          </cell>
          <cell r="C1033" t="str">
            <v>Napa County</v>
          </cell>
          <cell r="D1033" t="str">
            <v>Retail</v>
          </cell>
          <cell r="E1033" t="str">
            <v>Bank</v>
          </cell>
          <cell r="F1033" t="str">
            <v>1451 Main St</v>
          </cell>
          <cell r="G1033" t="str">
            <v>Saint Helena</v>
          </cell>
          <cell r="H1033" t="str">
            <v>Napa</v>
          </cell>
          <cell r="J1033" t="str">
            <v>94574</v>
          </cell>
          <cell r="K1033" t="str">
            <v>Stratham Communities</v>
          </cell>
          <cell r="L1033" t="str">
            <v>Dave Lamb</v>
          </cell>
          <cell r="M1033">
            <v>9498331554</v>
          </cell>
          <cell r="O1033" t="str">
            <v>Masonry</v>
          </cell>
          <cell r="P1033">
            <v>1975</v>
          </cell>
          <cell r="Q1033">
            <v>2880</v>
          </cell>
          <cell r="S1033" t="str">
            <v>Multi</v>
          </cell>
          <cell r="U1033">
            <v>893477</v>
          </cell>
          <cell r="AE1033">
            <v>39423</v>
          </cell>
        </row>
        <row r="1034">
          <cell r="A1034" t="str">
            <v>2000039666</v>
          </cell>
          <cell r="B1034" t="str">
            <v>East Bay/Oakland</v>
          </cell>
          <cell r="C1034" t="str">
            <v>Napa County</v>
          </cell>
          <cell r="D1034" t="str">
            <v>Retail</v>
          </cell>
          <cell r="F1034" t="str">
            <v>6795 Washington St</v>
          </cell>
          <cell r="G1034" t="str">
            <v>Yountville</v>
          </cell>
          <cell r="H1034" t="str">
            <v>Napa</v>
          </cell>
          <cell r="J1034" t="str">
            <v>94599</v>
          </cell>
          <cell r="O1034" t="str">
            <v>Wood Frame</v>
          </cell>
          <cell r="Q1034">
            <v>20000</v>
          </cell>
          <cell r="R1034">
            <v>3</v>
          </cell>
          <cell r="S1034" t="str">
            <v>Multi</v>
          </cell>
          <cell r="U1034">
            <v>3836263</v>
          </cell>
          <cell r="W1034">
            <v>8725000</v>
          </cell>
          <cell r="X1034" t="str">
            <v>Wells Fargo Bk Na</v>
          </cell>
          <cell r="AE1034">
            <v>39666</v>
          </cell>
        </row>
        <row r="1035">
          <cell r="A1035" t="str">
            <v>5774538594</v>
          </cell>
          <cell r="B1035" t="str">
            <v>East Bay/Oakland</v>
          </cell>
          <cell r="C1035" t="str">
            <v>Napa County</v>
          </cell>
          <cell r="D1035" t="str">
            <v>Retail (Neighborhood Center)</v>
          </cell>
          <cell r="F1035" t="str">
            <v>1325-1517 W Imola Ave</v>
          </cell>
          <cell r="G1035" t="str">
            <v>Napa</v>
          </cell>
          <cell r="H1035" t="str">
            <v>Napa</v>
          </cell>
          <cell r="I1035" t="str">
            <v>River Park Shopping Center</v>
          </cell>
          <cell r="J1035" t="str">
            <v>94559</v>
          </cell>
          <cell r="O1035" t="str">
            <v>Masonry</v>
          </cell>
          <cell r="P1035">
            <v>1974</v>
          </cell>
          <cell r="Q1035">
            <v>57745</v>
          </cell>
          <cell r="R1035">
            <v>1</v>
          </cell>
          <cell r="S1035" t="str">
            <v>Multi</v>
          </cell>
          <cell r="T1035">
            <v>11.77</v>
          </cell>
          <cell r="U1035">
            <v>8264364</v>
          </cell>
          <cell r="X1035" t="str">
            <v>Lender Not available</v>
          </cell>
          <cell r="AE1035">
            <v>38594</v>
          </cell>
        </row>
        <row r="1036">
          <cell r="A1036" t="str">
            <v>359240347</v>
          </cell>
          <cell r="B1036" t="str">
            <v>East Bay/Oakland</v>
          </cell>
          <cell r="C1036" t="str">
            <v>Napa County</v>
          </cell>
          <cell r="D1036" t="str">
            <v>Retail</v>
          </cell>
          <cell r="E1036" t="str">
            <v>Freestanding</v>
          </cell>
          <cell r="F1036" t="str">
            <v>6730-6740 Washington St</v>
          </cell>
          <cell r="G1036" t="str">
            <v>Yountville</v>
          </cell>
          <cell r="H1036" t="str">
            <v>Napa</v>
          </cell>
          <cell r="J1036" t="str">
            <v>94599</v>
          </cell>
          <cell r="K1036" t="str">
            <v>Blue, Daniel</v>
          </cell>
          <cell r="L1036" t="str">
            <v>Daniel Blue</v>
          </cell>
          <cell r="M1036">
            <v>6055823434</v>
          </cell>
          <cell r="O1036" t="str">
            <v>Reinforced Concrete</v>
          </cell>
          <cell r="P1036">
            <v>2004</v>
          </cell>
          <cell r="Q1036">
            <v>3592</v>
          </cell>
          <cell r="R1036">
            <v>2</v>
          </cell>
          <cell r="S1036" t="str">
            <v>Multi</v>
          </cell>
          <cell r="U1036">
            <v>663048</v>
          </cell>
          <cell r="W1036">
            <v>1450000</v>
          </cell>
          <cell r="X1036" t="str">
            <v>Bank of Napa NA</v>
          </cell>
          <cell r="AE1036">
            <v>40347</v>
          </cell>
        </row>
        <row r="1037">
          <cell r="A1037" t="str">
            <v>919740448</v>
          </cell>
          <cell r="B1037" t="str">
            <v>East Bay/Oakland</v>
          </cell>
          <cell r="C1037" t="str">
            <v>Napa County</v>
          </cell>
          <cell r="D1037" t="str">
            <v>Retail</v>
          </cell>
          <cell r="F1037" t="str">
            <v>1360-1370 Main St</v>
          </cell>
          <cell r="G1037" t="str">
            <v>Saint Helena</v>
          </cell>
          <cell r="H1037" t="str">
            <v>Napa</v>
          </cell>
          <cell r="J1037" t="str">
            <v>94574</v>
          </cell>
          <cell r="K1037" t="str">
            <v>Nuts &amp; Bolts LLC</v>
          </cell>
          <cell r="L1037" t="str">
            <v>Ronald Menegon</v>
          </cell>
          <cell r="M1037">
            <v>7079633423</v>
          </cell>
          <cell r="O1037" t="str">
            <v>Masonry</v>
          </cell>
          <cell r="Q1037">
            <v>9197</v>
          </cell>
          <cell r="R1037">
            <v>2</v>
          </cell>
          <cell r="S1037" t="str">
            <v>Single</v>
          </cell>
          <cell r="U1037">
            <v>4499501</v>
          </cell>
          <cell r="AE1037">
            <v>40448</v>
          </cell>
        </row>
        <row r="1038">
          <cell r="A1038" t="str">
            <v>651839709</v>
          </cell>
          <cell r="B1038" t="str">
            <v>East Bay/Oakland</v>
          </cell>
          <cell r="C1038" t="str">
            <v>Napa County</v>
          </cell>
          <cell r="D1038" t="str">
            <v>Retail</v>
          </cell>
          <cell r="E1038" t="str">
            <v>Restaurant</v>
          </cell>
          <cell r="F1038" t="str">
            <v>6003-6005 Monticello Rd</v>
          </cell>
          <cell r="G1038" t="str">
            <v>Napa</v>
          </cell>
          <cell r="H1038" t="str">
            <v>Napa</v>
          </cell>
          <cell r="I1038" t="str">
            <v>Moskowite Corners Neighborhood Center</v>
          </cell>
          <cell r="J1038" t="str">
            <v>94558</v>
          </cell>
          <cell r="Q1038">
            <v>6518</v>
          </cell>
          <cell r="T1038">
            <v>100</v>
          </cell>
          <cell r="U1038">
            <v>758451</v>
          </cell>
          <cell r="W1038">
            <v>525000</v>
          </cell>
          <cell r="X1038" t="str">
            <v>Napa Community Bank</v>
          </cell>
          <cell r="AE1038">
            <v>39709</v>
          </cell>
        </row>
        <row r="1039">
          <cell r="A1039" t="str">
            <v>651839716</v>
          </cell>
          <cell r="B1039" t="str">
            <v>East Bay/Oakland</v>
          </cell>
          <cell r="C1039" t="str">
            <v>Napa County</v>
          </cell>
          <cell r="D1039" t="str">
            <v>Retail</v>
          </cell>
          <cell r="E1039" t="str">
            <v>Restaurant</v>
          </cell>
          <cell r="F1039" t="str">
            <v>6003-6005 Monticello Rd</v>
          </cell>
          <cell r="G1039" t="str">
            <v>Napa</v>
          </cell>
          <cell r="H1039" t="str">
            <v>Napa</v>
          </cell>
          <cell r="I1039" t="str">
            <v>Moskowite Corners Neighborhood Center</v>
          </cell>
          <cell r="J1039" t="str">
            <v>94558</v>
          </cell>
          <cell r="Q1039">
            <v>6518</v>
          </cell>
          <cell r="T1039">
            <v>100</v>
          </cell>
          <cell r="U1039">
            <v>758451</v>
          </cell>
          <cell r="AE1039">
            <v>39716</v>
          </cell>
        </row>
        <row r="1040">
          <cell r="A1040" t="str">
            <v>1225239297</v>
          </cell>
          <cell r="B1040" t="str">
            <v>East Bay/Oakland</v>
          </cell>
          <cell r="C1040" t="str">
            <v>Napa County</v>
          </cell>
          <cell r="D1040" t="str">
            <v>Mixed (Strip Center)</v>
          </cell>
          <cell r="F1040" t="str">
            <v>3012-3090 Jefferson St (2 Properties)</v>
          </cell>
          <cell r="G1040" t="str">
            <v>Napa</v>
          </cell>
          <cell r="H1040" t="str">
            <v>Napa</v>
          </cell>
          <cell r="I1040" t="str">
            <v>Retail Bldg + Miller Mobile Home Park</v>
          </cell>
          <cell r="J1040" t="str">
            <v>94558</v>
          </cell>
          <cell r="K1040" t="str">
            <v>Biggs Family Trust</v>
          </cell>
          <cell r="L1040" t="str">
            <v>Edward Biggs</v>
          </cell>
          <cell r="M1040">
            <v>5105246875</v>
          </cell>
          <cell r="O1040" t="str">
            <v>Wood Frame</v>
          </cell>
          <cell r="Q1040">
            <v>12252</v>
          </cell>
          <cell r="S1040" t="str">
            <v>Multi</v>
          </cell>
          <cell r="U1040">
            <v>4361238</v>
          </cell>
          <cell r="W1040">
            <v>12000000</v>
          </cell>
          <cell r="X1040" t="str">
            <v>Private Lender</v>
          </cell>
          <cell r="AE1040">
            <v>39297</v>
          </cell>
        </row>
        <row r="1041">
          <cell r="A1041" t="str">
            <v>5579140473</v>
          </cell>
          <cell r="B1041" t="str">
            <v>East Bay/Oakland</v>
          </cell>
          <cell r="C1041" t="str">
            <v>Napa County MF</v>
          </cell>
          <cell r="D1041" t="str">
            <v>Mixed</v>
          </cell>
          <cell r="E1041" t="str">
            <v>Manufactured Housing/Mobile Home Park</v>
          </cell>
          <cell r="F1041" t="str">
            <v>1036 Pueblo Ave (3 Properties)</v>
          </cell>
          <cell r="G1041" t="str">
            <v>Napa</v>
          </cell>
          <cell r="H1041" t="str">
            <v>Napa</v>
          </cell>
          <cell r="I1041" t="str">
            <v>Multi-Property Sale</v>
          </cell>
          <cell r="J1041" t="str">
            <v>94558</v>
          </cell>
          <cell r="K1041" t="str">
            <v>Biggs Family Trust</v>
          </cell>
          <cell r="L1041" t="str">
            <v>Edward Biggs</v>
          </cell>
          <cell r="M1041">
            <v>5105246875</v>
          </cell>
          <cell r="O1041" t="str">
            <v>Metal</v>
          </cell>
          <cell r="Q1041">
            <v>55791</v>
          </cell>
          <cell r="R1041">
            <v>14</v>
          </cell>
          <cell r="S1041" t="str">
            <v>Single</v>
          </cell>
          <cell r="U1041">
            <v>9395000</v>
          </cell>
          <cell r="W1041">
            <v>7400000</v>
          </cell>
          <cell r="X1041" t="str">
            <v>Mechanics Bk</v>
          </cell>
          <cell r="AE1041">
            <v>40473</v>
          </cell>
        </row>
        <row r="1042">
          <cell r="A1042" t="str">
            <v>216040458</v>
          </cell>
          <cell r="B1042" t="str">
            <v>East Bay/Oakland</v>
          </cell>
          <cell r="C1042" t="str">
            <v>Napa County</v>
          </cell>
          <cell r="D1042" t="str">
            <v>Retail</v>
          </cell>
          <cell r="E1042" t="str">
            <v>Auto Repair</v>
          </cell>
          <cell r="F1042" t="str">
            <v>105 Silverado Trl</v>
          </cell>
          <cell r="G1042" t="str">
            <v>Napa</v>
          </cell>
          <cell r="H1042" t="str">
            <v>Napa</v>
          </cell>
          <cell r="J1042" t="str">
            <v>94559</v>
          </cell>
          <cell r="O1042" t="str">
            <v>Masonry</v>
          </cell>
          <cell r="Q1042">
            <v>2160</v>
          </cell>
          <cell r="R1042">
            <v>4</v>
          </cell>
          <cell r="S1042" t="str">
            <v>Multi</v>
          </cell>
          <cell r="U1042">
            <v>130945</v>
          </cell>
          <cell r="AE1042">
            <v>40458</v>
          </cell>
        </row>
        <row r="1043">
          <cell r="A1043" t="str">
            <v>148037396</v>
          </cell>
          <cell r="B1043" t="str">
            <v>East Bay/Oakland</v>
          </cell>
          <cell r="C1043" t="str">
            <v>Napa County</v>
          </cell>
          <cell r="D1043" t="str">
            <v>Retail</v>
          </cell>
          <cell r="E1043" t="str">
            <v>Service Station</v>
          </cell>
          <cell r="F1043" t="str">
            <v>3438 Broadway St</v>
          </cell>
          <cell r="G1043" t="str">
            <v>American Canyon</v>
          </cell>
          <cell r="H1043" t="str">
            <v>Napa</v>
          </cell>
          <cell r="I1043" t="str">
            <v>Part of Portfolio Sale</v>
          </cell>
          <cell r="J1043" t="str">
            <v>94503</v>
          </cell>
          <cell r="O1043" t="str">
            <v>Reinforced Concrete</v>
          </cell>
          <cell r="P1043">
            <v>1975</v>
          </cell>
          <cell r="Q1043">
            <v>1480</v>
          </cell>
          <cell r="S1043" t="str">
            <v>Single</v>
          </cell>
          <cell r="X1043" t="str">
            <v>Lender Not available</v>
          </cell>
          <cell r="Z1043" t="str">
            <v>N/TD</v>
          </cell>
          <cell r="AE1043">
            <v>37396</v>
          </cell>
        </row>
        <row r="1044">
          <cell r="A1044" t="str">
            <v>161040653</v>
          </cell>
          <cell r="B1044" t="str">
            <v>East Bay/Oakland</v>
          </cell>
          <cell r="C1044" t="str">
            <v>Napa County</v>
          </cell>
          <cell r="D1044" t="str">
            <v>Retail</v>
          </cell>
          <cell r="E1044" t="str">
            <v>Freestanding</v>
          </cell>
          <cell r="F1044" t="str">
            <v>1145-1147 Trancas St</v>
          </cell>
          <cell r="G1044" t="str">
            <v>Napa</v>
          </cell>
          <cell r="H1044" t="str">
            <v>Napa</v>
          </cell>
          <cell r="J1044" t="str">
            <v>94558</v>
          </cell>
          <cell r="O1044" t="str">
            <v>Wood Frame</v>
          </cell>
          <cell r="Q1044">
            <v>1610</v>
          </cell>
          <cell r="R1044">
            <v>1</v>
          </cell>
          <cell r="S1044" t="str">
            <v>Single</v>
          </cell>
          <cell r="U1044">
            <v>230481</v>
          </cell>
          <cell r="AE1044">
            <v>40653</v>
          </cell>
        </row>
        <row r="1045">
          <cell r="A1045" t="str">
            <v>294340602</v>
          </cell>
          <cell r="B1045" t="str">
            <v>East Bay/Oakland</v>
          </cell>
          <cell r="C1045" t="str">
            <v>Napa County</v>
          </cell>
          <cell r="D1045" t="str">
            <v>Retail</v>
          </cell>
          <cell r="E1045" t="str">
            <v>Freestanding</v>
          </cell>
          <cell r="F1045" t="str">
            <v>2842 Jefferson St</v>
          </cell>
          <cell r="G1045" t="str">
            <v>Napa</v>
          </cell>
          <cell r="H1045" t="str">
            <v>Napa</v>
          </cell>
          <cell r="J1045" t="str">
            <v>94558</v>
          </cell>
          <cell r="O1045" t="str">
            <v>Masonry</v>
          </cell>
          <cell r="Q1045">
            <v>2943</v>
          </cell>
          <cell r="R1045">
            <v>1</v>
          </cell>
          <cell r="S1045" t="str">
            <v>Single</v>
          </cell>
          <cell r="U1045">
            <v>223714</v>
          </cell>
          <cell r="AE1045">
            <v>40602</v>
          </cell>
        </row>
        <row r="1046">
          <cell r="A1046" t="str">
            <v>248440583</v>
          </cell>
          <cell r="B1046" t="str">
            <v>East Bay/Oakland</v>
          </cell>
          <cell r="C1046" t="str">
            <v>Napa County</v>
          </cell>
          <cell r="D1046" t="str">
            <v>Retail</v>
          </cell>
          <cell r="E1046" t="str">
            <v>Freestanding</v>
          </cell>
          <cell r="F1046" t="str">
            <v>1080 Main St</v>
          </cell>
          <cell r="G1046" t="str">
            <v>Saint Helena</v>
          </cell>
          <cell r="H1046" t="str">
            <v>Napa</v>
          </cell>
          <cell r="I1046" t="str">
            <v>Bldg B</v>
          </cell>
          <cell r="J1046" t="str">
            <v>94574</v>
          </cell>
          <cell r="O1046" t="str">
            <v>Wood Frame</v>
          </cell>
          <cell r="P1046">
            <v>1956</v>
          </cell>
          <cell r="Q1046">
            <v>2484</v>
          </cell>
          <cell r="R1046">
            <v>6</v>
          </cell>
          <cell r="S1046" t="str">
            <v>Multi</v>
          </cell>
          <cell r="U1046">
            <v>1281019</v>
          </cell>
          <cell r="AE1046">
            <v>40583</v>
          </cell>
        </row>
        <row r="1047">
          <cell r="A1047" t="str">
            <v>88841272</v>
          </cell>
          <cell r="B1047" t="str">
            <v>East Bay/Oakland</v>
          </cell>
          <cell r="C1047" t="str">
            <v>Napa County</v>
          </cell>
          <cell r="D1047" t="str">
            <v>Retail</v>
          </cell>
          <cell r="E1047" t="str">
            <v>Auto Repair</v>
          </cell>
          <cell r="F1047" t="str">
            <v>2999 Solano Ave</v>
          </cell>
          <cell r="G1047" t="str">
            <v>Napa</v>
          </cell>
          <cell r="H1047" t="str">
            <v>Napa</v>
          </cell>
          <cell r="J1047" t="str">
            <v>94558</v>
          </cell>
          <cell r="O1047" t="str">
            <v>Masonry</v>
          </cell>
          <cell r="Q1047">
            <v>888</v>
          </cell>
          <cell r="R1047">
            <v>1</v>
          </cell>
          <cell r="S1047" t="str">
            <v>Single</v>
          </cell>
          <cell r="U1047">
            <v>113111</v>
          </cell>
          <cell r="AE1047">
            <v>41272</v>
          </cell>
        </row>
        <row r="1048">
          <cell r="A1048" t="str">
            <v>88841272</v>
          </cell>
          <cell r="B1048" t="str">
            <v>East Bay/Oakland</v>
          </cell>
          <cell r="C1048" t="str">
            <v>Napa County</v>
          </cell>
          <cell r="D1048" t="str">
            <v>Retail</v>
          </cell>
          <cell r="E1048" t="str">
            <v>Auto Repair</v>
          </cell>
          <cell r="F1048" t="str">
            <v>2999 Solano Ave</v>
          </cell>
          <cell r="G1048" t="str">
            <v>Napa</v>
          </cell>
          <cell r="H1048" t="str">
            <v>Napa</v>
          </cell>
          <cell r="J1048" t="str">
            <v>94558</v>
          </cell>
          <cell r="O1048" t="str">
            <v>Masonry</v>
          </cell>
          <cell r="Q1048">
            <v>888</v>
          </cell>
          <cell r="R1048">
            <v>1</v>
          </cell>
          <cell r="S1048" t="str">
            <v>Single</v>
          </cell>
          <cell r="U1048">
            <v>113111</v>
          </cell>
          <cell r="AE1048">
            <v>41272</v>
          </cell>
        </row>
        <row r="1049">
          <cell r="A1049" t="str">
            <v>183341272</v>
          </cell>
          <cell r="B1049" t="str">
            <v>East Bay/Oakland</v>
          </cell>
          <cell r="C1049" t="str">
            <v>Napa County</v>
          </cell>
          <cell r="D1049" t="str">
            <v>Retail</v>
          </cell>
          <cell r="E1049" t="str">
            <v>Auto Repair</v>
          </cell>
          <cell r="F1049" t="str">
            <v>686 Lincoln Ave</v>
          </cell>
          <cell r="G1049" t="str">
            <v>Napa</v>
          </cell>
          <cell r="H1049" t="str">
            <v>Napa</v>
          </cell>
          <cell r="J1049" t="str">
            <v>94558</v>
          </cell>
          <cell r="O1049" t="str">
            <v>Masonry</v>
          </cell>
          <cell r="Q1049">
            <v>1833</v>
          </cell>
          <cell r="R1049">
            <v>1</v>
          </cell>
          <cell r="S1049" t="str">
            <v>Single</v>
          </cell>
          <cell r="U1049">
            <v>280404</v>
          </cell>
          <cell r="AE1049">
            <v>41272</v>
          </cell>
        </row>
        <row r="1050">
          <cell r="A1050" t="str">
            <v/>
          </cell>
          <cell r="D1050" t="str">
            <v>Retail</v>
          </cell>
          <cell r="F1050" t="str">
            <v>1325-1517 W Imola Ave (6 Properties)</v>
          </cell>
          <cell r="G1050" t="str">
            <v>Napa</v>
          </cell>
          <cell r="H1050" t="str">
            <v>Napa</v>
          </cell>
          <cell r="J1050" t="str">
            <v>94559</v>
          </cell>
        </row>
        <row r="1051">
          <cell r="A1051" t="str">
            <v>828641495</v>
          </cell>
          <cell r="B1051" t="str">
            <v>East Bay/Oakland</v>
          </cell>
          <cell r="C1051" t="str">
            <v>Napa County</v>
          </cell>
          <cell r="D1051" t="str">
            <v>Retail</v>
          </cell>
          <cell r="E1051" t="str">
            <v>Funeral Home</v>
          </cell>
          <cell r="F1051" t="str">
            <v>1660 Silverado Trl</v>
          </cell>
          <cell r="G1051" t="str">
            <v>Napa</v>
          </cell>
          <cell r="H1051" t="str">
            <v>Napa</v>
          </cell>
          <cell r="J1051" t="str">
            <v>94559</v>
          </cell>
          <cell r="O1051" t="str">
            <v>Masonry</v>
          </cell>
          <cell r="Q1051">
            <v>8286</v>
          </cell>
          <cell r="S1051" t="str">
            <v>Multi</v>
          </cell>
          <cell r="U1051">
            <v>1400000</v>
          </cell>
          <cell r="AE1051">
            <v>41495</v>
          </cell>
        </row>
        <row r="1052">
          <cell r="A1052" t="str">
            <v>75041143</v>
          </cell>
          <cell r="B1052" t="str">
            <v>East Bay/Oakland</v>
          </cell>
          <cell r="C1052" t="str">
            <v>Napa County</v>
          </cell>
          <cell r="D1052" t="str">
            <v>Retail</v>
          </cell>
          <cell r="E1052" t="str">
            <v>Service Station</v>
          </cell>
          <cell r="F1052" t="str">
            <v>385 Silverado Trl</v>
          </cell>
          <cell r="G1052" t="str">
            <v>Napa</v>
          </cell>
          <cell r="H1052" t="str">
            <v>Napa</v>
          </cell>
          <cell r="I1052" t="str">
            <v>USA Gasoline</v>
          </cell>
          <cell r="J1052" t="str">
            <v>94559</v>
          </cell>
          <cell r="O1052" t="str">
            <v>Wood Frame</v>
          </cell>
          <cell r="Q1052">
            <v>750</v>
          </cell>
          <cell r="R1052">
            <v>2</v>
          </cell>
          <cell r="S1052" t="str">
            <v>Multi</v>
          </cell>
          <cell r="U1052">
            <v>1117864</v>
          </cell>
          <cell r="AE1052">
            <v>41143</v>
          </cell>
        </row>
        <row r="1053">
          <cell r="A1053" t="str">
            <v>342341185</v>
          </cell>
          <cell r="B1053" t="str">
            <v>East Bay/Oakland</v>
          </cell>
          <cell r="C1053" t="str">
            <v>Napa County</v>
          </cell>
          <cell r="D1053" t="str">
            <v>Retail</v>
          </cell>
          <cell r="F1053" t="str">
            <v>517 Lincoln Ave</v>
          </cell>
          <cell r="G1053" t="str">
            <v>Napa</v>
          </cell>
          <cell r="H1053" t="str">
            <v>Napa</v>
          </cell>
          <cell r="J1053" t="str">
            <v>94558</v>
          </cell>
          <cell r="O1053" t="str">
            <v>Masonry</v>
          </cell>
          <cell r="Q1053">
            <v>3423</v>
          </cell>
          <cell r="R1053">
            <v>1</v>
          </cell>
          <cell r="S1053" t="str">
            <v>Single</v>
          </cell>
          <cell r="U1053">
            <v>305083</v>
          </cell>
          <cell r="AE1053">
            <v>41185</v>
          </cell>
        </row>
        <row r="1054">
          <cell r="A1054" t="str">
            <v>1496041334</v>
          </cell>
          <cell r="B1054" t="str">
            <v>East Bay/Oakland</v>
          </cell>
          <cell r="C1054" t="str">
            <v>Napa County</v>
          </cell>
          <cell r="D1054" t="str">
            <v>Retail</v>
          </cell>
          <cell r="E1054" t="str">
            <v>Freestanding</v>
          </cell>
          <cell r="F1054" t="str">
            <v>1219-1221 Silverado Trl</v>
          </cell>
          <cell r="G1054" t="str">
            <v>Napa</v>
          </cell>
          <cell r="H1054" t="str">
            <v>Napa</v>
          </cell>
          <cell r="J1054" t="str">
            <v>94559</v>
          </cell>
          <cell r="O1054" t="str">
            <v>Reinforced Concrete</v>
          </cell>
          <cell r="Q1054">
            <v>14960</v>
          </cell>
          <cell r="R1054">
            <v>1</v>
          </cell>
          <cell r="S1054" t="str">
            <v>Single</v>
          </cell>
          <cell r="U1054">
            <v>18537374</v>
          </cell>
          <cell r="AE1054">
            <v>41334</v>
          </cell>
        </row>
        <row r="1055">
          <cell r="A1055" t="str">
            <v>300041249</v>
          </cell>
          <cell r="B1055" t="str">
            <v>East Bay/Oakland</v>
          </cell>
          <cell r="C1055" t="str">
            <v>Napa County</v>
          </cell>
          <cell r="D1055" t="str">
            <v>Retail (Strip Center)</v>
          </cell>
          <cell r="E1055" t="str">
            <v>Freestanding</v>
          </cell>
          <cell r="F1055" t="str">
            <v>3945 Broadway St</v>
          </cell>
          <cell r="G1055" t="str">
            <v>American Canyon</v>
          </cell>
          <cell r="H1055" t="str">
            <v>Napa</v>
          </cell>
          <cell r="J1055" t="str">
            <v>94503</v>
          </cell>
          <cell r="O1055" t="str">
            <v>Wood Frame</v>
          </cell>
          <cell r="Q1055">
            <v>3000</v>
          </cell>
          <cell r="S1055" t="str">
            <v>Single</v>
          </cell>
          <cell r="U1055">
            <v>523768</v>
          </cell>
          <cell r="AE1055">
            <v>41249</v>
          </cell>
        </row>
        <row r="1056">
          <cell r="A1056" t="str">
            <v>428641477</v>
          </cell>
          <cell r="B1056" t="str">
            <v>East Bay/Oakland</v>
          </cell>
          <cell r="C1056" t="str">
            <v>Napa County</v>
          </cell>
          <cell r="D1056" t="str">
            <v>Retail</v>
          </cell>
          <cell r="E1056" t="str">
            <v>Freestanding</v>
          </cell>
          <cell r="F1056" t="str">
            <v>1925 Sierra Ave</v>
          </cell>
          <cell r="G1056" t="str">
            <v>Napa</v>
          </cell>
          <cell r="H1056" t="str">
            <v>Napa</v>
          </cell>
          <cell r="J1056" t="str">
            <v>94558</v>
          </cell>
          <cell r="O1056" t="str">
            <v>Masonry</v>
          </cell>
          <cell r="Q1056">
            <v>4286</v>
          </cell>
          <cell r="R1056">
            <v>3</v>
          </cell>
          <cell r="S1056" t="str">
            <v>Multi</v>
          </cell>
          <cell r="U1056">
            <v>496463</v>
          </cell>
          <cell r="AE1056">
            <v>41477</v>
          </cell>
        </row>
        <row r="1057">
          <cell r="A1057" t="str">
            <v>569741523</v>
          </cell>
          <cell r="B1057" t="str">
            <v>East Bay/Oakland</v>
          </cell>
          <cell r="C1057" t="str">
            <v>Napa County</v>
          </cell>
          <cell r="D1057" t="str">
            <v>Retail</v>
          </cell>
          <cell r="E1057" t="str">
            <v>Auto Repair</v>
          </cell>
          <cell r="F1057" t="str">
            <v>2530 Stockton St</v>
          </cell>
          <cell r="G1057" t="str">
            <v>Napa</v>
          </cell>
          <cell r="H1057" t="str">
            <v>Napa</v>
          </cell>
          <cell r="J1057" t="str">
            <v>94559</v>
          </cell>
          <cell r="O1057" t="str">
            <v>Wood Frame</v>
          </cell>
          <cell r="Q1057">
            <v>5697</v>
          </cell>
          <cell r="R1057">
            <v>1</v>
          </cell>
          <cell r="S1057" t="str">
            <v>Multi</v>
          </cell>
          <cell r="U1057">
            <v>335861</v>
          </cell>
          <cell r="W1057">
            <v>200000</v>
          </cell>
          <cell r="X1057" t="str">
            <v>Bank of the West</v>
          </cell>
          <cell r="AE1057">
            <v>41523</v>
          </cell>
        </row>
        <row r="1058">
          <cell r="A1058" t="str">
            <v>20623441513</v>
          </cell>
          <cell r="B1058" t="str">
            <v>East Bay/Oakland</v>
          </cell>
          <cell r="C1058" t="str">
            <v>Napa County</v>
          </cell>
          <cell r="D1058" t="str">
            <v>Mixed</v>
          </cell>
          <cell r="E1058" t="str">
            <v>Hotel</v>
          </cell>
          <cell r="F1058" t="str">
            <v>6481 Washington St (4 Properties)</v>
          </cell>
          <cell r="G1058" t="str">
            <v>Yountville</v>
          </cell>
          <cell r="H1058" t="str">
            <v>Napa</v>
          </cell>
          <cell r="I1058" t="str">
            <v>Vintage 1870</v>
          </cell>
          <cell r="J1058" t="str">
            <v>94599</v>
          </cell>
          <cell r="O1058" t="str">
            <v>Masonry</v>
          </cell>
          <cell r="Q1058">
            <v>206234</v>
          </cell>
          <cell r="R1058">
            <v>23</v>
          </cell>
          <cell r="S1058" t="str">
            <v>Multi</v>
          </cell>
          <cell r="U1058">
            <v>34002000</v>
          </cell>
          <cell r="AE1058">
            <v>41513</v>
          </cell>
        </row>
        <row r="1059">
          <cell r="A1059" t="str">
            <v>310041244</v>
          </cell>
          <cell r="B1059" t="str">
            <v>East Bay/Oakland</v>
          </cell>
          <cell r="C1059" t="str">
            <v>Napa County</v>
          </cell>
          <cell r="D1059" t="str">
            <v>Retail</v>
          </cell>
          <cell r="E1059" t="str">
            <v>Storefront</v>
          </cell>
          <cell r="F1059" t="str">
            <v>1234 Main St</v>
          </cell>
          <cell r="G1059" t="str">
            <v>Saint Helena</v>
          </cell>
          <cell r="H1059" t="str">
            <v>Napa</v>
          </cell>
          <cell r="J1059" t="str">
            <v>94574</v>
          </cell>
          <cell r="O1059" t="str">
            <v>Reinforced Concrete</v>
          </cell>
          <cell r="Q1059">
            <v>3100</v>
          </cell>
          <cell r="R1059">
            <v>7</v>
          </cell>
          <cell r="S1059" t="str">
            <v>Multi</v>
          </cell>
          <cell r="U1059">
            <v>1206232</v>
          </cell>
          <cell r="AE1059">
            <v>41244</v>
          </cell>
        </row>
        <row r="1060">
          <cell r="A1060" t="str">
            <v>804041229</v>
          </cell>
          <cell r="B1060" t="str">
            <v>East Bay/Oakland</v>
          </cell>
          <cell r="C1060" t="str">
            <v>Napa County</v>
          </cell>
          <cell r="D1060" t="str">
            <v>Retail</v>
          </cell>
          <cell r="E1060" t="str">
            <v>Auto Dealership</v>
          </cell>
          <cell r="F1060" t="str">
            <v>459 Soscol Ave</v>
          </cell>
          <cell r="G1060" t="str">
            <v>Napa</v>
          </cell>
          <cell r="H1060" t="str">
            <v>Napa</v>
          </cell>
          <cell r="J1060" t="str">
            <v>94559</v>
          </cell>
          <cell r="O1060" t="str">
            <v>Reinforced Concrete</v>
          </cell>
          <cell r="Q1060">
            <v>8040</v>
          </cell>
          <cell r="R1060">
            <v>2</v>
          </cell>
          <cell r="S1060" t="str">
            <v>Single</v>
          </cell>
          <cell r="U1060">
            <v>1130368</v>
          </cell>
          <cell r="AE1060">
            <v>41229</v>
          </cell>
        </row>
        <row r="1061">
          <cell r="A1061" t="str">
            <v>66941244</v>
          </cell>
          <cell r="B1061" t="str">
            <v>East Bay/Oakland</v>
          </cell>
          <cell r="C1061" t="str">
            <v>Napa County</v>
          </cell>
          <cell r="D1061" t="str">
            <v>Retail</v>
          </cell>
          <cell r="E1061" t="str">
            <v>Restaurant</v>
          </cell>
          <cell r="F1061" t="str">
            <v>1310 Main St</v>
          </cell>
          <cell r="G1061" t="str">
            <v>Saint Helena</v>
          </cell>
          <cell r="H1061" t="str">
            <v>Napa</v>
          </cell>
          <cell r="J1061" t="str">
            <v>94574</v>
          </cell>
          <cell r="O1061" t="str">
            <v>Masonry</v>
          </cell>
          <cell r="P1061">
            <v>1891</v>
          </cell>
          <cell r="Q1061">
            <v>669</v>
          </cell>
          <cell r="R1061">
            <v>1</v>
          </cell>
          <cell r="S1061" t="str">
            <v>Single</v>
          </cell>
          <cell r="U1061">
            <v>2181453</v>
          </cell>
          <cell r="AE1061">
            <v>41244</v>
          </cell>
        </row>
        <row r="1062">
          <cell r="A1062" t="str">
            <v>804041229</v>
          </cell>
          <cell r="B1062" t="str">
            <v>East Bay/Oakland</v>
          </cell>
          <cell r="C1062" t="str">
            <v>Napa County</v>
          </cell>
          <cell r="D1062" t="str">
            <v>Retail</v>
          </cell>
          <cell r="E1062" t="str">
            <v>Auto Dealership</v>
          </cell>
          <cell r="F1062" t="str">
            <v>459 Soscol Ave</v>
          </cell>
          <cell r="G1062" t="str">
            <v>Napa</v>
          </cell>
          <cell r="H1062" t="str">
            <v>Napa</v>
          </cell>
          <cell r="J1062" t="str">
            <v>94559</v>
          </cell>
          <cell r="O1062" t="str">
            <v>Reinforced Concrete</v>
          </cell>
          <cell r="Q1062">
            <v>8040</v>
          </cell>
          <cell r="R1062">
            <v>2</v>
          </cell>
          <cell r="S1062" t="str">
            <v>Single</v>
          </cell>
          <cell r="U1062">
            <v>1130368</v>
          </cell>
          <cell r="AE1062">
            <v>41229</v>
          </cell>
        </row>
        <row r="1063">
          <cell r="A1063" t="str">
            <v>582641542</v>
          </cell>
          <cell r="B1063" t="str">
            <v>East Bay/Oakland</v>
          </cell>
          <cell r="C1063" t="str">
            <v>Napa County</v>
          </cell>
          <cell r="D1063" t="str">
            <v>Retail (Strip Center)</v>
          </cell>
          <cell r="E1063" t="str">
            <v>Freestanding</v>
          </cell>
          <cell r="F1063" t="str">
            <v>2407 California Blvd</v>
          </cell>
          <cell r="G1063" t="str">
            <v>Napa</v>
          </cell>
          <cell r="H1063" t="str">
            <v>Napa</v>
          </cell>
          <cell r="I1063" t="str">
            <v>Heritage Place</v>
          </cell>
          <cell r="J1063" t="str">
            <v>94558</v>
          </cell>
          <cell r="O1063" t="str">
            <v>Masonry</v>
          </cell>
          <cell r="Q1063">
            <v>5826</v>
          </cell>
          <cell r="R1063">
            <v>4</v>
          </cell>
          <cell r="S1063" t="str">
            <v>Multi</v>
          </cell>
          <cell r="U1063">
            <v>577765</v>
          </cell>
          <cell r="AE1063">
            <v>41542</v>
          </cell>
        </row>
        <row r="1064">
          <cell r="A1064" t="str">
            <v>582641542</v>
          </cell>
          <cell r="B1064" t="str">
            <v>East Bay/Oakland</v>
          </cell>
          <cell r="C1064" t="str">
            <v>Napa County</v>
          </cell>
          <cell r="D1064" t="str">
            <v>Retail (Strip Center)</v>
          </cell>
          <cell r="E1064" t="str">
            <v>Freestanding</v>
          </cell>
          <cell r="F1064" t="str">
            <v>2407 California Blvd</v>
          </cell>
          <cell r="G1064" t="str">
            <v>Napa</v>
          </cell>
          <cell r="H1064" t="str">
            <v>Napa</v>
          </cell>
          <cell r="I1064" t="str">
            <v>Heritage Place</v>
          </cell>
          <cell r="J1064" t="str">
            <v>94558</v>
          </cell>
          <cell r="O1064" t="str">
            <v>Masonry</v>
          </cell>
          <cell r="Q1064">
            <v>5826</v>
          </cell>
          <cell r="R1064">
            <v>4</v>
          </cell>
          <cell r="S1064" t="str">
            <v>Multi</v>
          </cell>
          <cell r="U1064">
            <v>577765</v>
          </cell>
          <cell r="AE1064">
            <v>41542</v>
          </cell>
        </row>
        <row r="1065">
          <cell r="A1065" t="str">
            <v>310441554</v>
          </cell>
          <cell r="B1065" t="str">
            <v>East Bay/Oakland</v>
          </cell>
          <cell r="C1065" t="str">
            <v>Napa County</v>
          </cell>
          <cell r="D1065" t="str">
            <v>Retail</v>
          </cell>
          <cell r="E1065" t="str">
            <v>Freestanding</v>
          </cell>
          <cell r="F1065" t="str">
            <v>780 Lincoln Ave</v>
          </cell>
          <cell r="G1065" t="str">
            <v>Napa</v>
          </cell>
          <cell r="H1065" t="str">
            <v>Napa</v>
          </cell>
          <cell r="J1065" t="str">
            <v>94558</v>
          </cell>
          <cell r="O1065" t="str">
            <v>Wood Frame</v>
          </cell>
          <cell r="P1065">
            <v>1920</v>
          </cell>
          <cell r="Q1065">
            <v>3104</v>
          </cell>
          <cell r="R1065">
            <v>3</v>
          </cell>
          <cell r="S1065" t="str">
            <v>Multi</v>
          </cell>
          <cell r="U1065">
            <v>575499</v>
          </cell>
          <cell r="AE1065">
            <v>41554</v>
          </cell>
        </row>
        <row r="1066">
          <cell r="A1066" t="str">
            <v>721241272</v>
          </cell>
          <cell r="B1066" t="str">
            <v>East Bay/Oakland</v>
          </cell>
          <cell r="C1066" t="str">
            <v>Napa County</v>
          </cell>
          <cell r="D1066" t="str">
            <v>Retail (Strip Center)</v>
          </cell>
          <cell r="E1066" t="str">
            <v>Freestanding</v>
          </cell>
          <cell r="F1066" t="str">
            <v>2977-2993 Solano Ave</v>
          </cell>
          <cell r="G1066" t="str">
            <v>Napa</v>
          </cell>
          <cell r="H1066" t="str">
            <v>Napa</v>
          </cell>
          <cell r="I1066" t="str">
            <v>Solano Plaza</v>
          </cell>
          <cell r="J1066" t="str">
            <v>94558</v>
          </cell>
          <cell r="O1066" t="str">
            <v>Masonry</v>
          </cell>
          <cell r="Q1066">
            <v>7212</v>
          </cell>
          <cell r="R1066">
            <v>7</v>
          </cell>
          <cell r="S1066" t="str">
            <v>Multi</v>
          </cell>
          <cell r="U1066">
            <v>585002</v>
          </cell>
          <cell r="AE1066">
            <v>41272</v>
          </cell>
        </row>
        <row r="1067">
          <cell r="A1067" t="str">
            <v>721241272</v>
          </cell>
          <cell r="B1067" t="str">
            <v>East Bay/Oakland</v>
          </cell>
          <cell r="C1067" t="str">
            <v>Napa County</v>
          </cell>
          <cell r="D1067" t="str">
            <v>Retail (Strip Center)</v>
          </cell>
          <cell r="E1067" t="str">
            <v>Freestanding</v>
          </cell>
          <cell r="F1067" t="str">
            <v>2977-2993 Solano Ave</v>
          </cell>
          <cell r="G1067" t="str">
            <v>Napa</v>
          </cell>
          <cell r="H1067" t="str">
            <v>Napa</v>
          </cell>
          <cell r="I1067" t="str">
            <v>Solano Plaza</v>
          </cell>
          <cell r="J1067" t="str">
            <v>94558</v>
          </cell>
          <cell r="O1067" t="str">
            <v>Masonry</v>
          </cell>
          <cell r="Q1067">
            <v>7212</v>
          </cell>
          <cell r="R1067">
            <v>7</v>
          </cell>
          <cell r="S1067" t="str">
            <v>Multi</v>
          </cell>
          <cell r="U1067">
            <v>585002</v>
          </cell>
          <cell r="AE1067">
            <v>41272</v>
          </cell>
        </row>
        <row r="1068">
          <cell r="A1068" t="str">
            <v>181341302</v>
          </cell>
          <cell r="B1068" t="str">
            <v>East Bay/Oakland</v>
          </cell>
          <cell r="C1068" t="str">
            <v>Napa County</v>
          </cell>
          <cell r="D1068" t="str">
            <v>Retail</v>
          </cell>
          <cell r="E1068" t="str">
            <v>Freestanding</v>
          </cell>
          <cell r="F1068" t="str">
            <v>1620-1624 Main St</v>
          </cell>
          <cell r="G1068" t="str">
            <v>Napa</v>
          </cell>
          <cell r="H1068" t="str">
            <v>Napa</v>
          </cell>
          <cell r="J1068" t="str">
            <v>94559</v>
          </cell>
          <cell r="O1068" t="str">
            <v>Masonry</v>
          </cell>
          <cell r="Q1068">
            <v>1813</v>
          </cell>
          <cell r="R1068">
            <v>5</v>
          </cell>
          <cell r="S1068" t="str">
            <v>Multi</v>
          </cell>
          <cell r="U1068">
            <v>97507</v>
          </cell>
          <cell r="AE1068">
            <v>41302</v>
          </cell>
        </row>
        <row r="1069">
          <cell r="A1069" t="str">
            <v>721241272</v>
          </cell>
          <cell r="B1069" t="str">
            <v>East Bay/Oakland</v>
          </cell>
          <cell r="C1069" t="str">
            <v>Napa County</v>
          </cell>
          <cell r="D1069" t="str">
            <v>Retail (Strip Center)</v>
          </cell>
          <cell r="E1069" t="str">
            <v>Freestanding</v>
          </cell>
          <cell r="F1069" t="str">
            <v>2977-2993 Solano Ave</v>
          </cell>
          <cell r="G1069" t="str">
            <v>Napa</v>
          </cell>
          <cell r="H1069" t="str">
            <v>Napa</v>
          </cell>
          <cell r="I1069" t="str">
            <v>Solano Plaza</v>
          </cell>
          <cell r="J1069" t="str">
            <v>94558</v>
          </cell>
          <cell r="O1069" t="str">
            <v>Masonry</v>
          </cell>
          <cell r="Q1069">
            <v>7212</v>
          </cell>
          <cell r="R1069">
            <v>7</v>
          </cell>
          <cell r="S1069" t="str">
            <v>Multi</v>
          </cell>
          <cell r="U1069">
            <v>585002</v>
          </cell>
          <cell r="AE1069">
            <v>41272</v>
          </cell>
        </row>
        <row r="1070">
          <cell r="A1070" t="str">
            <v>183341272</v>
          </cell>
          <cell r="B1070" t="str">
            <v>East Bay/Oakland</v>
          </cell>
          <cell r="C1070" t="str">
            <v>Napa County</v>
          </cell>
          <cell r="D1070" t="str">
            <v>Retail</v>
          </cell>
          <cell r="E1070" t="str">
            <v>Auto Repair</v>
          </cell>
          <cell r="F1070" t="str">
            <v>686 Lincoln Ave</v>
          </cell>
          <cell r="G1070" t="str">
            <v>Napa</v>
          </cell>
          <cell r="H1070" t="str">
            <v>Napa</v>
          </cell>
          <cell r="J1070" t="str">
            <v>94558</v>
          </cell>
          <cell r="O1070" t="str">
            <v>Masonry</v>
          </cell>
          <cell r="Q1070">
            <v>1833</v>
          </cell>
          <cell r="R1070">
            <v>1</v>
          </cell>
          <cell r="S1070" t="str">
            <v>Single</v>
          </cell>
          <cell r="U1070">
            <v>280404</v>
          </cell>
          <cell r="AE1070">
            <v>41272</v>
          </cell>
        </row>
        <row r="1071">
          <cell r="A1071" t="str">
            <v>151041403</v>
          </cell>
          <cell r="B1071" t="str">
            <v>East Bay/Oakland</v>
          </cell>
          <cell r="C1071" t="str">
            <v>Napa County</v>
          </cell>
          <cell r="D1071" t="str">
            <v>Retail</v>
          </cell>
          <cell r="E1071" t="str">
            <v>Storefront</v>
          </cell>
          <cell r="F1071" t="str">
            <v>1351 Main St</v>
          </cell>
          <cell r="G1071" t="str">
            <v>Saint Helena</v>
          </cell>
          <cell r="H1071" t="str">
            <v>Napa</v>
          </cell>
          <cell r="J1071" t="str">
            <v>94574</v>
          </cell>
          <cell r="O1071" t="str">
            <v>Masonry</v>
          </cell>
          <cell r="Q1071">
            <v>1510</v>
          </cell>
          <cell r="R1071">
            <v>1</v>
          </cell>
          <cell r="S1071" t="str">
            <v>Single</v>
          </cell>
          <cell r="U1071">
            <v>78049</v>
          </cell>
          <cell r="AE1071">
            <v>41403</v>
          </cell>
        </row>
        <row r="1072">
          <cell r="A1072" t="str">
            <v>145141431</v>
          </cell>
          <cell r="B1072" t="str">
            <v>East Bay/Oakland</v>
          </cell>
          <cell r="C1072" t="str">
            <v>Napa County</v>
          </cell>
          <cell r="D1072" t="str">
            <v>Retail</v>
          </cell>
          <cell r="E1072" t="str">
            <v>Freestanding</v>
          </cell>
          <cell r="F1072" t="str">
            <v>1631 Jefferson St</v>
          </cell>
          <cell r="G1072" t="str">
            <v>Napa</v>
          </cell>
          <cell r="H1072" t="str">
            <v>Napa</v>
          </cell>
          <cell r="J1072" t="str">
            <v>94559</v>
          </cell>
          <cell r="Q1072">
            <v>1451</v>
          </cell>
          <cell r="R1072">
            <v>1</v>
          </cell>
          <cell r="S1072" t="str">
            <v>Single</v>
          </cell>
          <cell r="U1072">
            <v>49758</v>
          </cell>
          <cell r="AE1072">
            <v>41431</v>
          </cell>
        </row>
        <row r="1073">
          <cell r="A1073" t="str">
            <v>88841272</v>
          </cell>
          <cell r="B1073" t="str">
            <v>East Bay/Oakland</v>
          </cell>
          <cell r="C1073" t="str">
            <v>Napa County</v>
          </cell>
          <cell r="D1073" t="str">
            <v>Retail</v>
          </cell>
          <cell r="E1073" t="str">
            <v>Auto Repair</v>
          </cell>
          <cell r="F1073" t="str">
            <v>2999 Solano Ave</v>
          </cell>
          <cell r="G1073" t="str">
            <v>Napa</v>
          </cell>
          <cell r="H1073" t="str">
            <v>Napa</v>
          </cell>
          <cell r="J1073" t="str">
            <v>94558</v>
          </cell>
          <cell r="O1073" t="str">
            <v>Masonry</v>
          </cell>
          <cell r="Q1073">
            <v>888</v>
          </cell>
          <cell r="R1073">
            <v>1</v>
          </cell>
          <cell r="S1073" t="str">
            <v>Single</v>
          </cell>
          <cell r="U1073">
            <v>113111</v>
          </cell>
          <cell r="AE1073">
            <v>41272</v>
          </cell>
        </row>
        <row r="1074">
          <cell r="A1074" t="str">
            <v>435041332</v>
          </cell>
          <cell r="B1074" t="str">
            <v>East Bay/Oakland</v>
          </cell>
          <cell r="C1074" t="str">
            <v>Napa County</v>
          </cell>
          <cell r="D1074" t="str">
            <v>Retail</v>
          </cell>
          <cell r="E1074" t="str">
            <v>Restaurant</v>
          </cell>
          <cell r="F1074" t="str">
            <v>1005-1015 1st St</v>
          </cell>
          <cell r="G1074" t="str">
            <v>Napa</v>
          </cell>
          <cell r="H1074" t="str">
            <v>Napa</v>
          </cell>
          <cell r="J1074" t="str">
            <v>94559</v>
          </cell>
          <cell r="O1074" t="str">
            <v>Masonry</v>
          </cell>
          <cell r="Q1074">
            <v>4350</v>
          </cell>
          <cell r="R1074">
            <v>2</v>
          </cell>
          <cell r="S1074" t="str">
            <v>Multi</v>
          </cell>
          <cell r="U1074">
            <v>205179</v>
          </cell>
          <cell r="AE1074">
            <v>41332</v>
          </cell>
        </row>
        <row r="1075">
          <cell r="A1075" t="str">
            <v>720041337</v>
          </cell>
          <cell r="B1075" t="str">
            <v>East Bay/Oakland</v>
          </cell>
          <cell r="C1075" t="str">
            <v>Napa County</v>
          </cell>
          <cell r="D1075" t="str">
            <v>Retail</v>
          </cell>
          <cell r="F1075" t="str">
            <v>1362-1364 Lincoln Ave</v>
          </cell>
          <cell r="G1075" t="str">
            <v>Calistoga</v>
          </cell>
          <cell r="H1075" t="str">
            <v>Napa</v>
          </cell>
          <cell r="J1075" t="str">
            <v>94515</v>
          </cell>
          <cell r="O1075" t="str">
            <v>Wood Frame</v>
          </cell>
          <cell r="P1075">
            <v>1915</v>
          </cell>
          <cell r="Q1075">
            <v>7200</v>
          </cell>
          <cell r="R1075">
            <v>3</v>
          </cell>
          <cell r="S1075" t="str">
            <v>Single</v>
          </cell>
          <cell r="U1075">
            <v>968688</v>
          </cell>
          <cell r="AE1075">
            <v>41337</v>
          </cell>
        </row>
        <row r="1076">
          <cell r="A1076" t="str">
            <v>4342741423</v>
          </cell>
          <cell r="B1076" t="str">
            <v>East Bay/Oakland</v>
          </cell>
          <cell r="C1076" t="str">
            <v>Napa County</v>
          </cell>
          <cell r="D1076" t="str">
            <v>Retail (Neighborhood Center)</v>
          </cell>
          <cell r="F1076" t="str">
            <v>1-15 Angwin Plz</v>
          </cell>
          <cell r="G1076" t="str">
            <v>Angwin</v>
          </cell>
          <cell r="H1076" t="str">
            <v>Napa</v>
          </cell>
          <cell r="I1076" t="str">
            <v>Angwin Plaza</v>
          </cell>
          <cell r="J1076" t="str">
            <v>94508</v>
          </cell>
          <cell r="P1076">
            <v>1970</v>
          </cell>
          <cell r="Q1076">
            <v>43427</v>
          </cell>
          <cell r="R1076">
            <v>5</v>
          </cell>
          <cell r="S1076" t="str">
            <v>Multi</v>
          </cell>
          <cell r="U1076">
            <v>411665</v>
          </cell>
          <cell r="AE1076">
            <v>41423</v>
          </cell>
        </row>
        <row r="1077">
          <cell r="A1077" t="str">
            <v>4342741423</v>
          </cell>
          <cell r="B1077" t="str">
            <v>East Bay/Oakland</v>
          </cell>
          <cell r="C1077" t="str">
            <v>Napa County</v>
          </cell>
          <cell r="D1077" t="str">
            <v>Retail (Neighborhood Center)</v>
          </cell>
          <cell r="F1077" t="str">
            <v>1-15 Angwin Plz</v>
          </cell>
          <cell r="G1077" t="str">
            <v>Angwin</v>
          </cell>
          <cell r="H1077" t="str">
            <v>Napa</v>
          </cell>
          <cell r="I1077" t="str">
            <v>Angwin Plaza</v>
          </cell>
          <cell r="J1077" t="str">
            <v>94508</v>
          </cell>
          <cell r="P1077">
            <v>1970</v>
          </cell>
          <cell r="Q1077">
            <v>43427</v>
          </cell>
          <cell r="R1077">
            <v>5</v>
          </cell>
          <cell r="S1077" t="str">
            <v>Multi</v>
          </cell>
          <cell r="U1077">
            <v>1954757</v>
          </cell>
          <cell r="AE1077">
            <v>41423</v>
          </cell>
        </row>
        <row r="1078">
          <cell r="A1078" t="str">
            <v>365741502</v>
          </cell>
          <cell r="B1078" t="str">
            <v>East Bay/Oakland</v>
          </cell>
          <cell r="C1078" t="str">
            <v>Napa County</v>
          </cell>
          <cell r="D1078" t="str">
            <v>Retail (Strip Center)</v>
          </cell>
          <cell r="F1078" t="str">
            <v>929 Main St</v>
          </cell>
          <cell r="G1078" t="str">
            <v>Saint Helena</v>
          </cell>
          <cell r="H1078" t="str">
            <v>Napa</v>
          </cell>
          <cell r="J1078" t="str">
            <v>94574</v>
          </cell>
          <cell r="O1078" t="str">
            <v>Wood Frame</v>
          </cell>
          <cell r="P1078">
            <v>1945</v>
          </cell>
          <cell r="Q1078">
            <v>3657</v>
          </cell>
          <cell r="R1078">
            <v>6</v>
          </cell>
          <cell r="S1078" t="str">
            <v>Multi</v>
          </cell>
          <cell r="U1078">
            <v>1294744</v>
          </cell>
          <cell r="AE1078">
            <v>41502</v>
          </cell>
        </row>
        <row r="1079">
          <cell r="A1079" t="str">
            <v>804041229</v>
          </cell>
          <cell r="B1079" t="str">
            <v>East Bay/Oakland</v>
          </cell>
          <cell r="C1079" t="str">
            <v>Napa County</v>
          </cell>
          <cell r="D1079" t="str">
            <v>Retail</v>
          </cell>
          <cell r="E1079" t="str">
            <v>Auto Dealership</v>
          </cell>
          <cell r="F1079" t="str">
            <v>459 Soscol Ave</v>
          </cell>
          <cell r="G1079" t="str">
            <v>Napa</v>
          </cell>
          <cell r="H1079" t="str">
            <v>Napa</v>
          </cell>
          <cell r="J1079" t="str">
            <v>94559</v>
          </cell>
          <cell r="O1079" t="str">
            <v>Reinforced Concrete</v>
          </cell>
          <cell r="Q1079">
            <v>8040</v>
          </cell>
          <cell r="R1079">
            <v>2</v>
          </cell>
          <cell r="S1079" t="str">
            <v>Single</v>
          </cell>
          <cell r="U1079">
            <v>1130368</v>
          </cell>
          <cell r="AE1079">
            <v>41229</v>
          </cell>
        </row>
        <row r="1080">
          <cell r="A1080" t="str">
            <v>362041369</v>
          </cell>
          <cell r="B1080" t="str">
            <v>East Bay/Oakland</v>
          </cell>
          <cell r="C1080" t="str">
            <v>Napa County</v>
          </cell>
          <cell r="D1080" t="str">
            <v>Retail</v>
          </cell>
          <cell r="E1080" t="str">
            <v>Day Care Center</v>
          </cell>
          <cell r="F1080" t="str">
            <v>120 Theresa Ave</v>
          </cell>
          <cell r="G1080" t="str">
            <v>American Canyon</v>
          </cell>
          <cell r="H1080" t="str">
            <v>Napa</v>
          </cell>
          <cell r="J1080" t="str">
            <v>94503</v>
          </cell>
          <cell r="O1080" t="str">
            <v>Wood Frame</v>
          </cell>
          <cell r="P1080">
            <v>1943</v>
          </cell>
          <cell r="Q1080">
            <v>3620</v>
          </cell>
          <cell r="R1080">
            <v>1</v>
          </cell>
          <cell r="S1080" t="str">
            <v>Single</v>
          </cell>
          <cell r="U1080">
            <v>501000</v>
          </cell>
          <cell r="AE1080">
            <v>41369</v>
          </cell>
        </row>
        <row r="1081">
          <cell r="A1081" t="str">
            <v>277441411</v>
          </cell>
          <cell r="B1081" t="str">
            <v>East Bay/Oakland</v>
          </cell>
          <cell r="C1081" t="str">
            <v>Napa County</v>
          </cell>
          <cell r="D1081" t="str">
            <v>Retail</v>
          </cell>
          <cell r="E1081" t="str">
            <v>Freestanding</v>
          </cell>
          <cell r="F1081" t="str">
            <v>618 3rd St</v>
          </cell>
          <cell r="G1081" t="str">
            <v>Napa</v>
          </cell>
          <cell r="H1081" t="str">
            <v>Napa</v>
          </cell>
          <cell r="J1081" t="str">
            <v>94559</v>
          </cell>
          <cell r="O1081" t="str">
            <v>Reinforced Concrete</v>
          </cell>
          <cell r="Q1081">
            <v>2774</v>
          </cell>
          <cell r="R1081">
            <v>1</v>
          </cell>
          <cell r="S1081" t="str">
            <v>Single</v>
          </cell>
          <cell r="U1081">
            <v>195817</v>
          </cell>
          <cell r="AE1081">
            <v>41411</v>
          </cell>
        </row>
        <row r="1082">
          <cell r="A1082" t="str">
            <v>567041429</v>
          </cell>
          <cell r="B1082" t="str">
            <v>East Bay/Oakland</v>
          </cell>
          <cell r="C1082" t="str">
            <v>Napa County</v>
          </cell>
          <cell r="D1082" t="str">
            <v>Retail</v>
          </cell>
          <cell r="E1082" t="str">
            <v>Storefront</v>
          </cell>
          <cell r="F1082" t="str">
            <v>1006-1018 1st St</v>
          </cell>
          <cell r="G1082" t="str">
            <v>Napa</v>
          </cell>
          <cell r="H1082" t="str">
            <v>Napa</v>
          </cell>
          <cell r="J1082" t="str">
            <v>94559</v>
          </cell>
          <cell r="O1082" t="str">
            <v>Masonry</v>
          </cell>
          <cell r="P1082">
            <v>1962</v>
          </cell>
          <cell r="Q1082">
            <v>5670</v>
          </cell>
          <cell r="R1082">
            <v>2</v>
          </cell>
          <cell r="S1082" t="str">
            <v>Multi</v>
          </cell>
          <cell r="U1082">
            <v>1900000</v>
          </cell>
          <cell r="W1082">
            <v>2650000</v>
          </cell>
          <cell r="X1082" t="str">
            <v>Bank of Napa NA</v>
          </cell>
          <cell r="AE1082">
            <v>41429</v>
          </cell>
        </row>
        <row r="1083">
          <cell r="A1083" t="str">
            <v>280041452</v>
          </cell>
          <cell r="B1083" t="str">
            <v>East Bay/Oakland</v>
          </cell>
          <cell r="C1083" t="str">
            <v>Napa County</v>
          </cell>
          <cell r="D1083" t="str">
            <v>Retail</v>
          </cell>
          <cell r="E1083" t="str">
            <v>Storefront</v>
          </cell>
          <cell r="F1083" t="str">
            <v>821 Coombs St</v>
          </cell>
          <cell r="G1083" t="str">
            <v>Napa</v>
          </cell>
          <cell r="H1083" t="str">
            <v>Napa</v>
          </cell>
          <cell r="J1083" t="str">
            <v>94559</v>
          </cell>
          <cell r="O1083" t="str">
            <v>Masonry</v>
          </cell>
          <cell r="P1083">
            <v>1910</v>
          </cell>
          <cell r="Q1083">
            <v>2800</v>
          </cell>
          <cell r="S1083" t="str">
            <v>Multi</v>
          </cell>
          <cell r="U1083">
            <v>406172</v>
          </cell>
          <cell r="AE1083">
            <v>41452</v>
          </cell>
        </row>
        <row r="1084">
          <cell r="A1084" t="str">
            <v>280041529</v>
          </cell>
          <cell r="B1084" t="str">
            <v>East Bay/Oakland</v>
          </cell>
          <cell r="C1084" t="str">
            <v>Napa County</v>
          </cell>
          <cell r="D1084" t="str">
            <v>Retail</v>
          </cell>
          <cell r="E1084" t="str">
            <v>Storefront</v>
          </cell>
          <cell r="F1084" t="str">
            <v>821 Coombs St</v>
          </cell>
          <cell r="G1084" t="str">
            <v>Napa</v>
          </cell>
          <cell r="H1084" t="str">
            <v>Napa</v>
          </cell>
          <cell r="J1084" t="str">
            <v>94559</v>
          </cell>
          <cell r="O1084" t="str">
            <v>Masonry</v>
          </cell>
          <cell r="P1084">
            <v>1910</v>
          </cell>
          <cell r="Q1084">
            <v>2800</v>
          </cell>
          <cell r="S1084" t="str">
            <v>Multi</v>
          </cell>
          <cell r="U1084">
            <v>406172</v>
          </cell>
          <cell r="AE1084">
            <v>41529</v>
          </cell>
        </row>
        <row r="1085">
          <cell r="A1085" t="str">
            <v>280041436</v>
          </cell>
          <cell r="B1085" t="str">
            <v>East Bay/Oakland</v>
          </cell>
          <cell r="C1085" t="str">
            <v>Napa County</v>
          </cell>
          <cell r="D1085" t="str">
            <v>Retail</v>
          </cell>
          <cell r="E1085" t="str">
            <v>Storefront</v>
          </cell>
          <cell r="F1085" t="str">
            <v>821 Coombs St</v>
          </cell>
          <cell r="G1085" t="str">
            <v>Napa</v>
          </cell>
          <cell r="H1085" t="str">
            <v>Napa</v>
          </cell>
          <cell r="J1085" t="str">
            <v>94559</v>
          </cell>
          <cell r="O1085" t="str">
            <v>Masonry</v>
          </cell>
          <cell r="P1085">
            <v>1910</v>
          </cell>
          <cell r="Q1085">
            <v>2800</v>
          </cell>
          <cell r="S1085" t="str">
            <v>Multi</v>
          </cell>
          <cell r="U1085">
            <v>406172</v>
          </cell>
          <cell r="AE1085">
            <v>41436</v>
          </cell>
        </row>
        <row r="1086">
          <cell r="A1086" t="str">
            <v>227340997</v>
          </cell>
          <cell r="B1086" t="str">
            <v>East Bay/Oakland</v>
          </cell>
          <cell r="C1086" t="str">
            <v>Napa County</v>
          </cell>
          <cell r="D1086" t="str">
            <v>Retail</v>
          </cell>
          <cell r="E1086" t="str">
            <v>Freestanding</v>
          </cell>
          <cell r="F1086" t="str">
            <v>2701 Jefferson St</v>
          </cell>
          <cell r="G1086" t="str">
            <v>Napa</v>
          </cell>
          <cell r="H1086" t="str">
            <v>Napa</v>
          </cell>
          <cell r="J1086" t="str">
            <v>94558</v>
          </cell>
          <cell r="O1086" t="str">
            <v>Wood Frame</v>
          </cell>
          <cell r="P1086">
            <v>1910</v>
          </cell>
          <cell r="Q1086">
            <v>2273</v>
          </cell>
          <cell r="R1086">
            <v>1</v>
          </cell>
          <cell r="S1086" t="str">
            <v>Single</v>
          </cell>
          <cell r="U1086">
            <v>208145</v>
          </cell>
          <cell r="AE1086">
            <v>40997</v>
          </cell>
        </row>
        <row r="1087">
          <cell r="A1087" t="str">
            <v>600040668</v>
          </cell>
          <cell r="B1087" t="str">
            <v>East Bay/Oakland</v>
          </cell>
          <cell r="C1087" t="str">
            <v>Napa County</v>
          </cell>
          <cell r="D1087" t="str">
            <v>Retail</v>
          </cell>
          <cell r="E1087" t="str">
            <v>Freestanding</v>
          </cell>
          <cell r="F1087" t="str">
            <v>1405-1417 2nd St</v>
          </cell>
          <cell r="G1087" t="str">
            <v>Napa</v>
          </cell>
          <cell r="H1087" t="str">
            <v>Napa</v>
          </cell>
          <cell r="J1087" t="str">
            <v>94559</v>
          </cell>
          <cell r="P1087">
            <v>1953</v>
          </cell>
          <cell r="Q1087">
            <v>6000</v>
          </cell>
          <cell r="R1087">
            <v>9</v>
          </cell>
          <cell r="S1087" t="str">
            <v>Multi</v>
          </cell>
          <cell r="U1087">
            <v>430818</v>
          </cell>
          <cell r="AE1087">
            <v>40668</v>
          </cell>
        </row>
        <row r="1088">
          <cell r="A1088" t="str">
            <v>332540634</v>
          </cell>
          <cell r="B1088" t="str">
            <v>East Bay/Oakland</v>
          </cell>
          <cell r="C1088" t="str">
            <v>Napa County</v>
          </cell>
          <cell r="D1088" t="str">
            <v>Retail</v>
          </cell>
          <cell r="E1088" t="str">
            <v>Auto Repair</v>
          </cell>
          <cell r="F1088" t="str">
            <v>9 Donaldson Way</v>
          </cell>
          <cell r="G1088" t="str">
            <v>American Canyon</v>
          </cell>
          <cell r="H1088" t="str">
            <v>Napa</v>
          </cell>
          <cell r="J1088" t="str">
            <v>94503</v>
          </cell>
          <cell r="O1088" t="str">
            <v>Wood Frame</v>
          </cell>
          <cell r="Q1088">
            <v>3325</v>
          </cell>
          <cell r="R1088">
            <v>1</v>
          </cell>
          <cell r="S1088" t="str">
            <v>Single</v>
          </cell>
          <cell r="U1088">
            <v>164643</v>
          </cell>
          <cell r="AE1088">
            <v>40634</v>
          </cell>
        </row>
        <row r="1089">
          <cell r="A1089" t="str">
            <v>228540654</v>
          </cell>
          <cell r="B1089" t="str">
            <v>East Bay/Oakland</v>
          </cell>
          <cell r="C1089" t="str">
            <v>Napa County</v>
          </cell>
          <cell r="D1089" t="str">
            <v>Retail</v>
          </cell>
          <cell r="E1089" t="str">
            <v>Restaurant</v>
          </cell>
          <cell r="F1089" t="str">
            <v>1025 1st St</v>
          </cell>
          <cell r="G1089" t="str">
            <v>Napa</v>
          </cell>
          <cell r="H1089" t="str">
            <v>Napa</v>
          </cell>
          <cell r="J1089" t="str">
            <v>94559</v>
          </cell>
          <cell r="O1089" t="str">
            <v>Masonry</v>
          </cell>
          <cell r="Q1089">
            <v>2285</v>
          </cell>
          <cell r="R1089">
            <v>3</v>
          </cell>
          <cell r="S1089" t="str">
            <v>Single</v>
          </cell>
          <cell r="U1089">
            <v>106332</v>
          </cell>
          <cell r="AE1089">
            <v>40654</v>
          </cell>
        </row>
        <row r="1090">
          <cell r="A1090" t="str">
            <v>396040940</v>
          </cell>
          <cell r="B1090" t="str">
            <v>East Bay/Oakland</v>
          </cell>
          <cell r="C1090" t="str">
            <v>Napa County</v>
          </cell>
          <cell r="D1090" t="str">
            <v>Retail</v>
          </cell>
          <cell r="E1090" t="str">
            <v>Veterinarian/Kennel</v>
          </cell>
          <cell r="F1090" t="str">
            <v>2960 Foothill Blvd</v>
          </cell>
          <cell r="G1090" t="str">
            <v>Calistoga</v>
          </cell>
          <cell r="H1090" t="str">
            <v>Napa</v>
          </cell>
          <cell r="J1090" t="str">
            <v>94515</v>
          </cell>
          <cell r="O1090" t="str">
            <v>Wood Frame</v>
          </cell>
          <cell r="P1090">
            <v>2007</v>
          </cell>
          <cell r="Q1090">
            <v>3960</v>
          </cell>
          <cell r="R1090">
            <v>1</v>
          </cell>
          <cell r="S1090" t="str">
            <v>Single</v>
          </cell>
          <cell r="U1090">
            <v>1447436</v>
          </cell>
          <cell r="AE1090">
            <v>40940</v>
          </cell>
        </row>
        <row r="1091">
          <cell r="A1091" t="str">
            <v>1235040949</v>
          </cell>
          <cell r="B1091" t="str">
            <v>East Bay/Oakland</v>
          </cell>
          <cell r="C1091" t="str">
            <v>Napa County</v>
          </cell>
          <cell r="D1091" t="str">
            <v>Retail</v>
          </cell>
          <cell r="F1091" t="str">
            <v>1030 Main St</v>
          </cell>
          <cell r="G1091" t="str">
            <v>Napa</v>
          </cell>
          <cell r="H1091" t="str">
            <v>Napa</v>
          </cell>
          <cell r="J1091" t="str">
            <v>94559</v>
          </cell>
          <cell r="K1091" t="str">
            <v>Peter A &amp; Vernice H Gasser Foundation</v>
          </cell>
          <cell r="L1091" t="str">
            <v>Joseph Peatman</v>
          </cell>
          <cell r="M1091">
            <v>7072551646</v>
          </cell>
          <cell r="O1091" t="str">
            <v>Masonry</v>
          </cell>
          <cell r="P1091">
            <v>1879</v>
          </cell>
          <cell r="Q1091">
            <v>12350</v>
          </cell>
          <cell r="R1091">
            <v>1</v>
          </cell>
          <cell r="S1091" t="str">
            <v>Multi</v>
          </cell>
          <cell r="U1091">
            <v>1840647</v>
          </cell>
          <cell r="AE1091">
            <v>40949</v>
          </cell>
        </row>
        <row r="1092">
          <cell r="A1092" t="str">
            <v>902240921</v>
          </cell>
          <cell r="B1092" t="str">
            <v>East Bay/Oakland</v>
          </cell>
          <cell r="C1092" t="str">
            <v>Napa County</v>
          </cell>
          <cell r="D1092" t="str">
            <v>Retail (Neighborhood Center)</v>
          </cell>
          <cell r="E1092" t="str">
            <v>Freestanding</v>
          </cell>
          <cell r="F1092" t="str">
            <v>1739 Trancas St</v>
          </cell>
          <cell r="G1092" t="str">
            <v>Napa</v>
          </cell>
          <cell r="H1092" t="str">
            <v>Napa</v>
          </cell>
          <cell r="I1092" t="str">
            <v>Bldg B</v>
          </cell>
          <cell r="J1092" t="str">
            <v>94558</v>
          </cell>
          <cell r="O1092" t="str">
            <v>Metal</v>
          </cell>
          <cell r="P1092">
            <v>2012</v>
          </cell>
          <cell r="Q1092">
            <v>9022</v>
          </cell>
          <cell r="R1092">
            <v>1</v>
          </cell>
          <cell r="S1092" t="str">
            <v>Multi</v>
          </cell>
          <cell r="T1092">
            <v>32.64</v>
          </cell>
          <cell r="U1092">
            <v>2060306</v>
          </cell>
          <cell r="AE1092">
            <v>40921</v>
          </cell>
        </row>
        <row r="1093">
          <cell r="A1093" t="str">
            <v>492840603</v>
          </cell>
          <cell r="B1093" t="str">
            <v>East Bay/Oakland</v>
          </cell>
          <cell r="C1093" t="str">
            <v>Napa County</v>
          </cell>
          <cell r="D1093" t="str">
            <v>Retail</v>
          </cell>
          <cell r="E1093" t="str">
            <v>Restaurant</v>
          </cell>
          <cell r="F1093" t="str">
            <v>6476 Washington St</v>
          </cell>
          <cell r="G1093" t="str">
            <v>Yountville</v>
          </cell>
          <cell r="H1093" t="str">
            <v>Napa</v>
          </cell>
          <cell r="I1093" t="str">
            <v>Wine Garden</v>
          </cell>
          <cell r="J1093" t="str">
            <v>94599</v>
          </cell>
          <cell r="O1093" t="str">
            <v>Masonry</v>
          </cell>
          <cell r="P1093">
            <v>2004</v>
          </cell>
          <cell r="Q1093">
            <v>4928</v>
          </cell>
          <cell r="R1093">
            <v>1</v>
          </cell>
          <cell r="S1093" t="str">
            <v>Multi</v>
          </cell>
          <cell r="U1093">
            <v>3229013</v>
          </cell>
          <cell r="AE1093">
            <v>40603</v>
          </cell>
        </row>
        <row r="1094">
          <cell r="A1094" t="str">
            <v>463040676</v>
          </cell>
          <cell r="B1094" t="str">
            <v>East Bay/Oakland</v>
          </cell>
          <cell r="C1094" t="str">
            <v>Napa County</v>
          </cell>
          <cell r="D1094" t="str">
            <v>Retail</v>
          </cell>
          <cell r="E1094" t="str">
            <v>Freestanding</v>
          </cell>
          <cell r="F1094" t="str">
            <v>1407 Main St</v>
          </cell>
          <cell r="G1094" t="str">
            <v>Saint Helena</v>
          </cell>
          <cell r="H1094" t="str">
            <v>Napa</v>
          </cell>
          <cell r="J1094" t="str">
            <v>94574</v>
          </cell>
          <cell r="O1094" t="str">
            <v>Masonry</v>
          </cell>
          <cell r="P1094">
            <v>1956</v>
          </cell>
          <cell r="Q1094">
            <v>4630</v>
          </cell>
          <cell r="R1094">
            <v>5</v>
          </cell>
          <cell r="S1094" t="str">
            <v>Multi</v>
          </cell>
          <cell r="U1094">
            <v>1751504</v>
          </cell>
          <cell r="AE1094">
            <v>40676</v>
          </cell>
        </row>
        <row r="1095">
          <cell r="A1095" t="str">
            <v>352040809</v>
          </cell>
          <cell r="B1095" t="str">
            <v>East Bay/Oakland</v>
          </cell>
          <cell r="C1095" t="str">
            <v>Napa County</v>
          </cell>
          <cell r="D1095" t="str">
            <v>Retail</v>
          </cell>
          <cell r="F1095" t="str">
            <v>6528-6534 Washington St</v>
          </cell>
          <cell r="G1095" t="str">
            <v>Yountville</v>
          </cell>
          <cell r="H1095" t="str">
            <v>Napa</v>
          </cell>
          <cell r="J1095" t="str">
            <v>94599</v>
          </cell>
          <cell r="O1095" t="str">
            <v>Masonry</v>
          </cell>
          <cell r="P1095">
            <v>1850</v>
          </cell>
          <cell r="Q1095">
            <v>3520</v>
          </cell>
          <cell r="R1095">
            <v>2</v>
          </cell>
          <cell r="S1095" t="str">
            <v>Single</v>
          </cell>
          <cell r="U1095">
            <v>1663204</v>
          </cell>
          <cell r="AE1095">
            <v>40809</v>
          </cell>
        </row>
        <row r="1096">
          <cell r="A1096" t="str">
            <v>13669641031</v>
          </cell>
          <cell r="B1096" t="str">
            <v>East Bay/Oakland</v>
          </cell>
          <cell r="C1096" t="str">
            <v>Napa County</v>
          </cell>
          <cell r="D1096" t="str">
            <v>Retail (Lifestyle Center)</v>
          </cell>
          <cell r="E1096" t="str">
            <v>Freestanding</v>
          </cell>
          <cell r="F1096" t="str">
            <v>1320-1398 Napa Town Ctr (4 Properties)</v>
          </cell>
          <cell r="G1096" t="str">
            <v>Napa</v>
          </cell>
          <cell r="H1096" t="str">
            <v>Napa</v>
          </cell>
          <cell r="I1096" t="str">
            <v>The Shops at Napa Center</v>
          </cell>
          <cell r="J1096" t="str">
            <v>94559</v>
          </cell>
          <cell r="K1096" t="str">
            <v>Zapolski Real Estate</v>
          </cell>
          <cell r="L1096" t="str">
            <v>Todd Zapolski</v>
          </cell>
          <cell r="M1096">
            <v>9199562722</v>
          </cell>
          <cell r="Q1096">
            <v>136696</v>
          </cell>
          <cell r="R1096">
            <v>39</v>
          </cell>
          <cell r="S1096" t="str">
            <v>Multi</v>
          </cell>
          <cell r="X1096" t="str">
            <v>Seller</v>
          </cell>
          <cell r="Z1096" t="str">
            <v>5-7-12--I was unable to locate the loan amount on the Deed of Trust</v>
          </cell>
          <cell r="AE1096">
            <v>41031</v>
          </cell>
        </row>
        <row r="1097">
          <cell r="A1097" t="str">
            <v>3801540555</v>
          </cell>
          <cell r="B1097" t="str">
            <v>East Bay/Oakland</v>
          </cell>
          <cell r="C1097" t="str">
            <v>Napa County</v>
          </cell>
          <cell r="D1097" t="str">
            <v>Retail</v>
          </cell>
          <cell r="E1097" t="str">
            <v>Auto Dealership</v>
          </cell>
          <cell r="F1097" t="str">
            <v>570 Soscol Ave</v>
          </cell>
          <cell r="G1097" t="str">
            <v>Napa</v>
          </cell>
          <cell r="H1097" t="str">
            <v>Napa</v>
          </cell>
          <cell r="J1097" t="str">
            <v>94559</v>
          </cell>
          <cell r="O1097" t="str">
            <v>Wood Frame</v>
          </cell>
          <cell r="Q1097">
            <v>38015</v>
          </cell>
          <cell r="R1097">
            <v>5</v>
          </cell>
          <cell r="S1097" t="str">
            <v>Multi</v>
          </cell>
          <cell r="U1097">
            <v>525818</v>
          </cell>
          <cell r="AE1097">
            <v>40555</v>
          </cell>
        </row>
        <row r="1098">
          <cell r="A1098" t="str">
            <v>160041018</v>
          </cell>
          <cell r="B1098" t="str">
            <v>East Bay/Oakland</v>
          </cell>
          <cell r="C1098" t="str">
            <v>Napa County</v>
          </cell>
          <cell r="D1098" t="str">
            <v>Retail</v>
          </cell>
          <cell r="E1098" t="str">
            <v>Freestanding</v>
          </cell>
          <cell r="F1098" t="str">
            <v>1625 Lincoln Ave</v>
          </cell>
          <cell r="G1098" t="str">
            <v>Napa</v>
          </cell>
          <cell r="H1098" t="str">
            <v>Napa</v>
          </cell>
          <cell r="J1098" t="str">
            <v>94558</v>
          </cell>
          <cell r="O1098" t="str">
            <v>Wood Frame</v>
          </cell>
          <cell r="P1098">
            <v>1904</v>
          </cell>
          <cell r="Q1098">
            <v>1600</v>
          </cell>
          <cell r="S1098" t="str">
            <v>Single</v>
          </cell>
          <cell r="U1098">
            <v>269917</v>
          </cell>
          <cell r="AE1098">
            <v>41018</v>
          </cell>
        </row>
        <row r="1099">
          <cell r="A1099" t="str">
            <v>240041019</v>
          </cell>
          <cell r="B1099" t="str">
            <v>East Bay/Oakland</v>
          </cell>
          <cell r="C1099" t="str">
            <v>Napa County</v>
          </cell>
          <cell r="D1099" t="str">
            <v>Retail</v>
          </cell>
          <cell r="E1099" t="str">
            <v>Restaurant</v>
          </cell>
          <cell r="F1099" t="str">
            <v>1195 W Imola Ave</v>
          </cell>
          <cell r="G1099" t="str">
            <v>Napa</v>
          </cell>
          <cell r="H1099" t="str">
            <v>Napa</v>
          </cell>
          <cell r="J1099" t="str">
            <v>94559</v>
          </cell>
          <cell r="O1099" t="str">
            <v>Masonry</v>
          </cell>
          <cell r="Q1099">
            <v>2400</v>
          </cell>
          <cell r="R1099">
            <v>1</v>
          </cell>
          <cell r="S1099" t="str">
            <v>Single</v>
          </cell>
          <cell r="U1099">
            <v>945475</v>
          </cell>
          <cell r="AE1099">
            <v>41019</v>
          </cell>
        </row>
        <row r="1100">
          <cell r="A1100" t="str">
            <v>651840833</v>
          </cell>
          <cell r="B1100" t="str">
            <v>East Bay/Oakland</v>
          </cell>
          <cell r="C1100" t="str">
            <v>Napa County</v>
          </cell>
          <cell r="D1100" t="str">
            <v>Retail</v>
          </cell>
          <cell r="E1100" t="str">
            <v>Restaurant</v>
          </cell>
          <cell r="F1100" t="str">
            <v>6003-6005 Monticello Rd</v>
          </cell>
          <cell r="G1100" t="str">
            <v>Napa</v>
          </cell>
          <cell r="H1100" t="str">
            <v>Napa</v>
          </cell>
          <cell r="I1100" t="str">
            <v>Moskowite Corners Neighborhood Center</v>
          </cell>
          <cell r="J1100" t="str">
            <v>94558</v>
          </cell>
          <cell r="Q1100">
            <v>6518</v>
          </cell>
          <cell r="T1100">
            <v>100</v>
          </cell>
          <cell r="U1100">
            <v>954885</v>
          </cell>
          <cell r="AE1100">
            <v>40833</v>
          </cell>
        </row>
        <row r="1101">
          <cell r="A1101" t="str">
            <v>416540834</v>
          </cell>
          <cell r="B1101" t="str">
            <v>East Bay/Oakland</v>
          </cell>
          <cell r="C1101" t="str">
            <v>Napa County</v>
          </cell>
          <cell r="D1101" t="str">
            <v>Retail (Neighborhood Center)</v>
          </cell>
          <cell r="F1101" t="str">
            <v>1141-1149 Main St</v>
          </cell>
          <cell r="G1101" t="str">
            <v>Saint Helena</v>
          </cell>
          <cell r="H1101" t="str">
            <v>Napa</v>
          </cell>
          <cell r="J1101" t="str">
            <v>94574</v>
          </cell>
          <cell r="O1101" t="str">
            <v>Masonry</v>
          </cell>
          <cell r="P1101">
            <v>1966</v>
          </cell>
          <cell r="Q1101">
            <v>4165</v>
          </cell>
          <cell r="R1101">
            <v>3</v>
          </cell>
          <cell r="S1101" t="str">
            <v>Multi</v>
          </cell>
          <cell r="U1101">
            <v>610313</v>
          </cell>
          <cell r="AE1101">
            <v>40834</v>
          </cell>
        </row>
        <row r="1102">
          <cell r="A1102" t="str">
            <v>194040919</v>
          </cell>
          <cell r="B1102" t="str">
            <v>East Bay/Oakland</v>
          </cell>
          <cell r="C1102" t="str">
            <v>Napa County</v>
          </cell>
          <cell r="D1102" t="str">
            <v>Retail</v>
          </cell>
          <cell r="E1102" t="str">
            <v>Storefront</v>
          </cell>
          <cell r="F1102" t="str">
            <v>1414 Lincoln Ave</v>
          </cell>
          <cell r="G1102" t="str">
            <v>Calistoga</v>
          </cell>
          <cell r="H1102" t="str">
            <v>Napa</v>
          </cell>
          <cell r="J1102" t="str">
            <v>94515</v>
          </cell>
          <cell r="O1102" t="str">
            <v>Masonry</v>
          </cell>
          <cell r="Q1102">
            <v>1940</v>
          </cell>
          <cell r="R1102">
            <v>1</v>
          </cell>
          <cell r="S1102" t="str">
            <v>Single</v>
          </cell>
          <cell r="U1102">
            <v>166144</v>
          </cell>
          <cell r="AE1102">
            <v>40919</v>
          </cell>
        </row>
        <row r="1103">
          <cell r="A1103" t="str">
            <v>616041145</v>
          </cell>
          <cell r="B1103" t="str">
            <v>East Bay/Oakland</v>
          </cell>
          <cell r="C1103" t="str">
            <v>Napa County</v>
          </cell>
          <cell r="D1103" t="str">
            <v>Retail</v>
          </cell>
          <cell r="E1103" t="str">
            <v>Freestanding</v>
          </cell>
          <cell r="F1103" t="str">
            <v>222 Soscol Ave</v>
          </cell>
          <cell r="G1103" t="str">
            <v>Napa</v>
          </cell>
          <cell r="H1103" t="str">
            <v>Napa</v>
          </cell>
          <cell r="J1103" t="str">
            <v>94559</v>
          </cell>
          <cell r="O1103" t="str">
            <v>Masonry</v>
          </cell>
          <cell r="Q1103">
            <v>6160</v>
          </cell>
          <cell r="R1103">
            <v>1</v>
          </cell>
          <cell r="S1103" t="str">
            <v>Single</v>
          </cell>
          <cell r="U1103">
            <v>761355</v>
          </cell>
          <cell r="AE1103">
            <v>41145</v>
          </cell>
        </row>
        <row r="1104">
          <cell r="A1104" t="str">
            <v>341440938</v>
          </cell>
          <cell r="B1104" t="str">
            <v>East Bay/Oakland</v>
          </cell>
          <cell r="C1104" t="str">
            <v>Napa County</v>
          </cell>
          <cell r="D1104" t="str">
            <v>Retail</v>
          </cell>
          <cell r="E1104" t="str">
            <v>Storefront</v>
          </cell>
          <cell r="F1104" t="str">
            <v>1350 Main St</v>
          </cell>
          <cell r="G1104" t="str">
            <v>Napa</v>
          </cell>
          <cell r="H1104" t="str">
            <v>Napa</v>
          </cell>
          <cell r="J1104" t="str">
            <v>94559</v>
          </cell>
          <cell r="O1104" t="str">
            <v>Masonry</v>
          </cell>
          <cell r="P1104">
            <v>1936</v>
          </cell>
          <cell r="Q1104">
            <v>3414</v>
          </cell>
          <cell r="R1104">
            <v>2</v>
          </cell>
          <cell r="S1104" t="str">
            <v>Single</v>
          </cell>
          <cell r="U1104">
            <v>249619</v>
          </cell>
          <cell r="AE1104">
            <v>40938</v>
          </cell>
        </row>
        <row r="1105">
          <cell r="A1105" t="str">
            <v>194640918</v>
          </cell>
          <cell r="B1105" t="str">
            <v>East Bay/Oakland</v>
          </cell>
          <cell r="C1105" t="str">
            <v>Napa County</v>
          </cell>
          <cell r="D1105" t="str">
            <v>Retail</v>
          </cell>
          <cell r="E1105" t="str">
            <v>Restaurant</v>
          </cell>
          <cell r="F1105" t="str">
            <v>1441 3rd St</v>
          </cell>
          <cell r="G1105" t="str">
            <v>Napa</v>
          </cell>
          <cell r="H1105" t="str">
            <v>Napa</v>
          </cell>
          <cell r="J1105" t="str">
            <v>94559</v>
          </cell>
          <cell r="O1105" t="str">
            <v>Masonry</v>
          </cell>
          <cell r="Q1105">
            <v>1946</v>
          </cell>
          <cell r="S1105" t="str">
            <v>Multi</v>
          </cell>
          <cell r="U1105">
            <v>109884</v>
          </cell>
          <cell r="AE1105">
            <v>40918</v>
          </cell>
        </row>
        <row r="1106">
          <cell r="A1106" t="str">
            <v>194641115</v>
          </cell>
          <cell r="B1106" t="str">
            <v>East Bay/Oakland</v>
          </cell>
          <cell r="C1106" t="str">
            <v>Napa County</v>
          </cell>
          <cell r="D1106" t="str">
            <v>Retail</v>
          </cell>
          <cell r="E1106" t="str">
            <v>Restaurant</v>
          </cell>
          <cell r="F1106" t="str">
            <v>1441 3rd St</v>
          </cell>
          <cell r="G1106" t="str">
            <v>Napa</v>
          </cell>
          <cell r="H1106" t="str">
            <v>Napa</v>
          </cell>
          <cell r="J1106" t="str">
            <v>94559</v>
          </cell>
          <cell r="O1106" t="str">
            <v>Masonry</v>
          </cell>
          <cell r="Q1106">
            <v>1946</v>
          </cell>
          <cell r="S1106" t="str">
            <v>Multi</v>
          </cell>
          <cell r="U1106">
            <v>109884</v>
          </cell>
          <cell r="AE1106">
            <v>41115</v>
          </cell>
        </row>
        <row r="1107">
          <cell r="A1107" t="str">
            <v>162541149</v>
          </cell>
          <cell r="B1107" t="str">
            <v>East Bay/Oakland</v>
          </cell>
          <cell r="C1107" t="str">
            <v>Napa County</v>
          </cell>
          <cell r="D1107" t="str">
            <v>Retail</v>
          </cell>
          <cell r="E1107" t="str">
            <v>Fast Food</v>
          </cell>
          <cell r="F1107" t="str">
            <v>1601 Jefferson St</v>
          </cell>
          <cell r="G1107" t="str">
            <v>Napa</v>
          </cell>
          <cell r="H1107" t="str">
            <v>Napa</v>
          </cell>
          <cell r="J1107" t="str">
            <v>94559</v>
          </cell>
          <cell r="K1107" t="str">
            <v>Edith Morell</v>
          </cell>
          <cell r="L1107" t="str">
            <v>Edith Morell</v>
          </cell>
          <cell r="O1107" t="str">
            <v>Masonry</v>
          </cell>
          <cell r="P1107">
            <v>1963</v>
          </cell>
          <cell r="Q1107">
            <v>1625</v>
          </cell>
          <cell r="R1107">
            <v>1</v>
          </cell>
          <cell r="S1107" t="str">
            <v>Multi</v>
          </cell>
          <cell r="U1107">
            <v>500000</v>
          </cell>
          <cell r="AE1107">
            <v>41149</v>
          </cell>
        </row>
        <row r="1108">
          <cell r="A1108" t="str">
            <v>310041054</v>
          </cell>
          <cell r="B1108" t="str">
            <v>East Bay/Oakland</v>
          </cell>
          <cell r="C1108" t="str">
            <v>Napa County</v>
          </cell>
          <cell r="D1108" t="str">
            <v>Retail</v>
          </cell>
          <cell r="E1108" t="str">
            <v>Storefront</v>
          </cell>
          <cell r="F1108" t="str">
            <v>1321-1325 Main St</v>
          </cell>
          <cell r="G1108" t="str">
            <v>Saint Helena</v>
          </cell>
          <cell r="H1108" t="str">
            <v>Napa</v>
          </cell>
          <cell r="J1108" t="str">
            <v>94574</v>
          </cell>
          <cell r="K1108" t="str">
            <v>Orin Swift Cellars</v>
          </cell>
          <cell r="L1108" t="str">
            <v>David Phinney</v>
          </cell>
          <cell r="M1108">
            <v>7079679179</v>
          </cell>
          <cell r="O1108" t="str">
            <v>Masonry</v>
          </cell>
          <cell r="P1108">
            <v>1926</v>
          </cell>
          <cell r="Q1108">
            <v>3100</v>
          </cell>
          <cell r="R1108">
            <v>1</v>
          </cell>
          <cell r="S1108" t="str">
            <v>Single</v>
          </cell>
          <cell r="U1108">
            <v>538274</v>
          </cell>
          <cell r="AE1108">
            <v>41054</v>
          </cell>
        </row>
        <row r="1109">
          <cell r="A1109" t="str">
            <v>185140724</v>
          </cell>
          <cell r="B1109" t="str">
            <v>East Bay/Oakland</v>
          </cell>
          <cell r="C1109" t="str">
            <v>Napa County</v>
          </cell>
          <cell r="D1109" t="str">
            <v>Retail</v>
          </cell>
          <cell r="E1109" t="str">
            <v>Convenience Store</v>
          </cell>
          <cell r="F1109" t="str">
            <v>985 Lincoln Ave</v>
          </cell>
          <cell r="G1109" t="str">
            <v>Napa</v>
          </cell>
          <cell r="H1109" t="str">
            <v>Napa</v>
          </cell>
          <cell r="J1109" t="str">
            <v>94558</v>
          </cell>
          <cell r="O1109" t="str">
            <v>Reinforced Concrete</v>
          </cell>
          <cell r="P1109">
            <v>1978</v>
          </cell>
          <cell r="Q1109">
            <v>1851</v>
          </cell>
          <cell r="R1109">
            <v>1</v>
          </cell>
          <cell r="S1109" t="str">
            <v>Single</v>
          </cell>
          <cell r="U1109">
            <v>183776</v>
          </cell>
          <cell r="AE1109">
            <v>40724</v>
          </cell>
        </row>
        <row r="1110">
          <cell r="A1110" t="str">
            <v>194040919</v>
          </cell>
          <cell r="B1110" t="str">
            <v>East Bay/Oakland</v>
          </cell>
          <cell r="C1110" t="str">
            <v>Napa County</v>
          </cell>
          <cell r="D1110" t="str">
            <v>Retail</v>
          </cell>
          <cell r="E1110" t="str">
            <v>Storefront</v>
          </cell>
          <cell r="F1110" t="str">
            <v>1414 Lincoln Ave</v>
          </cell>
          <cell r="G1110" t="str">
            <v>Calistoga</v>
          </cell>
          <cell r="H1110" t="str">
            <v>Napa</v>
          </cell>
          <cell r="J1110" t="str">
            <v>94515</v>
          </cell>
          <cell r="O1110" t="str">
            <v>Masonry</v>
          </cell>
          <cell r="Q1110">
            <v>1940</v>
          </cell>
          <cell r="R1110">
            <v>1</v>
          </cell>
          <cell r="S1110" t="str">
            <v>Single</v>
          </cell>
          <cell r="U1110">
            <v>166144</v>
          </cell>
          <cell r="AE1110">
            <v>40919</v>
          </cell>
        </row>
        <row r="1111">
          <cell r="A1111" t="str">
            <v>440040855</v>
          </cell>
          <cell r="B1111" t="str">
            <v>East Bay/Oakland</v>
          </cell>
          <cell r="C1111" t="str">
            <v>Napa County</v>
          </cell>
          <cell r="D1111" t="str">
            <v>Retail</v>
          </cell>
          <cell r="F1111" t="str">
            <v>1141 1st St</v>
          </cell>
          <cell r="G1111" t="str">
            <v>Napa</v>
          </cell>
          <cell r="H1111" t="str">
            <v>Napa</v>
          </cell>
          <cell r="J1111" t="str">
            <v>94559</v>
          </cell>
          <cell r="K1111" t="str">
            <v>George L &amp; Jacqueline Altamura</v>
          </cell>
          <cell r="L1111" t="str">
            <v>George Altamura</v>
          </cell>
          <cell r="M1111">
            <v>7072573312</v>
          </cell>
          <cell r="O1111" t="str">
            <v>Wood Frame</v>
          </cell>
          <cell r="P1111">
            <v>1975</v>
          </cell>
          <cell r="Q1111">
            <v>4400</v>
          </cell>
          <cell r="S1111" t="str">
            <v>Multi</v>
          </cell>
          <cell r="U1111">
            <v>644508</v>
          </cell>
          <cell r="AE1111">
            <v>40855</v>
          </cell>
        </row>
        <row r="1112">
          <cell r="A1112" t="str">
            <v>194640918</v>
          </cell>
          <cell r="B1112" t="str">
            <v>East Bay/Oakland</v>
          </cell>
          <cell r="C1112" t="str">
            <v>Napa County</v>
          </cell>
          <cell r="D1112" t="str">
            <v>Retail</v>
          </cell>
          <cell r="E1112" t="str">
            <v>Restaurant</v>
          </cell>
          <cell r="F1112" t="str">
            <v>1441 3rd St</v>
          </cell>
          <cell r="G1112" t="str">
            <v>Napa</v>
          </cell>
          <cell r="H1112" t="str">
            <v>Napa</v>
          </cell>
          <cell r="J1112" t="str">
            <v>94559</v>
          </cell>
          <cell r="O1112" t="str">
            <v>Masonry</v>
          </cell>
          <cell r="Q1112">
            <v>1946</v>
          </cell>
          <cell r="S1112" t="str">
            <v>Multi</v>
          </cell>
          <cell r="U1112">
            <v>109884</v>
          </cell>
          <cell r="AE1112">
            <v>40918</v>
          </cell>
        </row>
        <row r="1113">
          <cell r="A1113" t="str">
            <v>260041061</v>
          </cell>
          <cell r="B1113" t="str">
            <v>East Bay/Oakland</v>
          </cell>
          <cell r="C1113" t="str">
            <v>Napa County</v>
          </cell>
          <cell r="D1113" t="str">
            <v>Retail</v>
          </cell>
          <cell r="E1113" t="str">
            <v>Convenience Store</v>
          </cell>
          <cell r="F1113" t="str">
            <v>29 Rio Del Mar</v>
          </cell>
          <cell r="G1113" t="str">
            <v>American Canyon</v>
          </cell>
          <cell r="H1113" t="str">
            <v>Napa</v>
          </cell>
          <cell r="J1113" t="str">
            <v>94503</v>
          </cell>
          <cell r="O1113" t="str">
            <v>Masonry</v>
          </cell>
          <cell r="Q1113">
            <v>2600</v>
          </cell>
          <cell r="R1113">
            <v>1</v>
          </cell>
          <cell r="S1113" t="str">
            <v>Single</v>
          </cell>
          <cell r="U1113">
            <v>179151</v>
          </cell>
          <cell r="AE1113">
            <v>41061</v>
          </cell>
        </row>
        <row r="1114">
          <cell r="A1114" t="str">
            <v>1061641087</v>
          </cell>
          <cell r="B1114" t="str">
            <v>East Bay/Oakland</v>
          </cell>
          <cell r="C1114" t="str">
            <v>Napa County</v>
          </cell>
          <cell r="D1114" t="str">
            <v>Retail</v>
          </cell>
          <cell r="E1114" t="str">
            <v>Auto Repair</v>
          </cell>
          <cell r="F1114" t="str">
            <v>480-488 Soscol Ave</v>
          </cell>
          <cell r="G1114" t="str">
            <v>Napa</v>
          </cell>
          <cell r="H1114" t="str">
            <v>Napa</v>
          </cell>
          <cell r="J1114" t="str">
            <v>94559</v>
          </cell>
          <cell r="O1114" t="str">
            <v>Masonry</v>
          </cell>
          <cell r="Q1114">
            <v>10616</v>
          </cell>
          <cell r="R1114">
            <v>6</v>
          </cell>
          <cell r="S1114" t="str">
            <v>Multi</v>
          </cell>
          <cell r="U1114">
            <v>468578</v>
          </cell>
          <cell r="AE1114">
            <v>41087</v>
          </cell>
        </row>
        <row r="1115">
          <cell r="A1115" t="str">
            <v>1061641087</v>
          </cell>
          <cell r="B1115" t="str">
            <v>East Bay/Oakland</v>
          </cell>
          <cell r="C1115" t="str">
            <v>Napa County</v>
          </cell>
          <cell r="D1115" t="str">
            <v>Retail</v>
          </cell>
          <cell r="E1115" t="str">
            <v>Auto Repair</v>
          </cell>
          <cell r="F1115" t="str">
            <v>480-488 Soscol Ave</v>
          </cell>
          <cell r="G1115" t="str">
            <v>Napa</v>
          </cell>
          <cell r="H1115" t="str">
            <v>Napa</v>
          </cell>
          <cell r="J1115" t="str">
            <v>94559</v>
          </cell>
          <cell r="O1115" t="str">
            <v>Masonry</v>
          </cell>
          <cell r="Q1115">
            <v>10616</v>
          </cell>
          <cell r="R1115">
            <v>6</v>
          </cell>
          <cell r="S1115" t="str">
            <v>Multi</v>
          </cell>
          <cell r="U1115">
            <v>468578</v>
          </cell>
          <cell r="AE1115">
            <v>41087</v>
          </cell>
        </row>
        <row r="1116">
          <cell r="A1116" t="str">
            <v>720041212</v>
          </cell>
          <cell r="B1116" t="str">
            <v>East Bay/Oakland</v>
          </cell>
          <cell r="C1116" t="str">
            <v>Napa County</v>
          </cell>
          <cell r="D1116" t="str">
            <v>Retail</v>
          </cell>
          <cell r="F1116" t="str">
            <v>1362-1364 Lincoln Ave</v>
          </cell>
          <cell r="G1116" t="str">
            <v>Calistoga</v>
          </cell>
          <cell r="H1116" t="str">
            <v>Napa</v>
          </cell>
          <cell r="J1116" t="str">
            <v>94515</v>
          </cell>
          <cell r="O1116" t="str">
            <v>Wood Frame</v>
          </cell>
          <cell r="P1116">
            <v>1915</v>
          </cell>
          <cell r="Q1116">
            <v>7200</v>
          </cell>
          <cell r="R1116">
            <v>3</v>
          </cell>
          <cell r="S1116" t="str">
            <v>Single</v>
          </cell>
          <cell r="U1116">
            <v>968688</v>
          </cell>
          <cell r="AE1116">
            <v>41212</v>
          </cell>
        </row>
        <row r="1117">
          <cell r="A1117" t="str">
            <v>720041212</v>
          </cell>
          <cell r="B1117" t="str">
            <v>East Bay/Oakland</v>
          </cell>
          <cell r="C1117" t="str">
            <v>Napa County</v>
          </cell>
          <cell r="D1117" t="str">
            <v>Retail</v>
          </cell>
          <cell r="F1117" t="str">
            <v>1362-1364 Lincoln Ave</v>
          </cell>
          <cell r="G1117" t="str">
            <v>Calistoga</v>
          </cell>
          <cell r="H1117" t="str">
            <v>Napa</v>
          </cell>
          <cell r="J1117" t="str">
            <v>94515</v>
          </cell>
          <cell r="O1117" t="str">
            <v>Wood Frame</v>
          </cell>
          <cell r="P1117">
            <v>1915</v>
          </cell>
          <cell r="Q1117">
            <v>7200</v>
          </cell>
          <cell r="R1117">
            <v>3</v>
          </cell>
          <cell r="S1117" t="str">
            <v>Single</v>
          </cell>
          <cell r="U1117">
            <v>968688</v>
          </cell>
          <cell r="AE1117">
            <v>41212</v>
          </cell>
        </row>
        <row r="1118">
          <cell r="A1118" t="str">
            <v>2200041229</v>
          </cell>
          <cell r="B1118" t="str">
            <v>East Bay/Oakland</v>
          </cell>
          <cell r="C1118" t="str">
            <v>Napa County</v>
          </cell>
          <cell r="D1118" t="str">
            <v>Retail (Neighborhood Center)</v>
          </cell>
          <cell r="E1118" t="str">
            <v>Freestanding</v>
          </cell>
          <cell r="F1118" t="str">
            <v>Soscol Ave</v>
          </cell>
          <cell r="G1118" t="str">
            <v>Napa</v>
          </cell>
          <cell r="H1118" t="str">
            <v>Napa</v>
          </cell>
          <cell r="I1118" t="str">
            <v>Major 2</v>
          </cell>
          <cell r="J1118" t="str">
            <v>94559</v>
          </cell>
          <cell r="K1118" t="str">
            <v>Peter A &amp; Vernice H Gasser Foundation</v>
          </cell>
          <cell r="L1118" t="str">
            <v>Peter Gasser</v>
          </cell>
          <cell r="M1118">
            <v>7072551646</v>
          </cell>
          <cell r="P1118">
            <v>2014</v>
          </cell>
          <cell r="Q1118">
            <v>22000</v>
          </cell>
          <cell r="S1118" t="str">
            <v>Single</v>
          </cell>
          <cell r="U1118">
            <v>582358</v>
          </cell>
          <cell r="AE1118">
            <v>41229</v>
          </cell>
        </row>
        <row r="1119">
          <cell r="A1119" t="str">
            <v>151041227</v>
          </cell>
          <cell r="B1119" t="str">
            <v>East Bay/Oakland</v>
          </cell>
          <cell r="C1119" t="str">
            <v>Napa County</v>
          </cell>
          <cell r="D1119" t="str">
            <v>Retail</v>
          </cell>
          <cell r="E1119" t="str">
            <v>Storefront</v>
          </cell>
          <cell r="F1119" t="str">
            <v>1351 Main St</v>
          </cell>
          <cell r="G1119" t="str">
            <v>Saint Helena</v>
          </cell>
          <cell r="H1119" t="str">
            <v>Napa</v>
          </cell>
          <cell r="J1119" t="str">
            <v>94574</v>
          </cell>
          <cell r="O1119" t="str">
            <v>Masonry</v>
          </cell>
          <cell r="Q1119">
            <v>1510</v>
          </cell>
          <cell r="R1119">
            <v>1</v>
          </cell>
          <cell r="S1119" t="str">
            <v>Single</v>
          </cell>
          <cell r="U1119">
            <v>78049</v>
          </cell>
          <cell r="AE1119">
            <v>41227</v>
          </cell>
        </row>
        <row r="1120">
          <cell r="A1120" t="str">
            <v>2200041229</v>
          </cell>
          <cell r="B1120" t="str">
            <v>East Bay/Oakland</v>
          </cell>
          <cell r="C1120" t="str">
            <v>Napa County</v>
          </cell>
          <cell r="D1120" t="str">
            <v>Retail (Neighborhood Center)</v>
          </cell>
          <cell r="E1120" t="str">
            <v>Freestanding</v>
          </cell>
          <cell r="F1120" t="str">
            <v>Soscol Ave</v>
          </cell>
          <cell r="G1120" t="str">
            <v>Napa</v>
          </cell>
          <cell r="H1120" t="str">
            <v>Napa</v>
          </cell>
          <cell r="I1120" t="str">
            <v>Major 2</v>
          </cell>
          <cell r="J1120" t="str">
            <v>94559</v>
          </cell>
          <cell r="P1120">
            <v>2014</v>
          </cell>
          <cell r="Q1120">
            <v>22000</v>
          </cell>
          <cell r="S1120" t="str">
            <v>Single</v>
          </cell>
          <cell r="U1120">
            <v>418030</v>
          </cell>
          <cell r="AE1120">
            <v>41229</v>
          </cell>
        </row>
        <row r="1121">
          <cell r="A1121" t="str">
            <v>242741229</v>
          </cell>
          <cell r="B1121" t="str">
            <v>East Bay/Oakland</v>
          </cell>
          <cell r="C1121" t="str">
            <v>Napa County</v>
          </cell>
          <cell r="D1121" t="str">
            <v>Retail</v>
          </cell>
          <cell r="E1121" t="str">
            <v>Auto Repair</v>
          </cell>
          <cell r="F1121" t="str">
            <v>467 Soscol Ave</v>
          </cell>
          <cell r="G1121" t="str">
            <v>Napa</v>
          </cell>
          <cell r="H1121" t="str">
            <v>Napa</v>
          </cell>
          <cell r="J1121" t="str">
            <v>94559</v>
          </cell>
          <cell r="O1121" t="str">
            <v>Wood Frame</v>
          </cell>
          <cell r="Q1121">
            <v>2427</v>
          </cell>
          <cell r="R1121">
            <v>1</v>
          </cell>
          <cell r="S1121" t="str">
            <v>Single</v>
          </cell>
          <cell r="U1121">
            <v>164328</v>
          </cell>
          <cell r="AE1121">
            <v>41229</v>
          </cell>
        </row>
        <row r="1122">
          <cell r="A1122" t="str">
            <v>1697640960</v>
          </cell>
          <cell r="B1122" t="str">
            <v>East Bay/Oakland</v>
          </cell>
          <cell r="C1122" t="str">
            <v>Napa County</v>
          </cell>
          <cell r="D1122" t="str">
            <v>Retail</v>
          </cell>
          <cell r="E1122" t="str">
            <v>Freestanding</v>
          </cell>
          <cell r="F1122" t="str">
            <v>1202-1216 Main St</v>
          </cell>
          <cell r="G1122" t="str">
            <v>Napa</v>
          </cell>
          <cell r="H1122" t="str">
            <v>Napa</v>
          </cell>
          <cell r="J1122" t="str">
            <v>94559</v>
          </cell>
          <cell r="O1122" t="str">
            <v>Masonry</v>
          </cell>
          <cell r="P1122">
            <v>1936</v>
          </cell>
          <cell r="Q1122">
            <v>16976</v>
          </cell>
          <cell r="R1122">
            <v>10</v>
          </cell>
          <cell r="S1122" t="str">
            <v>Multi</v>
          </cell>
          <cell r="U1122">
            <v>212773</v>
          </cell>
          <cell r="AE1122">
            <v>40960</v>
          </cell>
        </row>
        <row r="1123">
          <cell r="A1123" t="str">
            <v>694040996</v>
          </cell>
          <cell r="B1123" t="str">
            <v>East Bay/Oakland</v>
          </cell>
          <cell r="C1123" t="str">
            <v>Napa County</v>
          </cell>
          <cell r="D1123" t="str">
            <v>Retail</v>
          </cell>
          <cell r="E1123" t="str">
            <v>Supermarket</v>
          </cell>
          <cell r="F1123" t="str">
            <v>504 Brown St</v>
          </cell>
          <cell r="G1123" t="str">
            <v>Napa</v>
          </cell>
          <cell r="H1123" t="str">
            <v>Napa</v>
          </cell>
          <cell r="J1123" t="str">
            <v>94559</v>
          </cell>
          <cell r="O1123" t="str">
            <v>Masonry</v>
          </cell>
          <cell r="P1123">
            <v>1964</v>
          </cell>
          <cell r="Q1123">
            <v>6940</v>
          </cell>
          <cell r="R1123">
            <v>1</v>
          </cell>
          <cell r="S1123" t="str">
            <v>Single</v>
          </cell>
          <cell r="U1123">
            <v>176531</v>
          </cell>
          <cell r="AE1123">
            <v>40996</v>
          </cell>
        </row>
        <row r="1124">
          <cell r="A1124" t="str">
            <v>804041241</v>
          </cell>
          <cell r="B1124" t="str">
            <v>East Bay/Oakland</v>
          </cell>
          <cell r="C1124" t="str">
            <v>Napa County</v>
          </cell>
          <cell r="D1124" t="str">
            <v>Retail</v>
          </cell>
          <cell r="E1124" t="str">
            <v>Auto Dealership</v>
          </cell>
          <cell r="F1124" t="str">
            <v>459 Soscol Ave</v>
          </cell>
          <cell r="G1124" t="str">
            <v>Napa</v>
          </cell>
          <cell r="H1124" t="str">
            <v>Napa</v>
          </cell>
          <cell r="J1124" t="str">
            <v>94559</v>
          </cell>
          <cell r="O1124" t="str">
            <v>Reinforced Concrete</v>
          </cell>
          <cell r="Q1124">
            <v>8040</v>
          </cell>
          <cell r="R1124">
            <v>2</v>
          </cell>
          <cell r="S1124" t="str">
            <v>Single</v>
          </cell>
          <cell r="U1124">
            <v>1130368</v>
          </cell>
          <cell r="AE1124">
            <v>41241</v>
          </cell>
        </row>
        <row r="1125">
          <cell r="A1125" t="str">
            <v>160041240</v>
          </cell>
          <cell r="B1125" t="str">
            <v>East Bay/Oakland</v>
          </cell>
          <cell r="C1125" t="str">
            <v>Napa County</v>
          </cell>
          <cell r="D1125" t="str">
            <v>Retail</v>
          </cell>
          <cell r="E1125" t="str">
            <v>Freestanding</v>
          </cell>
          <cell r="F1125" t="str">
            <v>1625 Lincoln Ave</v>
          </cell>
          <cell r="G1125" t="str">
            <v>Napa</v>
          </cell>
          <cell r="H1125" t="str">
            <v>Napa</v>
          </cell>
          <cell r="J1125" t="str">
            <v>94558</v>
          </cell>
          <cell r="O1125" t="str">
            <v>Wood Frame</v>
          </cell>
          <cell r="P1125">
            <v>1904</v>
          </cell>
          <cell r="Q1125">
            <v>1600</v>
          </cell>
          <cell r="S1125" t="str">
            <v>Single</v>
          </cell>
          <cell r="U1125">
            <v>275314</v>
          </cell>
          <cell r="AE1125">
            <v>41240</v>
          </cell>
        </row>
        <row r="1126">
          <cell r="A1126" t="str">
            <v>902240921</v>
          </cell>
          <cell r="B1126" t="str">
            <v>East Bay/Oakland</v>
          </cell>
          <cell r="C1126" t="str">
            <v>Napa County</v>
          </cell>
          <cell r="D1126" t="str">
            <v>Retail (Neighborhood Center)</v>
          </cell>
          <cell r="E1126" t="str">
            <v>Freestanding</v>
          </cell>
          <cell r="F1126" t="str">
            <v>1739 Trancas St</v>
          </cell>
          <cell r="G1126" t="str">
            <v>Napa</v>
          </cell>
          <cell r="H1126" t="str">
            <v>Napa</v>
          </cell>
          <cell r="I1126" t="str">
            <v>Bldg B</v>
          </cell>
          <cell r="J1126" t="str">
            <v>94558</v>
          </cell>
          <cell r="O1126" t="str">
            <v>Metal</v>
          </cell>
          <cell r="P1126">
            <v>2012</v>
          </cell>
          <cell r="Q1126">
            <v>9022</v>
          </cell>
          <cell r="R1126">
            <v>1</v>
          </cell>
          <cell r="S1126" t="str">
            <v>Multi</v>
          </cell>
          <cell r="T1126">
            <v>32.64</v>
          </cell>
          <cell r="U1126">
            <v>2469945</v>
          </cell>
          <cell r="AE1126">
            <v>40921</v>
          </cell>
        </row>
        <row r="1127">
          <cell r="A1127" t="str">
            <v>307440955</v>
          </cell>
          <cell r="B1127" t="str">
            <v>East Bay/Oakland</v>
          </cell>
          <cell r="C1127" t="str">
            <v>Napa County</v>
          </cell>
          <cell r="D1127" t="str">
            <v>Retail (Strip Center)</v>
          </cell>
          <cell r="E1127" t="str">
            <v>Freestanding</v>
          </cell>
          <cell r="F1127" t="str">
            <v>2450 Foothill Blvd</v>
          </cell>
          <cell r="G1127" t="str">
            <v>Calistoga</v>
          </cell>
          <cell r="H1127" t="str">
            <v>Napa</v>
          </cell>
          <cell r="I1127" t="str">
            <v>Riverlea Square</v>
          </cell>
          <cell r="J1127" t="str">
            <v>94515</v>
          </cell>
          <cell r="O1127" t="str">
            <v>Wood Frame</v>
          </cell>
          <cell r="Q1127">
            <v>3074</v>
          </cell>
          <cell r="R1127">
            <v>3</v>
          </cell>
          <cell r="S1127" t="str">
            <v>Multi</v>
          </cell>
          <cell r="U1127">
            <v>209831</v>
          </cell>
          <cell r="AE1127">
            <v>40955</v>
          </cell>
        </row>
        <row r="1128">
          <cell r="A1128" t="str">
            <v>307440623</v>
          </cell>
          <cell r="B1128" t="str">
            <v>East Bay/Oakland</v>
          </cell>
          <cell r="C1128" t="str">
            <v>Napa County</v>
          </cell>
          <cell r="D1128" t="str">
            <v>Retail (Strip Center)</v>
          </cell>
          <cell r="E1128" t="str">
            <v>Freestanding</v>
          </cell>
          <cell r="F1128" t="str">
            <v>2450 Foothill Blvd</v>
          </cell>
          <cell r="G1128" t="str">
            <v>Calistoga</v>
          </cell>
          <cell r="H1128" t="str">
            <v>Napa</v>
          </cell>
          <cell r="I1128" t="str">
            <v>Riverlea Square</v>
          </cell>
          <cell r="J1128" t="str">
            <v>94515</v>
          </cell>
          <cell r="O1128" t="str">
            <v>Wood Frame</v>
          </cell>
          <cell r="Q1128">
            <v>3074</v>
          </cell>
          <cell r="R1128">
            <v>3</v>
          </cell>
          <cell r="S1128" t="str">
            <v>Multi</v>
          </cell>
          <cell r="U1128">
            <v>208264</v>
          </cell>
          <cell r="AE1128">
            <v>40623</v>
          </cell>
        </row>
        <row r="1129">
          <cell r="A1129" t="str">
            <v>187541011</v>
          </cell>
          <cell r="B1129" t="str">
            <v>East Bay/Oakland</v>
          </cell>
          <cell r="C1129" t="str">
            <v>Napa County</v>
          </cell>
          <cell r="D1129" t="str">
            <v>Retail</v>
          </cell>
          <cell r="E1129" t="str">
            <v>Auto Repair</v>
          </cell>
          <cell r="F1129" t="str">
            <v>967 1st St</v>
          </cell>
          <cell r="G1129" t="str">
            <v>Napa</v>
          </cell>
          <cell r="H1129" t="str">
            <v>Napa</v>
          </cell>
          <cell r="J1129" t="str">
            <v>94559</v>
          </cell>
          <cell r="O1129" t="str">
            <v>Masonry</v>
          </cell>
          <cell r="P1129">
            <v>1950</v>
          </cell>
          <cell r="Q1129">
            <v>1875</v>
          </cell>
          <cell r="R1129">
            <v>1</v>
          </cell>
          <cell r="S1129" t="str">
            <v>Single</v>
          </cell>
          <cell r="U1129">
            <v>610091</v>
          </cell>
          <cell r="AE1129">
            <v>41011</v>
          </cell>
        </row>
        <row r="1130">
          <cell r="A1130" t="str">
            <v>187541011</v>
          </cell>
          <cell r="B1130" t="str">
            <v>East Bay/Oakland</v>
          </cell>
          <cell r="C1130" t="str">
            <v>Napa County</v>
          </cell>
          <cell r="D1130" t="str">
            <v>Retail</v>
          </cell>
          <cell r="E1130" t="str">
            <v>Auto Repair</v>
          </cell>
          <cell r="F1130" t="str">
            <v>967 1st St</v>
          </cell>
          <cell r="G1130" t="str">
            <v>Napa</v>
          </cell>
          <cell r="H1130" t="str">
            <v>Napa</v>
          </cell>
          <cell r="J1130" t="str">
            <v>94559</v>
          </cell>
          <cell r="O1130" t="str">
            <v>Masonry</v>
          </cell>
          <cell r="P1130">
            <v>1950</v>
          </cell>
          <cell r="Q1130">
            <v>1875</v>
          </cell>
          <cell r="R1130">
            <v>1</v>
          </cell>
          <cell r="S1130" t="str">
            <v>Single</v>
          </cell>
          <cell r="U1130">
            <v>610091</v>
          </cell>
          <cell r="AE1130">
            <v>41011</v>
          </cell>
        </row>
        <row r="1131">
          <cell r="A1131" t="str">
            <v>187541011</v>
          </cell>
          <cell r="B1131" t="str">
            <v>East Bay/Oakland</v>
          </cell>
          <cell r="C1131" t="str">
            <v>Napa County</v>
          </cell>
          <cell r="D1131" t="str">
            <v>Retail</v>
          </cell>
          <cell r="E1131" t="str">
            <v>Auto Repair</v>
          </cell>
          <cell r="F1131" t="str">
            <v>967 1st St</v>
          </cell>
          <cell r="G1131" t="str">
            <v>Napa</v>
          </cell>
          <cell r="H1131" t="str">
            <v>Napa</v>
          </cell>
          <cell r="J1131" t="str">
            <v>94559</v>
          </cell>
          <cell r="O1131" t="str">
            <v>Masonry</v>
          </cell>
          <cell r="P1131">
            <v>1950</v>
          </cell>
          <cell r="Q1131">
            <v>1875</v>
          </cell>
          <cell r="R1131">
            <v>1</v>
          </cell>
          <cell r="S1131" t="str">
            <v>Single</v>
          </cell>
          <cell r="U1131">
            <v>610091</v>
          </cell>
          <cell r="AE1131">
            <v>41011</v>
          </cell>
        </row>
        <row r="1132">
          <cell r="A1132" t="str">
            <v>435041072</v>
          </cell>
          <cell r="B1132" t="str">
            <v>East Bay/Oakland</v>
          </cell>
          <cell r="C1132" t="str">
            <v>Napa County</v>
          </cell>
          <cell r="D1132" t="str">
            <v>Retail</v>
          </cell>
          <cell r="E1132" t="str">
            <v>Restaurant</v>
          </cell>
          <cell r="F1132" t="str">
            <v>1005-1015 1st St</v>
          </cell>
          <cell r="G1132" t="str">
            <v>Napa</v>
          </cell>
          <cell r="H1132" t="str">
            <v>Napa</v>
          </cell>
          <cell r="J1132" t="str">
            <v>94559</v>
          </cell>
          <cell r="O1132" t="str">
            <v>Masonry</v>
          </cell>
          <cell r="Q1132">
            <v>4350</v>
          </cell>
          <cell r="R1132">
            <v>1</v>
          </cell>
          <cell r="S1132" t="str">
            <v>Multi</v>
          </cell>
          <cell r="U1132">
            <v>201157</v>
          </cell>
          <cell r="AE1132">
            <v>41072</v>
          </cell>
        </row>
        <row r="1133">
          <cell r="A1133" t="str">
            <v>40741256</v>
          </cell>
          <cell r="B1133" t="str">
            <v>East Bay/Oakland</v>
          </cell>
          <cell r="C1133" t="str">
            <v>Napa County</v>
          </cell>
          <cell r="D1133" t="str">
            <v>Retail</v>
          </cell>
          <cell r="E1133" t="str">
            <v>Fast Food</v>
          </cell>
          <cell r="F1133" t="str">
            <v>1037 Silverado Trl</v>
          </cell>
          <cell r="G1133" t="str">
            <v>Napa</v>
          </cell>
          <cell r="H1133" t="str">
            <v>Napa</v>
          </cell>
          <cell r="J1133" t="str">
            <v>94559</v>
          </cell>
          <cell r="O1133" t="str">
            <v>Wood Frame</v>
          </cell>
          <cell r="Q1133">
            <v>407</v>
          </cell>
          <cell r="R1133">
            <v>1</v>
          </cell>
          <cell r="S1133" t="str">
            <v>Single</v>
          </cell>
          <cell r="U1133">
            <v>200089</v>
          </cell>
          <cell r="AE1133">
            <v>41256</v>
          </cell>
        </row>
        <row r="1134">
          <cell r="A1134" t="str">
            <v>689141270</v>
          </cell>
          <cell r="B1134" t="str">
            <v>East Bay/Oakland</v>
          </cell>
          <cell r="C1134" t="str">
            <v>Napa County</v>
          </cell>
          <cell r="D1134" t="str">
            <v>Retail</v>
          </cell>
          <cell r="E1134" t="str">
            <v>Garden Center</v>
          </cell>
          <cell r="F1134" t="str">
            <v>1805 Pueblo Ave</v>
          </cell>
          <cell r="G1134" t="str">
            <v>Napa</v>
          </cell>
          <cell r="H1134" t="str">
            <v>Napa</v>
          </cell>
          <cell r="J1134" t="str">
            <v>94558</v>
          </cell>
          <cell r="O1134" t="str">
            <v>Masonry</v>
          </cell>
          <cell r="Q1134">
            <v>6891</v>
          </cell>
          <cell r="R1134">
            <v>1</v>
          </cell>
          <cell r="S1134" t="str">
            <v>Single</v>
          </cell>
          <cell r="U1134">
            <v>308841</v>
          </cell>
          <cell r="AE1134">
            <v>41270</v>
          </cell>
        </row>
        <row r="1135">
          <cell r="A1135" t="str">
            <v>310041184</v>
          </cell>
          <cell r="B1135" t="str">
            <v>East Bay/Oakland</v>
          </cell>
          <cell r="C1135" t="str">
            <v>Napa County</v>
          </cell>
          <cell r="D1135" t="str">
            <v>Retail</v>
          </cell>
          <cell r="E1135" t="str">
            <v>Storefront</v>
          </cell>
          <cell r="F1135" t="str">
            <v>1234 Main St</v>
          </cell>
          <cell r="G1135" t="str">
            <v>Saint Helena</v>
          </cell>
          <cell r="H1135" t="str">
            <v>Napa</v>
          </cell>
          <cell r="J1135" t="str">
            <v>94574</v>
          </cell>
          <cell r="O1135" t="str">
            <v>Reinforced Concrete</v>
          </cell>
          <cell r="Q1135">
            <v>3100</v>
          </cell>
          <cell r="R1135">
            <v>7</v>
          </cell>
          <cell r="S1135" t="str">
            <v>Multi</v>
          </cell>
          <cell r="U1135">
            <v>1206232</v>
          </cell>
          <cell r="AE1135">
            <v>41184</v>
          </cell>
        </row>
        <row r="1136">
          <cell r="A1136" t="str">
            <v>66941184</v>
          </cell>
          <cell r="B1136" t="str">
            <v>East Bay/Oakland</v>
          </cell>
          <cell r="C1136" t="str">
            <v>Napa County</v>
          </cell>
          <cell r="D1136" t="str">
            <v>Retail</v>
          </cell>
          <cell r="E1136" t="str">
            <v>Restaurant</v>
          </cell>
          <cell r="F1136" t="str">
            <v>1310 Main St</v>
          </cell>
          <cell r="G1136" t="str">
            <v>Saint Helena</v>
          </cell>
          <cell r="H1136" t="str">
            <v>Napa</v>
          </cell>
          <cell r="J1136" t="str">
            <v>94574</v>
          </cell>
          <cell r="O1136" t="str">
            <v>Masonry</v>
          </cell>
          <cell r="P1136">
            <v>1891</v>
          </cell>
          <cell r="Q1136">
            <v>669</v>
          </cell>
          <cell r="R1136">
            <v>1</v>
          </cell>
          <cell r="S1136" t="str">
            <v>Single</v>
          </cell>
          <cell r="U1136">
            <v>2181453</v>
          </cell>
          <cell r="AE1136">
            <v>41184</v>
          </cell>
        </row>
        <row r="1137">
          <cell r="A1137" t="str">
            <v>159541296</v>
          </cell>
          <cell r="B1137" t="str">
            <v>East Bay/Oakland</v>
          </cell>
          <cell r="C1137" t="str">
            <v>Napa County</v>
          </cell>
          <cell r="D1137" t="str">
            <v>Retail</v>
          </cell>
          <cell r="E1137" t="str">
            <v>Freestanding</v>
          </cell>
          <cell r="F1137" t="str">
            <v>1020 Foothill Blvd</v>
          </cell>
          <cell r="G1137" t="str">
            <v>Calistoga</v>
          </cell>
          <cell r="H1137" t="str">
            <v>Napa</v>
          </cell>
          <cell r="J1137" t="str">
            <v>94515</v>
          </cell>
          <cell r="O1137" t="str">
            <v>Masonry</v>
          </cell>
          <cell r="Q1137">
            <v>1595</v>
          </cell>
          <cell r="R1137">
            <v>1</v>
          </cell>
          <cell r="S1137" t="str">
            <v>Multi</v>
          </cell>
          <cell r="U1137">
            <v>164832</v>
          </cell>
          <cell r="W1137">
            <v>400000</v>
          </cell>
          <cell r="X1137" t="str">
            <v>Private Individual Fas Fiancial Inc</v>
          </cell>
          <cell r="Z1137" t="str">
            <v>Lender Name: Private Individual Gavriloff Martin A &amp; M H Trust</v>
          </cell>
          <cell r="AE1137">
            <v>41296</v>
          </cell>
        </row>
        <row r="1138">
          <cell r="A1138" t="str">
            <v>194040919</v>
          </cell>
          <cell r="B1138" t="str">
            <v>East Bay/Oakland</v>
          </cell>
          <cell r="C1138" t="str">
            <v>Napa County</v>
          </cell>
          <cell r="D1138" t="str">
            <v>Retail</v>
          </cell>
          <cell r="E1138" t="str">
            <v>Storefront</v>
          </cell>
          <cell r="F1138" t="str">
            <v>1414 Lincoln Ave</v>
          </cell>
          <cell r="G1138" t="str">
            <v>Calistoga</v>
          </cell>
          <cell r="H1138" t="str">
            <v>Napa</v>
          </cell>
          <cell r="J1138" t="str">
            <v>94515</v>
          </cell>
          <cell r="O1138" t="str">
            <v>Masonry</v>
          </cell>
          <cell r="Q1138">
            <v>1940</v>
          </cell>
          <cell r="R1138">
            <v>1</v>
          </cell>
          <cell r="S1138" t="str">
            <v>Single</v>
          </cell>
          <cell r="U1138">
            <v>166144</v>
          </cell>
          <cell r="AE1138">
            <v>40919</v>
          </cell>
        </row>
        <row r="1139">
          <cell r="A1139" t="str">
            <v>2608741038</v>
          </cell>
          <cell r="B1139" t="str">
            <v>East Bay/Oakland</v>
          </cell>
          <cell r="C1139" t="str">
            <v>Napa County</v>
          </cell>
          <cell r="D1139" t="str">
            <v>Retail</v>
          </cell>
          <cell r="E1139" t="str">
            <v>Auto Dealership</v>
          </cell>
          <cell r="F1139" t="str">
            <v>454-466 Soscol Ave</v>
          </cell>
          <cell r="G1139" t="str">
            <v>Napa</v>
          </cell>
          <cell r="H1139" t="str">
            <v>Napa</v>
          </cell>
          <cell r="J1139" t="str">
            <v>94559</v>
          </cell>
          <cell r="O1139" t="str">
            <v>Reinforced Concrete</v>
          </cell>
          <cell r="P1139">
            <v>2007</v>
          </cell>
          <cell r="Q1139">
            <v>26087</v>
          </cell>
          <cell r="S1139" t="str">
            <v>Single</v>
          </cell>
          <cell r="U1139">
            <v>2193408</v>
          </cell>
          <cell r="AE1139">
            <v>41038</v>
          </cell>
        </row>
        <row r="1140">
          <cell r="A1140" t="str">
            <v>310541257</v>
          </cell>
          <cell r="B1140" t="str">
            <v>East Bay/Oakland</v>
          </cell>
          <cell r="C1140" t="str">
            <v>Napa County</v>
          </cell>
          <cell r="D1140" t="str">
            <v>Retail</v>
          </cell>
          <cell r="E1140" t="str">
            <v>Restaurant</v>
          </cell>
          <cell r="F1140" t="str">
            <v>6518 Washington St</v>
          </cell>
          <cell r="G1140" t="str">
            <v>Yountville</v>
          </cell>
          <cell r="H1140" t="str">
            <v>Napa</v>
          </cell>
          <cell r="J1140" t="str">
            <v>94599</v>
          </cell>
          <cell r="O1140" t="str">
            <v>Reinforced Concrete</v>
          </cell>
          <cell r="Q1140">
            <v>3105</v>
          </cell>
          <cell r="R1140">
            <v>1</v>
          </cell>
          <cell r="S1140" t="str">
            <v>Single</v>
          </cell>
          <cell r="U1140">
            <v>635874</v>
          </cell>
          <cell r="AE1140">
            <v>41257</v>
          </cell>
        </row>
        <row r="1141">
          <cell r="A1141" t="str">
            <v>294541261</v>
          </cell>
          <cell r="B1141" t="str">
            <v>East Bay/Oakland</v>
          </cell>
          <cell r="C1141" t="str">
            <v>Napa County</v>
          </cell>
          <cell r="D1141" t="str">
            <v>Retail</v>
          </cell>
          <cell r="E1141" t="str">
            <v>Fast Food</v>
          </cell>
          <cell r="F1141" t="str">
            <v>3246 Jefferson St</v>
          </cell>
          <cell r="G1141" t="str">
            <v>Napa</v>
          </cell>
          <cell r="H1141" t="str">
            <v>Napa</v>
          </cell>
          <cell r="J1141" t="str">
            <v>94558</v>
          </cell>
          <cell r="O1141" t="str">
            <v>Reinforced Concrete</v>
          </cell>
          <cell r="Q1141">
            <v>2945</v>
          </cell>
          <cell r="R1141">
            <v>1</v>
          </cell>
          <cell r="S1141" t="str">
            <v>Single</v>
          </cell>
          <cell r="U1141">
            <v>413636</v>
          </cell>
          <cell r="AE1141">
            <v>41261</v>
          </cell>
        </row>
        <row r="1142">
          <cell r="A1142" t="str">
            <v>700041261</v>
          </cell>
          <cell r="B1142" t="str">
            <v>East Bay/Oakland</v>
          </cell>
          <cell r="C1142" t="str">
            <v>Napa County</v>
          </cell>
          <cell r="D1142" t="str">
            <v>Retail</v>
          </cell>
          <cell r="E1142" t="str">
            <v>Freestanding</v>
          </cell>
          <cell r="F1142" t="str">
            <v>3219 Jefferson St</v>
          </cell>
          <cell r="G1142" t="str">
            <v>Napa</v>
          </cell>
          <cell r="H1142" t="str">
            <v>Napa</v>
          </cell>
          <cell r="J1142" t="str">
            <v>94558</v>
          </cell>
          <cell r="O1142" t="str">
            <v>Masonry</v>
          </cell>
          <cell r="Q1142">
            <v>7000</v>
          </cell>
          <cell r="S1142" t="str">
            <v>Single</v>
          </cell>
          <cell r="T1142">
            <v>100</v>
          </cell>
          <cell r="U1142">
            <v>919117</v>
          </cell>
          <cell r="AE1142">
            <v>41261</v>
          </cell>
        </row>
        <row r="1143">
          <cell r="A1143" t="str">
            <v>700041262</v>
          </cell>
          <cell r="B1143" t="str">
            <v>East Bay/Oakland</v>
          </cell>
          <cell r="C1143" t="str">
            <v>Napa County</v>
          </cell>
          <cell r="D1143" t="str">
            <v>Retail</v>
          </cell>
          <cell r="E1143" t="str">
            <v>Freestanding</v>
          </cell>
          <cell r="F1143" t="str">
            <v>3219 Jefferson St</v>
          </cell>
          <cell r="G1143" t="str">
            <v>Napa</v>
          </cell>
          <cell r="H1143" t="str">
            <v>Napa</v>
          </cell>
          <cell r="J1143" t="str">
            <v>94558</v>
          </cell>
          <cell r="O1143" t="str">
            <v>Masonry</v>
          </cell>
          <cell r="Q1143">
            <v>7000</v>
          </cell>
          <cell r="S1143" t="str">
            <v>Single</v>
          </cell>
          <cell r="T1143">
            <v>100</v>
          </cell>
          <cell r="U1143">
            <v>919117</v>
          </cell>
          <cell r="AE1143">
            <v>41262</v>
          </cell>
        </row>
        <row r="1144">
          <cell r="A1144" t="str">
            <v>194641270</v>
          </cell>
          <cell r="B1144" t="str">
            <v>East Bay/Oakland</v>
          </cell>
          <cell r="C1144" t="str">
            <v>Napa County</v>
          </cell>
          <cell r="D1144" t="str">
            <v>Retail</v>
          </cell>
          <cell r="E1144" t="str">
            <v>Restaurant</v>
          </cell>
          <cell r="F1144" t="str">
            <v>1441 3rd St</v>
          </cell>
          <cell r="G1144" t="str">
            <v>Napa</v>
          </cell>
          <cell r="H1144" t="str">
            <v>Napa</v>
          </cell>
          <cell r="J1144" t="str">
            <v>94559</v>
          </cell>
          <cell r="O1144" t="str">
            <v>Masonry</v>
          </cell>
          <cell r="Q1144">
            <v>1946</v>
          </cell>
          <cell r="S1144" t="str">
            <v>Multi</v>
          </cell>
          <cell r="U1144">
            <v>112080</v>
          </cell>
          <cell r="AE1144">
            <v>41270</v>
          </cell>
        </row>
        <row r="1145">
          <cell r="A1145" t="str">
            <v>294541261</v>
          </cell>
          <cell r="B1145" t="str">
            <v>East Bay/Oakland</v>
          </cell>
          <cell r="C1145" t="str">
            <v>Napa County</v>
          </cell>
          <cell r="D1145" t="str">
            <v>Retail</v>
          </cell>
          <cell r="E1145" t="str">
            <v>Fast Food</v>
          </cell>
          <cell r="F1145" t="str">
            <v>3246 Jefferson St</v>
          </cell>
          <cell r="G1145" t="str">
            <v>Napa</v>
          </cell>
          <cell r="H1145" t="str">
            <v>Napa</v>
          </cell>
          <cell r="J1145" t="str">
            <v>94558</v>
          </cell>
          <cell r="O1145" t="str">
            <v>Reinforced Concrete</v>
          </cell>
          <cell r="Q1145">
            <v>2945</v>
          </cell>
          <cell r="R1145">
            <v>1</v>
          </cell>
          <cell r="S1145" t="str">
            <v>Single</v>
          </cell>
          <cell r="U1145">
            <v>413636</v>
          </cell>
          <cell r="AE1145">
            <v>41261</v>
          </cell>
        </row>
        <row r="1146">
          <cell r="A1146" t="str">
            <v>689141270</v>
          </cell>
          <cell r="B1146" t="str">
            <v>East Bay/Oakland</v>
          </cell>
          <cell r="C1146" t="str">
            <v>Napa County</v>
          </cell>
          <cell r="D1146" t="str">
            <v>Retail</v>
          </cell>
          <cell r="E1146" t="str">
            <v>Garden Center</v>
          </cell>
          <cell r="F1146" t="str">
            <v>1805 Pueblo Ave</v>
          </cell>
          <cell r="G1146" t="str">
            <v>Napa</v>
          </cell>
          <cell r="H1146" t="str">
            <v>Napa</v>
          </cell>
          <cell r="J1146" t="str">
            <v>94558</v>
          </cell>
          <cell r="O1146" t="str">
            <v>Masonry</v>
          </cell>
          <cell r="Q1146">
            <v>6891</v>
          </cell>
          <cell r="R1146">
            <v>1</v>
          </cell>
          <cell r="S1146" t="str">
            <v>Single</v>
          </cell>
          <cell r="U1146">
            <v>308841</v>
          </cell>
          <cell r="AE1146">
            <v>41270</v>
          </cell>
        </row>
        <row r="1147">
          <cell r="A1147" t="str">
            <v>194040897</v>
          </cell>
          <cell r="B1147" t="str">
            <v>East Bay/Oakland</v>
          </cell>
          <cell r="C1147" t="str">
            <v>Napa County</v>
          </cell>
          <cell r="D1147" t="str">
            <v>Retail</v>
          </cell>
          <cell r="E1147" t="str">
            <v>Storefront</v>
          </cell>
          <cell r="F1147" t="str">
            <v>1414 Lincoln Ave</v>
          </cell>
          <cell r="G1147" t="str">
            <v>Calistoga</v>
          </cell>
          <cell r="H1147" t="str">
            <v>Napa</v>
          </cell>
          <cell r="J1147" t="str">
            <v>94515</v>
          </cell>
          <cell r="O1147" t="str">
            <v>Masonry</v>
          </cell>
          <cell r="Q1147">
            <v>1940</v>
          </cell>
          <cell r="R1147">
            <v>1</v>
          </cell>
          <cell r="S1147" t="str">
            <v>Single</v>
          </cell>
          <cell r="U1147">
            <v>166144</v>
          </cell>
          <cell r="AE1147">
            <v>40897</v>
          </cell>
        </row>
        <row r="1148">
          <cell r="A1148" t="str">
            <v>160041018</v>
          </cell>
          <cell r="B1148" t="str">
            <v>East Bay/Oakland</v>
          </cell>
          <cell r="C1148" t="str">
            <v>Napa County</v>
          </cell>
          <cell r="D1148" t="str">
            <v>Retail</v>
          </cell>
          <cell r="E1148" t="str">
            <v>Freestanding</v>
          </cell>
          <cell r="F1148" t="str">
            <v>1625 Lincoln Ave</v>
          </cell>
          <cell r="G1148" t="str">
            <v>Napa</v>
          </cell>
          <cell r="H1148" t="str">
            <v>Napa</v>
          </cell>
          <cell r="J1148" t="str">
            <v>94558</v>
          </cell>
          <cell r="O1148" t="str">
            <v>Wood Frame</v>
          </cell>
          <cell r="P1148">
            <v>1904</v>
          </cell>
          <cell r="Q1148">
            <v>1600</v>
          </cell>
          <cell r="S1148" t="str">
            <v>Single</v>
          </cell>
          <cell r="U1148">
            <v>269917</v>
          </cell>
          <cell r="AE1148">
            <v>41018</v>
          </cell>
        </row>
        <row r="1149">
          <cell r="A1149" t="str">
            <v>460040921</v>
          </cell>
          <cell r="B1149" t="str">
            <v>East Bay/Oakland</v>
          </cell>
          <cell r="C1149" t="str">
            <v>Napa County</v>
          </cell>
          <cell r="D1149" t="str">
            <v>Retail</v>
          </cell>
          <cell r="E1149" t="str">
            <v>Bar</v>
          </cell>
          <cell r="F1149" t="str">
            <v>813 Main St</v>
          </cell>
          <cell r="G1149" t="str">
            <v>Napa</v>
          </cell>
          <cell r="H1149" t="str">
            <v>Napa</v>
          </cell>
          <cell r="J1149" t="str">
            <v>94559</v>
          </cell>
          <cell r="O1149" t="str">
            <v>Masonry</v>
          </cell>
          <cell r="P1149">
            <v>1908</v>
          </cell>
          <cell r="Q1149">
            <v>4600</v>
          </cell>
          <cell r="S1149" t="str">
            <v>Multi</v>
          </cell>
          <cell r="U1149">
            <v>800000</v>
          </cell>
          <cell r="AE1149">
            <v>40921</v>
          </cell>
        </row>
        <row r="1150">
          <cell r="A1150" t="str">
            <v>141261</v>
          </cell>
          <cell r="B1150" t="str">
            <v>East Bay/Oakland</v>
          </cell>
          <cell r="C1150" t="str">
            <v>Napa County</v>
          </cell>
          <cell r="D1150" t="str">
            <v>Retail</v>
          </cell>
          <cell r="F1150" t="str">
            <v>1475 Inglewood Ave</v>
          </cell>
          <cell r="G1150" t="str">
            <v>Saint Helena</v>
          </cell>
          <cell r="H1150" t="str">
            <v>Napa</v>
          </cell>
          <cell r="J1150" t="str">
            <v>94574</v>
          </cell>
          <cell r="P1150">
            <v>1910</v>
          </cell>
          <cell r="Q1150">
            <v>1</v>
          </cell>
          <cell r="U1150">
            <v>1734600</v>
          </cell>
          <cell r="AE1150">
            <v>41261</v>
          </cell>
        </row>
        <row r="1151">
          <cell r="A1151" t="str">
            <v>828641382</v>
          </cell>
          <cell r="B1151" t="str">
            <v>East Bay/Oakland</v>
          </cell>
          <cell r="C1151" t="str">
            <v>Napa County</v>
          </cell>
          <cell r="D1151" t="str">
            <v>Retail</v>
          </cell>
          <cell r="E1151" t="str">
            <v>Funeral Home</v>
          </cell>
          <cell r="F1151" t="str">
            <v>1660 Silverado Trl</v>
          </cell>
          <cell r="G1151" t="str">
            <v>Napa</v>
          </cell>
          <cell r="H1151" t="str">
            <v>Napa</v>
          </cell>
          <cell r="J1151" t="str">
            <v>94559</v>
          </cell>
          <cell r="O1151" t="str">
            <v>Masonry</v>
          </cell>
          <cell r="Q1151">
            <v>8286</v>
          </cell>
          <cell r="S1151" t="str">
            <v>Multi</v>
          </cell>
          <cell r="U1151">
            <v>1400000</v>
          </cell>
          <cell r="AE1151">
            <v>41382</v>
          </cell>
        </row>
        <row r="1152">
          <cell r="A1152" t="str">
            <v>374840402</v>
          </cell>
          <cell r="B1152" t="str">
            <v>East Bay/Oakland</v>
          </cell>
          <cell r="C1152" t="str">
            <v>Napa County</v>
          </cell>
          <cell r="D1152" t="str">
            <v>Retail</v>
          </cell>
          <cell r="E1152" t="str">
            <v>Storefront Retail/Residential</v>
          </cell>
          <cell r="F1152" t="str">
            <v>3431 Saint Helena Hwy N</v>
          </cell>
          <cell r="G1152" t="str">
            <v>Saint Helena</v>
          </cell>
          <cell r="H1152" t="str">
            <v>Napa</v>
          </cell>
          <cell r="I1152" t="str">
            <v>Bale Mill Home &amp; Garden</v>
          </cell>
          <cell r="J1152" t="str">
            <v>94574</v>
          </cell>
          <cell r="K1152" t="str">
            <v>3431 St Helena LLC</v>
          </cell>
          <cell r="L1152" t="str">
            <v>Brian Cramer</v>
          </cell>
          <cell r="M1152">
            <v>7079638853</v>
          </cell>
          <cell r="O1152" t="str">
            <v>Wood Frame</v>
          </cell>
          <cell r="P1152">
            <v>1979</v>
          </cell>
          <cell r="Q1152">
            <v>3748</v>
          </cell>
          <cell r="R1152">
            <v>2</v>
          </cell>
          <cell r="S1152" t="str">
            <v>Single</v>
          </cell>
          <cell r="U1152">
            <v>1950750</v>
          </cell>
          <cell r="AE1152">
            <v>40402</v>
          </cell>
        </row>
        <row r="1153">
          <cell r="A1153" t="str">
            <v>949139162</v>
          </cell>
          <cell r="B1153" t="str">
            <v>East Bay/Oakland</v>
          </cell>
          <cell r="C1153" t="str">
            <v>Napa County</v>
          </cell>
          <cell r="D1153" t="str">
            <v>Retail (Strip Center)</v>
          </cell>
          <cell r="F1153" t="str">
            <v>2434-2440 Jefferson St</v>
          </cell>
          <cell r="G1153" t="str">
            <v>Napa</v>
          </cell>
          <cell r="H1153" t="str">
            <v>Napa</v>
          </cell>
          <cell r="I1153" t="str">
            <v>La Morenita Market</v>
          </cell>
          <cell r="J1153" t="str">
            <v>94558</v>
          </cell>
          <cell r="O1153" t="str">
            <v>Masonry</v>
          </cell>
          <cell r="Q1153">
            <v>9491</v>
          </cell>
          <cell r="S1153" t="str">
            <v>Single</v>
          </cell>
          <cell r="U1153">
            <v>168702</v>
          </cell>
          <cell r="AE1153">
            <v>39162</v>
          </cell>
        </row>
        <row r="1154">
          <cell r="A1154" t="str">
            <v>374839202</v>
          </cell>
          <cell r="B1154" t="str">
            <v>East Bay/Oakland</v>
          </cell>
          <cell r="C1154" t="str">
            <v>Napa County</v>
          </cell>
          <cell r="D1154" t="str">
            <v>Retail</v>
          </cell>
          <cell r="E1154" t="str">
            <v>Storefront Retail/Residential</v>
          </cell>
          <cell r="F1154" t="str">
            <v>3431 Saint Helena Hwy N</v>
          </cell>
          <cell r="G1154" t="str">
            <v>Saint Helena</v>
          </cell>
          <cell r="H1154" t="str">
            <v>Napa</v>
          </cell>
          <cell r="I1154" t="str">
            <v>Bale Mill Home &amp; Garden</v>
          </cell>
          <cell r="J1154" t="str">
            <v>94574</v>
          </cell>
          <cell r="K1154" t="str">
            <v>Jami E. Bartels</v>
          </cell>
          <cell r="L1154" t="str">
            <v>Jami Bartels</v>
          </cell>
          <cell r="M1154">
            <v>7079634001</v>
          </cell>
          <cell r="O1154" t="str">
            <v>Wood Frame</v>
          </cell>
          <cell r="P1154">
            <v>1979</v>
          </cell>
          <cell r="Q1154">
            <v>3748</v>
          </cell>
          <cell r="S1154" t="str">
            <v>Single</v>
          </cell>
          <cell r="U1154">
            <v>1727512</v>
          </cell>
          <cell r="AE1154">
            <v>39202</v>
          </cell>
        </row>
        <row r="1155">
          <cell r="A1155" t="str">
            <v>280940206</v>
          </cell>
          <cell r="B1155" t="str">
            <v>East Bay/Oakland</v>
          </cell>
          <cell r="C1155" t="str">
            <v>Napa County</v>
          </cell>
          <cell r="D1155" t="str">
            <v>Retail</v>
          </cell>
          <cell r="E1155" t="str">
            <v>Service Station</v>
          </cell>
          <cell r="F1155" t="str">
            <v>2005 Redwood Rd</v>
          </cell>
          <cell r="G1155" t="str">
            <v>Napa</v>
          </cell>
          <cell r="H1155" t="str">
            <v>Napa</v>
          </cell>
          <cell r="J1155" t="str">
            <v>94558</v>
          </cell>
          <cell r="K1155" t="str">
            <v>Mohammed Ali Mokalla</v>
          </cell>
          <cell r="L1155" t="str">
            <v>Mohammed Mokalla</v>
          </cell>
          <cell r="M1155">
            <v>7072570571</v>
          </cell>
          <cell r="O1155" t="str">
            <v>Masonry</v>
          </cell>
          <cell r="P1155">
            <v>2006</v>
          </cell>
          <cell r="Q1155">
            <v>2809</v>
          </cell>
          <cell r="S1155" t="str">
            <v>Single</v>
          </cell>
          <cell r="U1155">
            <v>922425</v>
          </cell>
          <cell r="AE1155">
            <v>40206</v>
          </cell>
        </row>
        <row r="1156">
          <cell r="A1156" t="str">
            <v>245340267</v>
          </cell>
          <cell r="B1156" t="str">
            <v>East Bay/Oakland</v>
          </cell>
          <cell r="C1156" t="str">
            <v>Napa County</v>
          </cell>
          <cell r="D1156" t="str">
            <v>Retail (Community Center)</v>
          </cell>
          <cell r="E1156" t="str">
            <v>Service Station</v>
          </cell>
          <cell r="F1156" t="str">
            <v>1491 Trancas St</v>
          </cell>
          <cell r="G1156" t="str">
            <v>Napa</v>
          </cell>
          <cell r="H1156" t="str">
            <v>Napa</v>
          </cell>
          <cell r="I1156" t="str">
            <v>Jefferson Center</v>
          </cell>
          <cell r="J1156" t="str">
            <v>94558</v>
          </cell>
          <cell r="K1156" t="str">
            <v>Au Energy LLC</v>
          </cell>
          <cell r="O1156" t="str">
            <v>Masonry</v>
          </cell>
          <cell r="P1156">
            <v>1963</v>
          </cell>
          <cell r="Q1156">
            <v>2453</v>
          </cell>
          <cell r="R1156">
            <v>1</v>
          </cell>
          <cell r="S1156" t="str">
            <v>Single</v>
          </cell>
          <cell r="U1156">
            <v>1281296</v>
          </cell>
          <cell r="AE1156">
            <v>40267</v>
          </cell>
        </row>
        <row r="1157">
          <cell r="A1157" t="str">
            <v>280940206</v>
          </cell>
          <cell r="B1157" t="str">
            <v>East Bay/Oakland</v>
          </cell>
          <cell r="C1157" t="str">
            <v>Napa County</v>
          </cell>
          <cell r="D1157" t="str">
            <v>Retail</v>
          </cell>
          <cell r="E1157" t="str">
            <v>Service Station</v>
          </cell>
          <cell r="F1157" t="str">
            <v>2005 Redwood Rd</v>
          </cell>
          <cell r="G1157" t="str">
            <v>Napa</v>
          </cell>
          <cell r="H1157" t="str">
            <v>Napa</v>
          </cell>
          <cell r="J1157" t="str">
            <v>94558</v>
          </cell>
          <cell r="K1157" t="str">
            <v>Western Dealer Holding Company LLC</v>
          </cell>
          <cell r="L1157" t="str">
            <v>David Delrahim</v>
          </cell>
          <cell r="M1157">
            <v>8182065700</v>
          </cell>
          <cell r="O1157" t="str">
            <v>Masonry</v>
          </cell>
          <cell r="P1157">
            <v>2006</v>
          </cell>
          <cell r="Q1157">
            <v>2809</v>
          </cell>
          <cell r="S1157" t="str">
            <v>Single</v>
          </cell>
          <cell r="U1157">
            <v>922425</v>
          </cell>
          <cell r="AE1157">
            <v>40206</v>
          </cell>
        </row>
        <row r="1158">
          <cell r="A1158" t="str">
            <v>660039007</v>
          </cell>
          <cell r="B1158" t="str">
            <v>East Bay/Oakland</v>
          </cell>
          <cell r="C1158" t="str">
            <v>Napa County</v>
          </cell>
          <cell r="D1158" t="str">
            <v>Retail (Strip Center)</v>
          </cell>
          <cell r="F1158" t="str">
            <v>980-992 Lincoln Ave</v>
          </cell>
          <cell r="G1158" t="str">
            <v>Napa</v>
          </cell>
          <cell r="H1158" t="str">
            <v>Napa</v>
          </cell>
          <cell r="J1158" t="str">
            <v>94558</v>
          </cell>
          <cell r="O1158" t="str">
            <v>Reinforced Concrete</v>
          </cell>
          <cell r="P1158">
            <v>1965</v>
          </cell>
          <cell r="Q1158">
            <v>6600</v>
          </cell>
          <cell r="S1158" t="str">
            <v>Multi</v>
          </cell>
          <cell r="U1158">
            <v>688883</v>
          </cell>
          <cell r="W1158">
            <v>768000</v>
          </cell>
          <cell r="X1158" t="str">
            <v>Union Bk/ca Na</v>
          </cell>
          <cell r="AE1158">
            <v>39007</v>
          </cell>
        </row>
        <row r="1159">
          <cell r="A1159" t="str">
            <v>5774538355</v>
          </cell>
          <cell r="B1159" t="str">
            <v>East Bay/Oakland</v>
          </cell>
          <cell r="C1159" t="str">
            <v>Napa County</v>
          </cell>
          <cell r="D1159" t="str">
            <v>Retail (Neighborhood Center)</v>
          </cell>
          <cell r="F1159" t="str">
            <v>1325-1517 W Imola Ave</v>
          </cell>
          <cell r="G1159" t="str">
            <v>Napa</v>
          </cell>
          <cell r="H1159" t="str">
            <v>Napa</v>
          </cell>
          <cell r="I1159" t="str">
            <v>River Park Shopping Center</v>
          </cell>
          <cell r="J1159" t="str">
            <v>94559</v>
          </cell>
          <cell r="O1159" t="str">
            <v>Masonry</v>
          </cell>
          <cell r="P1159">
            <v>1974</v>
          </cell>
          <cell r="Q1159">
            <v>57745</v>
          </cell>
          <cell r="S1159" t="str">
            <v>Multi</v>
          </cell>
          <cell r="T1159">
            <v>11.77</v>
          </cell>
          <cell r="AE1159">
            <v>38355</v>
          </cell>
        </row>
        <row r="1160">
          <cell r="A1160" t="str">
            <v>1307838142</v>
          </cell>
          <cell r="B1160" t="str">
            <v>East Bay/Oakland</v>
          </cell>
          <cell r="C1160" t="str">
            <v>Napa County</v>
          </cell>
          <cell r="D1160" t="str">
            <v>Retail</v>
          </cell>
          <cell r="E1160" t="str">
            <v>Storefront Retail/Office</v>
          </cell>
          <cell r="F1160" t="str">
            <v>1750 1st St</v>
          </cell>
          <cell r="G1160" t="str">
            <v>Napa</v>
          </cell>
          <cell r="H1160" t="str">
            <v>Napa</v>
          </cell>
          <cell r="I1160" t="str">
            <v>The Noyes Mansion</v>
          </cell>
          <cell r="J1160" t="str">
            <v>94559</v>
          </cell>
          <cell r="K1160" t="str">
            <v>M. Shanken Communications, Inc.</v>
          </cell>
          <cell r="M1160">
            <v>2126844224</v>
          </cell>
          <cell r="O1160" t="str">
            <v>Wood Frame</v>
          </cell>
          <cell r="P1160">
            <v>1902</v>
          </cell>
          <cell r="Q1160">
            <v>13078</v>
          </cell>
          <cell r="S1160" t="str">
            <v>Multi</v>
          </cell>
          <cell r="U1160">
            <v>1600000</v>
          </cell>
          <cell r="X1160" t="str">
            <v>Lender Not available</v>
          </cell>
          <cell r="Z1160" t="str">
            <v>N/TD</v>
          </cell>
          <cell r="AE1160">
            <v>38142</v>
          </cell>
        </row>
        <row r="1161">
          <cell r="A1161" t="str">
            <v>470039868</v>
          </cell>
          <cell r="B1161" t="str">
            <v>East Bay/Oakland</v>
          </cell>
          <cell r="C1161" t="str">
            <v>Napa County</v>
          </cell>
          <cell r="D1161" t="str">
            <v>Retail</v>
          </cell>
          <cell r="E1161" t="str">
            <v>Freestanding</v>
          </cell>
          <cell r="F1161" t="str">
            <v>1117 Lincoln Ave</v>
          </cell>
          <cell r="G1161" t="str">
            <v>Calistoga</v>
          </cell>
          <cell r="H1161" t="str">
            <v>Napa</v>
          </cell>
          <cell r="J1161" t="str">
            <v>94515</v>
          </cell>
          <cell r="O1161" t="str">
            <v>Masonry</v>
          </cell>
          <cell r="P1161">
            <v>1932</v>
          </cell>
          <cell r="Q1161">
            <v>4700</v>
          </cell>
          <cell r="S1161" t="str">
            <v>Multi</v>
          </cell>
          <cell r="U1161">
            <v>562343</v>
          </cell>
          <cell r="W1161">
            <v>650000</v>
          </cell>
          <cell r="X1161" t="str">
            <v>Iron Oak Hms Lns</v>
          </cell>
          <cell r="AE1161">
            <v>39868</v>
          </cell>
        </row>
        <row r="1162">
          <cell r="A1162" t="str">
            <v>3629638071</v>
          </cell>
          <cell r="B1162" t="str">
            <v>East Bay/Oakland</v>
          </cell>
          <cell r="C1162" t="str">
            <v>Napa County</v>
          </cell>
          <cell r="D1162" t="str">
            <v>Retail (Neighborhood Center)</v>
          </cell>
          <cell r="F1162" t="str">
            <v>3150-3222 Jefferson St</v>
          </cell>
          <cell r="G1162" t="str">
            <v>Napa</v>
          </cell>
          <cell r="H1162" t="str">
            <v>Napa</v>
          </cell>
          <cell r="I1162" t="str">
            <v>The Grape Yard</v>
          </cell>
          <cell r="J1162" t="str">
            <v>94558</v>
          </cell>
          <cell r="O1162" t="str">
            <v>Masonry</v>
          </cell>
          <cell r="P1162">
            <v>1975</v>
          </cell>
          <cell r="Q1162">
            <v>36296</v>
          </cell>
          <cell r="R1162">
            <v>10</v>
          </cell>
          <cell r="S1162" t="str">
            <v>Multi</v>
          </cell>
          <cell r="T1162">
            <v>25.16</v>
          </cell>
          <cell r="X1162" t="str">
            <v>Lender Not available</v>
          </cell>
          <cell r="AE1162">
            <v>38071</v>
          </cell>
        </row>
        <row r="1163">
          <cell r="A1163" t="str">
            <v>6832139850</v>
          </cell>
          <cell r="B1163" t="str">
            <v>East Bay/Oakland</v>
          </cell>
          <cell r="C1163" t="str">
            <v>Napa County</v>
          </cell>
          <cell r="D1163" t="str">
            <v>Retail</v>
          </cell>
          <cell r="E1163" t="str">
            <v>Freestanding</v>
          </cell>
          <cell r="F1163" t="str">
            <v>1116 1st St</v>
          </cell>
          <cell r="G1163" t="str">
            <v>Napa</v>
          </cell>
          <cell r="H1163" t="str">
            <v>Napa</v>
          </cell>
          <cell r="I1163" t="str">
            <v>Kohl's</v>
          </cell>
          <cell r="J1163" t="str">
            <v>94559</v>
          </cell>
          <cell r="O1163" t="str">
            <v>Masonry</v>
          </cell>
          <cell r="P1163">
            <v>1973</v>
          </cell>
          <cell r="Q1163">
            <v>68321</v>
          </cell>
          <cell r="R1163">
            <v>4</v>
          </cell>
          <cell r="S1163" t="str">
            <v>Single</v>
          </cell>
          <cell r="T1163">
            <v>2.13</v>
          </cell>
          <cell r="U1163">
            <v>20500980</v>
          </cell>
          <cell r="AE1163">
            <v>39850</v>
          </cell>
        </row>
        <row r="1164">
          <cell r="A1164" t="str">
            <v>704038884</v>
          </cell>
          <cell r="B1164" t="str">
            <v>East Bay/Oakland</v>
          </cell>
          <cell r="C1164" t="str">
            <v>Napa County</v>
          </cell>
          <cell r="D1164" t="str">
            <v>Retail</v>
          </cell>
          <cell r="F1164" t="str">
            <v>2035 Silverado Trl</v>
          </cell>
          <cell r="G1164" t="str">
            <v>Napa</v>
          </cell>
          <cell r="H1164" t="str">
            <v>Napa</v>
          </cell>
          <cell r="I1164" t="str">
            <v>Silverado Veterinary Hospital</v>
          </cell>
          <cell r="J1164" t="str">
            <v>94558</v>
          </cell>
          <cell r="O1164" t="str">
            <v>Wood Frame</v>
          </cell>
          <cell r="P1164">
            <v>1978</v>
          </cell>
          <cell r="Q1164">
            <v>7040</v>
          </cell>
          <cell r="S1164" t="str">
            <v>Multi</v>
          </cell>
          <cell r="U1164">
            <v>415628</v>
          </cell>
          <cell r="W1164">
            <v>650000</v>
          </cell>
          <cell r="X1164" t="str">
            <v>Greater Bay Bank</v>
          </cell>
          <cell r="AE1164">
            <v>38884</v>
          </cell>
        </row>
        <row r="1165">
          <cell r="A1165" t="str">
            <v>250039261</v>
          </cell>
          <cell r="B1165" t="str">
            <v>East Bay/Oakland</v>
          </cell>
          <cell r="C1165" t="str">
            <v>Napa County</v>
          </cell>
          <cell r="D1165" t="str">
            <v>Retail</v>
          </cell>
          <cell r="F1165" t="str">
            <v>6540 Washington St</v>
          </cell>
          <cell r="G1165" t="str">
            <v>Yountville</v>
          </cell>
          <cell r="H1165" t="str">
            <v>Napa</v>
          </cell>
          <cell r="I1165" t="str">
            <v>Edward James Courtyard</v>
          </cell>
          <cell r="J1165" t="str">
            <v>94599</v>
          </cell>
          <cell r="K1165" t="str">
            <v>TK Commercial Partners LP</v>
          </cell>
          <cell r="L1165" t="str">
            <v>Thomas Keller</v>
          </cell>
          <cell r="O1165" t="str">
            <v>Masonry</v>
          </cell>
          <cell r="P1165">
            <v>1999</v>
          </cell>
          <cell r="Q1165">
            <v>2500</v>
          </cell>
          <cell r="S1165" t="str">
            <v>Multi</v>
          </cell>
          <cell r="U1165">
            <v>2044081</v>
          </cell>
          <cell r="W1165">
            <v>3150000</v>
          </cell>
          <cell r="X1165" t="str">
            <v>First Republic Bk</v>
          </cell>
          <cell r="AE1165">
            <v>39261</v>
          </cell>
        </row>
        <row r="1166">
          <cell r="A1166" t="str">
            <v>715439455</v>
          </cell>
          <cell r="B1166" t="str">
            <v>East Bay/Oakland</v>
          </cell>
          <cell r="C1166" t="str">
            <v>Napa County</v>
          </cell>
          <cell r="D1166" t="str">
            <v>Retail</v>
          </cell>
          <cell r="E1166" t="str">
            <v>Freestanding</v>
          </cell>
          <cell r="F1166" t="str">
            <v>1643 Silverado Trl</v>
          </cell>
          <cell r="G1166" t="str">
            <v>Napa</v>
          </cell>
          <cell r="H1166" t="str">
            <v>Napa</v>
          </cell>
          <cell r="J1166" t="str">
            <v>94559</v>
          </cell>
          <cell r="K1166" t="str">
            <v>Richard &amp; Nyrene Clark Family Trust</v>
          </cell>
          <cell r="L1166" t="str">
            <v>Richard Clark</v>
          </cell>
          <cell r="M1166">
            <v>7072240204</v>
          </cell>
          <cell r="O1166" t="str">
            <v>Masonry</v>
          </cell>
          <cell r="Q1166">
            <v>7154</v>
          </cell>
          <cell r="S1166" t="str">
            <v>Multi</v>
          </cell>
          <cell r="U1166">
            <v>193174</v>
          </cell>
          <cell r="W1166">
            <v>1600000</v>
          </cell>
          <cell r="X1166" t="str">
            <v>Bank of America NA</v>
          </cell>
          <cell r="AE1166">
            <v>39455</v>
          </cell>
        </row>
        <row r="1167">
          <cell r="A1167" t="str">
            <v>148037735</v>
          </cell>
          <cell r="B1167" t="str">
            <v>East Bay/Oakland</v>
          </cell>
          <cell r="C1167" t="str">
            <v>Napa County</v>
          </cell>
          <cell r="D1167" t="str">
            <v>Retail</v>
          </cell>
          <cell r="E1167" t="str">
            <v>Service Station</v>
          </cell>
          <cell r="F1167" t="str">
            <v>3438 Broadway St</v>
          </cell>
          <cell r="G1167" t="str">
            <v>American Canyon</v>
          </cell>
          <cell r="H1167" t="str">
            <v>Napa</v>
          </cell>
          <cell r="J1167" t="str">
            <v>94503</v>
          </cell>
          <cell r="O1167" t="str">
            <v>Reinforced Concrete</v>
          </cell>
          <cell r="P1167">
            <v>1975</v>
          </cell>
          <cell r="Q1167">
            <v>1480</v>
          </cell>
          <cell r="S1167" t="str">
            <v>Single</v>
          </cell>
          <cell r="W1167">
            <v>900000</v>
          </cell>
          <cell r="X1167" t="str">
            <v>Cushman Capital</v>
          </cell>
          <cell r="AE1167">
            <v>37735</v>
          </cell>
        </row>
        <row r="1168">
          <cell r="A1168" t="str">
            <v>400039388</v>
          </cell>
          <cell r="B1168" t="str">
            <v>East Bay/Oakland</v>
          </cell>
          <cell r="C1168" t="str">
            <v>Napa County</v>
          </cell>
          <cell r="D1168" t="str">
            <v>Retail</v>
          </cell>
          <cell r="E1168" t="str">
            <v>Storefront</v>
          </cell>
          <cell r="F1168" t="str">
            <v>1371-1375 Main St</v>
          </cell>
          <cell r="G1168" t="str">
            <v>Saint Helena</v>
          </cell>
          <cell r="H1168" t="str">
            <v>Napa</v>
          </cell>
          <cell r="J1168" t="str">
            <v>94574</v>
          </cell>
          <cell r="O1168" t="str">
            <v>Masonry</v>
          </cell>
          <cell r="P1168">
            <v>1910</v>
          </cell>
          <cell r="Q1168">
            <v>4000</v>
          </cell>
          <cell r="S1168" t="str">
            <v>Multi</v>
          </cell>
          <cell r="U1168">
            <v>720865</v>
          </cell>
          <cell r="AE1168">
            <v>39388</v>
          </cell>
        </row>
        <row r="1169">
          <cell r="A1169" t="str">
            <v>570038945</v>
          </cell>
          <cell r="B1169" t="str">
            <v>East Bay/Oakland</v>
          </cell>
          <cell r="C1169" t="str">
            <v>Napa County</v>
          </cell>
          <cell r="D1169" t="str">
            <v>Retail</v>
          </cell>
          <cell r="E1169" t="str">
            <v>Storefront</v>
          </cell>
          <cell r="F1169" t="str">
            <v>1424-1436 2nd St</v>
          </cell>
          <cell r="G1169" t="str">
            <v>Napa</v>
          </cell>
          <cell r="H1169" t="str">
            <v>Napa</v>
          </cell>
          <cell r="I1169" t="str">
            <v>Capitol Thrift</v>
          </cell>
          <cell r="J1169" t="str">
            <v>94559</v>
          </cell>
          <cell r="K1169" t="str">
            <v>Edward &amp; Anna Hayman</v>
          </cell>
          <cell r="M1169">
            <v>7072262666</v>
          </cell>
          <cell r="O1169" t="str">
            <v>Wood Frame</v>
          </cell>
          <cell r="P1169">
            <v>1963</v>
          </cell>
          <cell r="Q1169">
            <v>5700</v>
          </cell>
          <cell r="R1169">
            <v>3</v>
          </cell>
          <cell r="S1169" t="str">
            <v>Multi</v>
          </cell>
          <cell r="T1169">
            <v>45.26</v>
          </cell>
          <cell r="U1169">
            <v>756711</v>
          </cell>
          <cell r="W1169">
            <v>1800000</v>
          </cell>
          <cell r="X1169" t="str">
            <v>Seller</v>
          </cell>
          <cell r="AE1169">
            <v>38945</v>
          </cell>
        </row>
        <row r="1170">
          <cell r="A1170" t="str">
            <v>73139793</v>
          </cell>
          <cell r="B1170" t="str">
            <v>East Bay/Oakland</v>
          </cell>
          <cell r="C1170" t="str">
            <v>Napa County</v>
          </cell>
          <cell r="D1170" t="str">
            <v>Retail</v>
          </cell>
          <cell r="F1170" t="str">
            <v>1346 Main St</v>
          </cell>
          <cell r="G1170" t="str">
            <v>Saint Helena</v>
          </cell>
          <cell r="H1170" t="str">
            <v>Napa</v>
          </cell>
          <cell r="J1170" t="str">
            <v>94574</v>
          </cell>
          <cell r="O1170" t="str">
            <v>Masonry</v>
          </cell>
          <cell r="Q1170">
            <v>731</v>
          </cell>
          <cell r="S1170" t="str">
            <v>Multi</v>
          </cell>
          <cell r="U1170">
            <v>52242</v>
          </cell>
          <cell r="AE1170">
            <v>39793</v>
          </cell>
        </row>
        <row r="1171">
          <cell r="A1171" t="str">
            <v>8042440382</v>
          </cell>
          <cell r="B1171" t="str">
            <v>East Bay/Oakland</v>
          </cell>
          <cell r="C1171" t="str">
            <v>Napa County</v>
          </cell>
          <cell r="D1171" t="str">
            <v>Retail (Community Center)</v>
          </cell>
          <cell r="F1171" t="str">
            <v>3375 Jefferson St (3 Properties)</v>
          </cell>
          <cell r="G1171" t="str">
            <v>Napa</v>
          </cell>
          <cell r="H1171" t="str">
            <v>Napa</v>
          </cell>
          <cell r="I1171" t="str">
            <v>Jefferson Center</v>
          </cell>
          <cell r="J1171" t="str">
            <v>94558</v>
          </cell>
          <cell r="O1171" t="str">
            <v>Reinforced Concrete</v>
          </cell>
          <cell r="Q1171">
            <v>80424</v>
          </cell>
          <cell r="R1171">
            <v>7</v>
          </cell>
          <cell r="S1171" t="str">
            <v>Single</v>
          </cell>
          <cell r="U1171">
            <v>12040655</v>
          </cell>
          <cell r="W1171">
            <v>1750000</v>
          </cell>
          <cell r="X1171" t="str">
            <v>Seller</v>
          </cell>
          <cell r="Z1171" t="str">
            <v>Lender Name: Cushman Cynthia A J</v>
          </cell>
          <cell r="AE1171">
            <v>40382</v>
          </cell>
        </row>
        <row r="1172">
          <cell r="A1172" t="str">
            <v>90039798</v>
          </cell>
          <cell r="B1172" t="str">
            <v>East Bay/Oakland</v>
          </cell>
          <cell r="C1172" t="str">
            <v>Napa County</v>
          </cell>
          <cell r="D1172" t="str">
            <v>Retail</v>
          </cell>
          <cell r="E1172" t="str">
            <v>Service Station</v>
          </cell>
          <cell r="F1172" t="str">
            <v>3001 Jefferson St</v>
          </cell>
          <cell r="G1172" t="str">
            <v>Napa</v>
          </cell>
          <cell r="H1172" t="str">
            <v>Napa</v>
          </cell>
          <cell r="I1172" t="str">
            <v>USA Gasoline</v>
          </cell>
          <cell r="J1172" t="str">
            <v>94558</v>
          </cell>
          <cell r="O1172" t="str">
            <v>Masonry</v>
          </cell>
          <cell r="Q1172">
            <v>900</v>
          </cell>
          <cell r="S1172" t="str">
            <v>Multi</v>
          </cell>
          <cell r="U1172">
            <v>261247</v>
          </cell>
          <cell r="AE1172">
            <v>39798</v>
          </cell>
        </row>
        <row r="1173">
          <cell r="A1173" t="str">
            <v>671139195</v>
          </cell>
          <cell r="B1173" t="str">
            <v>East Bay/Oakland</v>
          </cell>
          <cell r="C1173" t="str">
            <v>Napa County</v>
          </cell>
          <cell r="D1173" t="str">
            <v>Retail</v>
          </cell>
          <cell r="F1173" t="str">
            <v>7564 Saint Helena Hwy</v>
          </cell>
          <cell r="G1173" t="str">
            <v>Napa</v>
          </cell>
          <cell r="H1173" t="str">
            <v>Napa</v>
          </cell>
          <cell r="J1173" t="str">
            <v>94558</v>
          </cell>
          <cell r="O1173" t="str">
            <v>Masonry</v>
          </cell>
          <cell r="Q1173">
            <v>6711</v>
          </cell>
          <cell r="S1173" t="str">
            <v>Single</v>
          </cell>
          <cell r="U1173">
            <v>535742</v>
          </cell>
          <cell r="AE1173">
            <v>39195</v>
          </cell>
        </row>
        <row r="1174">
          <cell r="A1174" t="str">
            <v>6832137488</v>
          </cell>
          <cell r="B1174" t="str">
            <v>East Bay/Oakland</v>
          </cell>
          <cell r="C1174" t="str">
            <v>Napa County</v>
          </cell>
          <cell r="D1174" t="str">
            <v>Retail</v>
          </cell>
          <cell r="E1174" t="str">
            <v>Freestanding</v>
          </cell>
          <cell r="F1174" t="str">
            <v>1116 1st St</v>
          </cell>
          <cell r="G1174" t="str">
            <v>Napa</v>
          </cell>
          <cell r="H1174" t="str">
            <v>Napa</v>
          </cell>
          <cell r="I1174" t="str">
            <v>Kohl's</v>
          </cell>
          <cell r="J1174" t="str">
            <v>94559</v>
          </cell>
          <cell r="O1174" t="str">
            <v>Masonry</v>
          </cell>
          <cell r="P1174">
            <v>1973</v>
          </cell>
          <cell r="Q1174">
            <v>68321</v>
          </cell>
          <cell r="S1174" t="str">
            <v>Single</v>
          </cell>
          <cell r="T1174">
            <v>2.13</v>
          </cell>
          <cell r="U1174">
            <v>4421727</v>
          </cell>
          <cell r="W1174">
            <v>6250000</v>
          </cell>
          <cell r="X1174" t="str">
            <v>CIBC, Inc.</v>
          </cell>
          <cell r="AE1174">
            <v>37488</v>
          </cell>
        </row>
        <row r="1175">
          <cell r="A1175" t="str">
            <v>1093538749</v>
          </cell>
          <cell r="B1175" t="str">
            <v>East Bay/Oakland</v>
          </cell>
          <cell r="C1175" t="str">
            <v>Napa County</v>
          </cell>
          <cell r="D1175" t="str">
            <v>Retail</v>
          </cell>
          <cell r="E1175" t="str">
            <v>Storefront</v>
          </cell>
          <cell r="F1175" t="str">
            <v>1136-1165 Main St</v>
          </cell>
          <cell r="G1175" t="str">
            <v>Saint Helena</v>
          </cell>
          <cell r="H1175" t="str">
            <v>Napa</v>
          </cell>
          <cell r="I1175" t="str">
            <v>St Helena Plaza</v>
          </cell>
          <cell r="J1175" t="str">
            <v>94574</v>
          </cell>
          <cell r="O1175" t="str">
            <v>Masonry</v>
          </cell>
          <cell r="Q1175">
            <v>10935</v>
          </cell>
          <cell r="S1175" t="str">
            <v>Multi</v>
          </cell>
          <cell r="U1175">
            <v>1212717</v>
          </cell>
          <cell r="X1175" t="str">
            <v>Lender Not available</v>
          </cell>
          <cell r="AE1175">
            <v>38749</v>
          </cell>
        </row>
        <row r="1176">
          <cell r="A1176" t="str">
            <v>850039013</v>
          </cell>
          <cell r="B1176" t="str">
            <v>East Bay/Oakland</v>
          </cell>
          <cell r="C1176" t="str">
            <v>Napa County</v>
          </cell>
          <cell r="D1176" t="str">
            <v>Retail</v>
          </cell>
          <cell r="E1176" t="str">
            <v>Freestanding</v>
          </cell>
          <cell r="F1176" t="str">
            <v>1343 Main St</v>
          </cell>
          <cell r="G1176" t="str">
            <v>Napa</v>
          </cell>
          <cell r="H1176" t="str">
            <v>Napa</v>
          </cell>
          <cell r="J1176" t="str">
            <v>94559</v>
          </cell>
          <cell r="O1176" t="str">
            <v>Reinforced Concrete</v>
          </cell>
          <cell r="P1176">
            <v>1915</v>
          </cell>
          <cell r="Q1176">
            <v>8500</v>
          </cell>
          <cell r="R1176">
            <v>1</v>
          </cell>
          <cell r="S1176" t="str">
            <v>Multi</v>
          </cell>
          <cell r="U1176">
            <v>427772</v>
          </cell>
          <cell r="W1176">
            <v>1499900</v>
          </cell>
          <cell r="X1176" t="str">
            <v>Charter Oak Bank</v>
          </cell>
          <cell r="AE1176">
            <v>39013</v>
          </cell>
        </row>
        <row r="1177">
          <cell r="A1177" t="str">
            <v>5774538652</v>
          </cell>
          <cell r="B1177" t="str">
            <v>East Bay/Oakland</v>
          </cell>
          <cell r="C1177" t="str">
            <v>Napa County</v>
          </cell>
          <cell r="D1177" t="str">
            <v>Retail (Neighborhood Center)</v>
          </cell>
          <cell r="F1177" t="str">
            <v>1325-1517 W Imola Ave</v>
          </cell>
          <cell r="G1177" t="str">
            <v>Napa</v>
          </cell>
          <cell r="H1177" t="str">
            <v>Napa</v>
          </cell>
          <cell r="I1177" t="str">
            <v>River Park Shopping Center</v>
          </cell>
          <cell r="J1177" t="str">
            <v>94559</v>
          </cell>
          <cell r="O1177" t="str">
            <v>Masonry</v>
          </cell>
          <cell r="P1177">
            <v>1974</v>
          </cell>
          <cell r="Q1177">
            <v>57745</v>
          </cell>
          <cell r="R1177">
            <v>1</v>
          </cell>
          <cell r="S1177" t="str">
            <v>Multi</v>
          </cell>
          <cell r="T1177">
            <v>11.77</v>
          </cell>
          <cell r="U1177">
            <v>589098</v>
          </cell>
          <cell r="AE1177">
            <v>38652</v>
          </cell>
        </row>
        <row r="1178">
          <cell r="A1178" t="str">
            <v>15845636647</v>
          </cell>
          <cell r="B1178" t="str">
            <v>East Bay/Oakland</v>
          </cell>
          <cell r="C1178" t="str">
            <v>Napa County</v>
          </cell>
          <cell r="D1178" t="str">
            <v>Retail (Outlet Center)</v>
          </cell>
          <cell r="F1178" t="str">
            <v>601-941 Factory Stores Dr</v>
          </cell>
          <cell r="G1178" t="str">
            <v>Napa</v>
          </cell>
          <cell r="H1178" t="str">
            <v>Napa</v>
          </cell>
          <cell r="I1178" t="str">
            <v>Napa Premium Outlets</v>
          </cell>
          <cell r="J1178" t="str">
            <v>94558</v>
          </cell>
          <cell r="P1178">
            <v>1994</v>
          </cell>
          <cell r="Q1178">
            <v>158456</v>
          </cell>
          <cell r="R1178">
            <v>1</v>
          </cell>
          <cell r="S1178" t="str">
            <v>Multi</v>
          </cell>
          <cell r="AE1178">
            <v>36647</v>
          </cell>
        </row>
        <row r="1179">
          <cell r="A1179" t="str">
            <v>1225239539</v>
          </cell>
          <cell r="B1179" t="str">
            <v>East Bay/Oakland</v>
          </cell>
          <cell r="C1179" t="str">
            <v>Napa County</v>
          </cell>
          <cell r="D1179" t="str">
            <v>Mixed (Strip Center)</v>
          </cell>
          <cell r="F1179" t="str">
            <v>3012-3090 Jefferson St (2 Properties)</v>
          </cell>
          <cell r="G1179" t="str">
            <v>Napa</v>
          </cell>
          <cell r="H1179" t="str">
            <v>Napa</v>
          </cell>
          <cell r="I1179" t="str">
            <v>Multi-Property Sale</v>
          </cell>
          <cell r="J1179" t="str">
            <v>94558</v>
          </cell>
          <cell r="O1179" t="str">
            <v>Wood Frame</v>
          </cell>
          <cell r="Q1179">
            <v>12252</v>
          </cell>
          <cell r="S1179" t="str">
            <v>Multi</v>
          </cell>
          <cell r="U1179">
            <v>4361238</v>
          </cell>
          <cell r="AE1179">
            <v>39539</v>
          </cell>
        </row>
        <row r="1180">
          <cell r="A1180" t="str">
            <v>1881037272</v>
          </cell>
          <cell r="B1180" t="str">
            <v>East Bay/Oakland</v>
          </cell>
          <cell r="C1180" t="str">
            <v>Napa County</v>
          </cell>
          <cell r="D1180" t="str">
            <v>Retail</v>
          </cell>
          <cell r="E1180" t="str">
            <v>Storefront Retail/Office</v>
          </cell>
          <cell r="F1180" t="str">
            <v>800-802 Vallejo St</v>
          </cell>
          <cell r="G1180" t="str">
            <v>Napa</v>
          </cell>
          <cell r="H1180" t="str">
            <v>Napa</v>
          </cell>
          <cell r="J1180" t="str">
            <v>94559</v>
          </cell>
          <cell r="O1180" t="str">
            <v>Masonry</v>
          </cell>
          <cell r="P1180">
            <v>1975</v>
          </cell>
          <cell r="Q1180">
            <v>18810</v>
          </cell>
          <cell r="S1180" t="str">
            <v>Multi</v>
          </cell>
          <cell r="X1180" t="str">
            <v>Lender Not available</v>
          </cell>
          <cell r="AE1180">
            <v>37272</v>
          </cell>
        </row>
        <row r="1181">
          <cell r="A1181" t="str">
            <v>1307836649</v>
          </cell>
          <cell r="B1181" t="str">
            <v>East Bay/Oakland</v>
          </cell>
          <cell r="C1181" t="str">
            <v>Napa County</v>
          </cell>
          <cell r="D1181" t="str">
            <v>Retail</v>
          </cell>
          <cell r="E1181" t="str">
            <v>Storefront Retail/Office</v>
          </cell>
          <cell r="F1181" t="str">
            <v>1750 1st St</v>
          </cell>
          <cell r="G1181" t="str">
            <v>Napa</v>
          </cell>
          <cell r="H1181" t="str">
            <v>Napa</v>
          </cell>
          <cell r="I1181" t="str">
            <v>The Noyes Mansion</v>
          </cell>
          <cell r="J1181" t="str">
            <v>94559</v>
          </cell>
          <cell r="O1181" t="str">
            <v>Wood Frame</v>
          </cell>
          <cell r="P1181">
            <v>1902</v>
          </cell>
          <cell r="Q1181">
            <v>13078</v>
          </cell>
          <cell r="AE1181">
            <v>36649</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row r="11231">
          <cell r="A11231" t="str">
            <v/>
          </cell>
        </row>
        <row r="11232">
          <cell r="A11232" t="str">
            <v/>
          </cell>
        </row>
        <row r="11233">
          <cell r="A11233" t="str">
            <v/>
          </cell>
        </row>
        <row r="11234">
          <cell r="A11234" t="str">
            <v/>
          </cell>
        </row>
        <row r="11235">
          <cell r="A11235" t="str">
            <v/>
          </cell>
        </row>
        <row r="11236">
          <cell r="A11236" t="str">
            <v/>
          </cell>
        </row>
        <row r="11237">
          <cell r="A11237" t="str">
            <v/>
          </cell>
        </row>
        <row r="11238">
          <cell r="A11238" t="str">
            <v/>
          </cell>
        </row>
        <row r="11239">
          <cell r="A11239" t="str">
            <v/>
          </cell>
        </row>
        <row r="11240">
          <cell r="A11240" t="str">
            <v/>
          </cell>
        </row>
        <row r="11241">
          <cell r="A11241" t="str">
            <v/>
          </cell>
        </row>
        <row r="11242">
          <cell r="A11242" t="str">
            <v/>
          </cell>
        </row>
        <row r="11243">
          <cell r="A11243" t="str">
            <v/>
          </cell>
        </row>
        <row r="11244">
          <cell r="A11244" t="str">
            <v/>
          </cell>
        </row>
        <row r="11245">
          <cell r="A11245" t="str">
            <v/>
          </cell>
        </row>
        <row r="11246">
          <cell r="A11246" t="str">
            <v/>
          </cell>
        </row>
        <row r="11247">
          <cell r="A11247" t="str">
            <v/>
          </cell>
        </row>
        <row r="11248">
          <cell r="A11248" t="str">
            <v/>
          </cell>
        </row>
        <row r="11249">
          <cell r="A11249" t="str">
            <v/>
          </cell>
        </row>
        <row r="11250">
          <cell r="A11250" t="str">
            <v/>
          </cell>
        </row>
        <row r="11251">
          <cell r="A11251" t="str">
            <v/>
          </cell>
        </row>
        <row r="11252">
          <cell r="A11252" t="str">
            <v/>
          </cell>
        </row>
        <row r="11253">
          <cell r="A11253" t="str">
            <v/>
          </cell>
        </row>
        <row r="11254">
          <cell r="A11254" t="str">
            <v/>
          </cell>
        </row>
        <row r="11255">
          <cell r="A11255" t="str">
            <v/>
          </cell>
        </row>
        <row r="11256">
          <cell r="A11256" t="str">
            <v/>
          </cell>
        </row>
        <row r="11257">
          <cell r="A11257" t="str">
            <v/>
          </cell>
        </row>
        <row r="11258">
          <cell r="A11258" t="str">
            <v/>
          </cell>
        </row>
        <row r="11259">
          <cell r="A11259" t="str">
            <v/>
          </cell>
        </row>
        <row r="11260">
          <cell r="A11260" t="str">
            <v/>
          </cell>
        </row>
        <row r="11261">
          <cell r="A11261" t="str">
            <v/>
          </cell>
        </row>
        <row r="11262">
          <cell r="A11262" t="str">
            <v/>
          </cell>
        </row>
        <row r="11263">
          <cell r="A11263" t="str">
            <v/>
          </cell>
        </row>
        <row r="11264">
          <cell r="A11264" t="str">
            <v/>
          </cell>
        </row>
        <row r="11265">
          <cell r="A11265" t="str">
            <v/>
          </cell>
        </row>
        <row r="11266">
          <cell r="A11266" t="str">
            <v/>
          </cell>
        </row>
        <row r="11267">
          <cell r="A11267" t="str">
            <v/>
          </cell>
        </row>
        <row r="11268">
          <cell r="A11268" t="str">
            <v/>
          </cell>
        </row>
        <row r="11269">
          <cell r="A11269" t="str">
            <v/>
          </cell>
        </row>
        <row r="11270">
          <cell r="A11270" t="str">
            <v/>
          </cell>
        </row>
        <row r="11271">
          <cell r="A11271" t="str">
            <v/>
          </cell>
        </row>
        <row r="11272">
          <cell r="A11272" t="str">
            <v/>
          </cell>
        </row>
        <row r="11273">
          <cell r="A11273" t="str">
            <v/>
          </cell>
        </row>
        <row r="11274">
          <cell r="A11274" t="str">
            <v/>
          </cell>
        </row>
        <row r="11275">
          <cell r="A11275" t="str">
            <v/>
          </cell>
        </row>
        <row r="11276">
          <cell r="A11276" t="str">
            <v/>
          </cell>
        </row>
        <row r="11277">
          <cell r="A11277" t="str">
            <v/>
          </cell>
        </row>
        <row r="11278">
          <cell r="A11278" t="str">
            <v/>
          </cell>
        </row>
        <row r="11279">
          <cell r="A11279" t="str">
            <v/>
          </cell>
        </row>
        <row r="11280">
          <cell r="A11280" t="str">
            <v/>
          </cell>
        </row>
        <row r="11281">
          <cell r="A11281" t="str">
            <v/>
          </cell>
        </row>
        <row r="11282">
          <cell r="A11282" t="str">
            <v/>
          </cell>
        </row>
        <row r="11283">
          <cell r="A11283" t="str">
            <v/>
          </cell>
        </row>
        <row r="11284">
          <cell r="A11284" t="str">
            <v/>
          </cell>
        </row>
        <row r="11285">
          <cell r="A11285" t="str">
            <v/>
          </cell>
        </row>
        <row r="11286">
          <cell r="A11286" t="str">
            <v/>
          </cell>
        </row>
        <row r="11287">
          <cell r="A11287" t="str">
            <v/>
          </cell>
        </row>
        <row r="11288">
          <cell r="A11288" t="str">
            <v/>
          </cell>
        </row>
        <row r="11289">
          <cell r="A11289" t="str">
            <v/>
          </cell>
        </row>
        <row r="11290">
          <cell r="A11290" t="str">
            <v/>
          </cell>
        </row>
        <row r="11291">
          <cell r="A11291" t="str">
            <v/>
          </cell>
        </row>
        <row r="11292">
          <cell r="A11292" t="str">
            <v/>
          </cell>
        </row>
        <row r="11293">
          <cell r="A11293" t="str">
            <v/>
          </cell>
        </row>
        <row r="11294">
          <cell r="A11294" t="str">
            <v/>
          </cell>
        </row>
        <row r="11295">
          <cell r="A11295" t="str">
            <v/>
          </cell>
        </row>
        <row r="11296">
          <cell r="A11296" t="str">
            <v/>
          </cell>
        </row>
        <row r="11297">
          <cell r="A11297" t="str">
            <v/>
          </cell>
        </row>
        <row r="11298">
          <cell r="A11298" t="str">
            <v/>
          </cell>
        </row>
        <row r="11299">
          <cell r="A11299" t="str">
            <v/>
          </cell>
        </row>
        <row r="11300">
          <cell r="A11300" t="str">
            <v/>
          </cell>
        </row>
        <row r="11301">
          <cell r="A11301" t="str">
            <v/>
          </cell>
        </row>
        <row r="11302">
          <cell r="A11302" t="str">
            <v/>
          </cell>
        </row>
        <row r="11303">
          <cell r="A11303" t="str">
            <v/>
          </cell>
        </row>
        <row r="11304">
          <cell r="A11304" t="str">
            <v/>
          </cell>
        </row>
        <row r="11305">
          <cell r="A11305" t="str">
            <v/>
          </cell>
        </row>
        <row r="11306">
          <cell r="A11306" t="str">
            <v/>
          </cell>
        </row>
        <row r="11307">
          <cell r="A11307" t="str">
            <v/>
          </cell>
        </row>
        <row r="11308">
          <cell r="A11308" t="str">
            <v/>
          </cell>
        </row>
        <row r="11309">
          <cell r="A11309" t="str">
            <v/>
          </cell>
        </row>
        <row r="11310">
          <cell r="A11310" t="str">
            <v/>
          </cell>
        </row>
        <row r="11311">
          <cell r="A11311" t="str">
            <v/>
          </cell>
        </row>
        <row r="11312">
          <cell r="A11312" t="str">
            <v/>
          </cell>
        </row>
        <row r="11313">
          <cell r="A11313" t="str">
            <v/>
          </cell>
        </row>
        <row r="11314">
          <cell r="A11314" t="str">
            <v/>
          </cell>
        </row>
        <row r="11315">
          <cell r="A11315" t="str">
            <v/>
          </cell>
        </row>
        <row r="11316">
          <cell r="A11316" t="str">
            <v/>
          </cell>
        </row>
        <row r="11317">
          <cell r="A11317" t="str">
            <v/>
          </cell>
        </row>
        <row r="11318">
          <cell r="A11318" t="str">
            <v/>
          </cell>
        </row>
        <row r="11319">
          <cell r="A11319" t="str">
            <v/>
          </cell>
        </row>
        <row r="11320">
          <cell r="A11320" t="str">
            <v/>
          </cell>
        </row>
        <row r="11321">
          <cell r="A11321" t="str">
            <v/>
          </cell>
        </row>
        <row r="11322">
          <cell r="A11322" t="str">
            <v/>
          </cell>
        </row>
        <row r="11323">
          <cell r="A11323" t="str">
            <v/>
          </cell>
        </row>
        <row r="11324">
          <cell r="A11324" t="str">
            <v/>
          </cell>
        </row>
        <row r="11325">
          <cell r="A11325" t="str">
            <v/>
          </cell>
        </row>
        <row r="11326">
          <cell r="A11326" t="str">
            <v/>
          </cell>
        </row>
        <row r="11327">
          <cell r="A11327" t="str">
            <v/>
          </cell>
        </row>
        <row r="11328">
          <cell r="A11328" t="str">
            <v/>
          </cell>
        </row>
        <row r="11329">
          <cell r="A11329" t="str">
            <v/>
          </cell>
        </row>
        <row r="11330">
          <cell r="A11330" t="str">
            <v/>
          </cell>
        </row>
        <row r="11331">
          <cell r="A11331" t="str">
            <v/>
          </cell>
        </row>
        <row r="11332">
          <cell r="A11332" t="str">
            <v/>
          </cell>
        </row>
        <row r="11333">
          <cell r="A11333" t="str">
            <v/>
          </cell>
        </row>
        <row r="11334">
          <cell r="A11334" t="str">
            <v/>
          </cell>
        </row>
        <row r="11335">
          <cell r="A11335" t="str">
            <v/>
          </cell>
        </row>
        <row r="11336">
          <cell r="A11336" t="str">
            <v/>
          </cell>
        </row>
        <row r="11337">
          <cell r="A11337" t="str">
            <v/>
          </cell>
        </row>
        <row r="11338">
          <cell r="A11338" t="str">
            <v/>
          </cell>
        </row>
        <row r="11339">
          <cell r="A11339" t="str">
            <v/>
          </cell>
        </row>
        <row r="11340">
          <cell r="A11340" t="str">
            <v/>
          </cell>
        </row>
        <row r="11341">
          <cell r="A11341" t="str">
            <v/>
          </cell>
        </row>
        <row r="11342">
          <cell r="A11342" t="str">
            <v/>
          </cell>
        </row>
        <row r="11343">
          <cell r="A11343" t="str">
            <v/>
          </cell>
        </row>
        <row r="11344">
          <cell r="A11344" t="str">
            <v/>
          </cell>
        </row>
        <row r="11345">
          <cell r="A11345" t="str">
            <v/>
          </cell>
        </row>
        <row r="11346">
          <cell r="A11346" t="str">
            <v/>
          </cell>
        </row>
        <row r="11347">
          <cell r="A11347" t="str">
            <v/>
          </cell>
        </row>
        <row r="11348">
          <cell r="A11348" t="str">
            <v/>
          </cell>
        </row>
        <row r="11349">
          <cell r="A11349" t="str">
            <v/>
          </cell>
        </row>
        <row r="11350">
          <cell r="A11350" t="str">
            <v/>
          </cell>
        </row>
        <row r="11351">
          <cell r="A11351" t="str">
            <v/>
          </cell>
        </row>
        <row r="11352">
          <cell r="A11352" t="str">
            <v/>
          </cell>
        </row>
        <row r="11353">
          <cell r="A11353" t="str">
            <v/>
          </cell>
        </row>
        <row r="11354">
          <cell r="A11354" t="str">
            <v/>
          </cell>
        </row>
        <row r="11355">
          <cell r="A11355" t="str">
            <v/>
          </cell>
        </row>
        <row r="11356">
          <cell r="A11356" t="str">
            <v/>
          </cell>
        </row>
        <row r="11357">
          <cell r="A11357" t="str">
            <v/>
          </cell>
        </row>
        <row r="11358">
          <cell r="A11358" t="str">
            <v/>
          </cell>
        </row>
        <row r="11359">
          <cell r="A11359" t="str">
            <v/>
          </cell>
        </row>
        <row r="11360">
          <cell r="A11360" t="str">
            <v/>
          </cell>
        </row>
        <row r="11361">
          <cell r="A11361" t="str">
            <v/>
          </cell>
        </row>
        <row r="11362">
          <cell r="A11362" t="str">
            <v/>
          </cell>
        </row>
        <row r="11363">
          <cell r="A11363" t="str">
            <v/>
          </cell>
        </row>
        <row r="11364">
          <cell r="A11364" t="str">
            <v/>
          </cell>
        </row>
        <row r="11365">
          <cell r="A11365" t="str">
            <v/>
          </cell>
        </row>
        <row r="11366">
          <cell r="A11366" t="str">
            <v/>
          </cell>
        </row>
        <row r="11367">
          <cell r="A11367" t="str">
            <v/>
          </cell>
        </row>
        <row r="11368">
          <cell r="A11368" t="str">
            <v/>
          </cell>
        </row>
        <row r="11369">
          <cell r="A11369" t="str">
            <v/>
          </cell>
        </row>
        <row r="11370">
          <cell r="A11370" t="str">
            <v/>
          </cell>
        </row>
        <row r="11371">
          <cell r="A11371" t="str">
            <v/>
          </cell>
        </row>
        <row r="11372">
          <cell r="A11372" t="str">
            <v/>
          </cell>
        </row>
        <row r="11373">
          <cell r="A11373" t="str">
            <v/>
          </cell>
        </row>
        <row r="11374">
          <cell r="A11374" t="str">
            <v/>
          </cell>
        </row>
        <row r="11375">
          <cell r="A11375" t="str">
            <v/>
          </cell>
        </row>
        <row r="11376">
          <cell r="A11376" t="str">
            <v/>
          </cell>
        </row>
        <row r="11377">
          <cell r="A11377" t="str">
            <v/>
          </cell>
        </row>
        <row r="11378">
          <cell r="A11378" t="str">
            <v/>
          </cell>
        </row>
        <row r="11379">
          <cell r="A11379" t="str">
            <v/>
          </cell>
        </row>
        <row r="11380">
          <cell r="A11380" t="str">
            <v/>
          </cell>
        </row>
        <row r="11381">
          <cell r="A11381" t="str">
            <v/>
          </cell>
        </row>
        <row r="11382">
          <cell r="A11382" t="str">
            <v/>
          </cell>
        </row>
        <row r="11383">
          <cell r="A11383" t="str">
            <v/>
          </cell>
        </row>
        <row r="11384">
          <cell r="A11384" t="str">
            <v/>
          </cell>
        </row>
        <row r="11385">
          <cell r="A11385" t="str">
            <v/>
          </cell>
        </row>
        <row r="11386">
          <cell r="A11386" t="str">
            <v/>
          </cell>
        </row>
        <row r="11387">
          <cell r="A11387" t="str">
            <v/>
          </cell>
        </row>
        <row r="11388">
          <cell r="A11388" t="str">
            <v/>
          </cell>
        </row>
        <row r="11389">
          <cell r="A11389" t="str">
            <v/>
          </cell>
        </row>
        <row r="11390">
          <cell r="A11390" t="str">
            <v/>
          </cell>
        </row>
        <row r="11391">
          <cell r="A11391" t="str">
            <v/>
          </cell>
        </row>
        <row r="11392">
          <cell r="A11392" t="str">
            <v/>
          </cell>
        </row>
        <row r="11393">
          <cell r="A11393" t="str">
            <v/>
          </cell>
        </row>
        <row r="11394">
          <cell r="A11394" t="str">
            <v/>
          </cell>
        </row>
        <row r="11395">
          <cell r="A11395" t="str">
            <v/>
          </cell>
        </row>
        <row r="11396">
          <cell r="A11396" t="str">
            <v/>
          </cell>
        </row>
        <row r="11397">
          <cell r="A11397" t="str">
            <v/>
          </cell>
        </row>
        <row r="11398">
          <cell r="A11398" t="str">
            <v/>
          </cell>
        </row>
        <row r="11399">
          <cell r="A11399" t="str">
            <v/>
          </cell>
        </row>
        <row r="11400">
          <cell r="A11400" t="str">
            <v/>
          </cell>
        </row>
        <row r="11401">
          <cell r="A11401" t="str">
            <v/>
          </cell>
        </row>
        <row r="11402">
          <cell r="A11402" t="str">
            <v/>
          </cell>
        </row>
        <row r="11403">
          <cell r="A11403" t="str">
            <v/>
          </cell>
        </row>
        <row r="11404">
          <cell r="A11404" t="str">
            <v/>
          </cell>
        </row>
        <row r="11405">
          <cell r="A11405" t="str">
            <v/>
          </cell>
        </row>
        <row r="11406">
          <cell r="A11406" t="str">
            <v/>
          </cell>
        </row>
        <row r="11407">
          <cell r="A11407" t="str">
            <v/>
          </cell>
        </row>
        <row r="11408">
          <cell r="A11408" t="str">
            <v/>
          </cell>
        </row>
        <row r="11409">
          <cell r="A11409" t="str">
            <v/>
          </cell>
        </row>
        <row r="11410">
          <cell r="A11410" t="str">
            <v/>
          </cell>
        </row>
        <row r="11411">
          <cell r="A11411" t="str">
            <v/>
          </cell>
        </row>
        <row r="11412">
          <cell r="A11412" t="str">
            <v/>
          </cell>
        </row>
        <row r="11413">
          <cell r="A11413" t="str">
            <v/>
          </cell>
        </row>
        <row r="11414">
          <cell r="A11414" t="str">
            <v/>
          </cell>
        </row>
        <row r="11415">
          <cell r="A11415" t="str">
            <v/>
          </cell>
        </row>
        <row r="11416">
          <cell r="A11416" t="str">
            <v/>
          </cell>
        </row>
        <row r="11417">
          <cell r="A11417" t="str">
            <v/>
          </cell>
        </row>
        <row r="11418">
          <cell r="A11418" t="str">
            <v/>
          </cell>
        </row>
        <row r="11419">
          <cell r="A11419" t="str">
            <v/>
          </cell>
        </row>
        <row r="11420">
          <cell r="A11420" t="str">
            <v/>
          </cell>
        </row>
        <row r="11421">
          <cell r="A11421" t="str">
            <v/>
          </cell>
        </row>
        <row r="11422">
          <cell r="A11422" t="str">
            <v/>
          </cell>
        </row>
        <row r="11423">
          <cell r="A11423" t="str">
            <v/>
          </cell>
        </row>
        <row r="11424">
          <cell r="A11424" t="str">
            <v/>
          </cell>
        </row>
        <row r="11425">
          <cell r="A11425" t="str">
            <v/>
          </cell>
        </row>
        <row r="11426">
          <cell r="A11426" t="str">
            <v/>
          </cell>
        </row>
        <row r="11427">
          <cell r="A11427" t="str">
            <v/>
          </cell>
        </row>
        <row r="11428">
          <cell r="A11428" t="str">
            <v/>
          </cell>
        </row>
        <row r="11429">
          <cell r="A11429" t="str">
            <v/>
          </cell>
        </row>
        <row r="11430">
          <cell r="A11430" t="str">
            <v/>
          </cell>
        </row>
        <row r="11431">
          <cell r="A11431" t="str">
            <v/>
          </cell>
        </row>
        <row r="11432">
          <cell r="A11432" t="str">
            <v/>
          </cell>
        </row>
        <row r="11433">
          <cell r="A11433" t="str">
            <v/>
          </cell>
        </row>
        <row r="11434">
          <cell r="A11434" t="str">
            <v/>
          </cell>
        </row>
        <row r="11435">
          <cell r="A11435" t="str">
            <v/>
          </cell>
        </row>
        <row r="11436">
          <cell r="A11436" t="str">
            <v/>
          </cell>
        </row>
        <row r="11437">
          <cell r="A11437" t="str">
            <v/>
          </cell>
        </row>
        <row r="11438">
          <cell r="A11438" t="str">
            <v/>
          </cell>
        </row>
        <row r="11439">
          <cell r="A11439" t="str">
            <v/>
          </cell>
        </row>
        <row r="11440">
          <cell r="A11440" t="str">
            <v/>
          </cell>
        </row>
        <row r="11441">
          <cell r="A11441" t="str">
            <v/>
          </cell>
        </row>
        <row r="11442">
          <cell r="A11442" t="str">
            <v/>
          </cell>
        </row>
        <row r="11443">
          <cell r="A11443" t="str">
            <v/>
          </cell>
        </row>
        <row r="11444">
          <cell r="A11444" t="str">
            <v/>
          </cell>
        </row>
        <row r="11445">
          <cell r="A11445" t="str">
            <v/>
          </cell>
        </row>
        <row r="11446">
          <cell r="A11446" t="str">
            <v/>
          </cell>
        </row>
        <row r="11447">
          <cell r="A11447" t="str">
            <v/>
          </cell>
        </row>
        <row r="11448">
          <cell r="A11448" t="str">
            <v/>
          </cell>
        </row>
        <row r="11449">
          <cell r="A11449" t="str">
            <v/>
          </cell>
        </row>
        <row r="11450">
          <cell r="A11450" t="str">
            <v/>
          </cell>
        </row>
        <row r="11451">
          <cell r="A11451" t="str">
            <v/>
          </cell>
        </row>
        <row r="11452">
          <cell r="A11452" t="str">
            <v/>
          </cell>
        </row>
        <row r="11453">
          <cell r="A11453" t="str">
            <v/>
          </cell>
        </row>
        <row r="11454">
          <cell r="A11454" t="str">
            <v/>
          </cell>
        </row>
        <row r="11455">
          <cell r="A11455" t="str">
            <v/>
          </cell>
        </row>
        <row r="11456">
          <cell r="A11456" t="str">
            <v/>
          </cell>
        </row>
        <row r="11457">
          <cell r="A11457" t="str">
            <v/>
          </cell>
        </row>
        <row r="11458">
          <cell r="A11458" t="str">
            <v/>
          </cell>
        </row>
        <row r="11459">
          <cell r="A11459" t="str">
            <v/>
          </cell>
        </row>
        <row r="11460">
          <cell r="A11460" t="str">
            <v/>
          </cell>
        </row>
        <row r="11461">
          <cell r="A11461" t="str">
            <v/>
          </cell>
        </row>
        <row r="11462">
          <cell r="A11462" t="str">
            <v/>
          </cell>
        </row>
        <row r="11463">
          <cell r="A11463" t="str">
            <v/>
          </cell>
        </row>
        <row r="11464">
          <cell r="A11464" t="str">
            <v/>
          </cell>
        </row>
        <row r="11465">
          <cell r="A11465" t="str">
            <v/>
          </cell>
        </row>
        <row r="11466">
          <cell r="A11466" t="str">
            <v/>
          </cell>
        </row>
        <row r="11467">
          <cell r="A11467" t="str">
            <v/>
          </cell>
        </row>
        <row r="11468">
          <cell r="A11468" t="str">
            <v/>
          </cell>
        </row>
        <row r="11469">
          <cell r="A11469" t="str">
            <v/>
          </cell>
        </row>
        <row r="11470">
          <cell r="A11470" t="str">
            <v/>
          </cell>
        </row>
        <row r="11471">
          <cell r="A11471" t="str">
            <v/>
          </cell>
        </row>
        <row r="11472">
          <cell r="A11472" t="str">
            <v/>
          </cell>
        </row>
        <row r="11473">
          <cell r="A11473" t="str">
            <v/>
          </cell>
        </row>
        <row r="11474">
          <cell r="A11474" t="str">
            <v/>
          </cell>
        </row>
        <row r="11475">
          <cell r="A11475" t="str">
            <v/>
          </cell>
        </row>
        <row r="11476">
          <cell r="A11476" t="str">
            <v/>
          </cell>
        </row>
        <row r="11477">
          <cell r="A11477" t="str">
            <v/>
          </cell>
        </row>
        <row r="11478">
          <cell r="A11478" t="str">
            <v/>
          </cell>
        </row>
        <row r="11479">
          <cell r="A11479" t="str">
            <v/>
          </cell>
        </row>
        <row r="11480">
          <cell r="A11480" t="str">
            <v/>
          </cell>
        </row>
        <row r="11481">
          <cell r="A11481" t="str">
            <v/>
          </cell>
        </row>
        <row r="11482">
          <cell r="A11482" t="str">
            <v/>
          </cell>
        </row>
        <row r="11483">
          <cell r="A11483" t="str">
            <v/>
          </cell>
        </row>
        <row r="11484">
          <cell r="A11484" t="str">
            <v/>
          </cell>
        </row>
        <row r="11485">
          <cell r="A11485" t="str">
            <v/>
          </cell>
        </row>
        <row r="11486">
          <cell r="A11486" t="str">
            <v/>
          </cell>
        </row>
        <row r="11487">
          <cell r="A11487" t="str">
            <v/>
          </cell>
        </row>
        <row r="11488">
          <cell r="A11488" t="str">
            <v/>
          </cell>
        </row>
        <row r="11489">
          <cell r="A11489" t="str">
            <v/>
          </cell>
        </row>
        <row r="11490">
          <cell r="A11490" t="str">
            <v/>
          </cell>
        </row>
        <row r="11491">
          <cell r="A11491" t="str">
            <v/>
          </cell>
        </row>
        <row r="11492">
          <cell r="A11492" t="str">
            <v/>
          </cell>
        </row>
        <row r="11493">
          <cell r="A11493" t="str">
            <v/>
          </cell>
        </row>
        <row r="11494">
          <cell r="A11494" t="str">
            <v/>
          </cell>
        </row>
        <row r="11495">
          <cell r="A11495" t="str">
            <v/>
          </cell>
        </row>
        <row r="11496">
          <cell r="A11496" t="str">
            <v/>
          </cell>
        </row>
        <row r="11497">
          <cell r="A11497" t="str">
            <v/>
          </cell>
        </row>
        <row r="11498">
          <cell r="A11498" t="str">
            <v/>
          </cell>
        </row>
        <row r="11499">
          <cell r="A11499" t="str">
            <v/>
          </cell>
        </row>
        <row r="11500">
          <cell r="A11500" t="str">
            <v/>
          </cell>
        </row>
        <row r="11501">
          <cell r="A11501" t="str">
            <v/>
          </cell>
        </row>
        <row r="11502">
          <cell r="A11502" t="str">
            <v/>
          </cell>
        </row>
        <row r="11503">
          <cell r="A11503" t="str">
            <v/>
          </cell>
        </row>
        <row r="11504">
          <cell r="A11504" t="str">
            <v/>
          </cell>
        </row>
        <row r="11505">
          <cell r="A11505" t="str">
            <v/>
          </cell>
        </row>
        <row r="11506">
          <cell r="A11506" t="str">
            <v/>
          </cell>
        </row>
        <row r="11507">
          <cell r="A11507" t="str">
            <v/>
          </cell>
        </row>
        <row r="11508">
          <cell r="A11508" t="str">
            <v/>
          </cell>
        </row>
        <row r="11509">
          <cell r="A11509" t="str">
            <v/>
          </cell>
        </row>
        <row r="11510">
          <cell r="A11510" t="str">
            <v/>
          </cell>
        </row>
        <row r="11511">
          <cell r="A11511" t="str">
            <v/>
          </cell>
        </row>
        <row r="11512">
          <cell r="A11512" t="str">
            <v/>
          </cell>
        </row>
        <row r="11513">
          <cell r="A11513" t="str">
            <v/>
          </cell>
        </row>
        <row r="11514">
          <cell r="A11514" t="str">
            <v/>
          </cell>
        </row>
        <row r="11515">
          <cell r="A11515" t="str">
            <v/>
          </cell>
        </row>
        <row r="11516">
          <cell r="A11516" t="str">
            <v/>
          </cell>
        </row>
        <row r="11517">
          <cell r="A11517" t="str">
            <v/>
          </cell>
        </row>
        <row r="11518">
          <cell r="A11518" t="str">
            <v/>
          </cell>
        </row>
        <row r="11519">
          <cell r="A11519" t="str">
            <v/>
          </cell>
        </row>
        <row r="11520">
          <cell r="A11520" t="str">
            <v/>
          </cell>
        </row>
        <row r="11521">
          <cell r="A11521" t="str">
            <v/>
          </cell>
        </row>
        <row r="11522">
          <cell r="A11522" t="str">
            <v/>
          </cell>
        </row>
        <row r="11523">
          <cell r="A11523" t="str">
            <v/>
          </cell>
        </row>
        <row r="11524">
          <cell r="A11524" t="str">
            <v/>
          </cell>
        </row>
        <row r="11525">
          <cell r="A11525" t="str">
            <v/>
          </cell>
        </row>
        <row r="11526">
          <cell r="A11526" t="str">
            <v/>
          </cell>
        </row>
        <row r="11527">
          <cell r="A11527" t="str">
            <v/>
          </cell>
        </row>
        <row r="11528">
          <cell r="A11528" t="str">
            <v/>
          </cell>
        </row>
        <row r="11529">
          <cell r="A11529" t="str">
            <v/>
          </cell>
        </row>
        <row r="11530">
          <cell r="A11530" t="str">
            <v/>
          </cell>
        </row>
        <row r="11531">
          <cell r="A11531" t="str">
            <v/>
          </cell>
        </row>
        <row r="11532">
          <cell r="A11532" t="str">
            <v/>
          </cell>
        </row>
        <row r="11533">
          <cell r="A11533" t="str">
            <v/>
          </cell>
        </row>
        <row r="11534">
          <cell r="A11534" t="str">
            <v/>
          </cell>
        </row>
        <row r="11535">
          <cell r="A11535" t="str">
            <v/>
          </cell>
        </row>
        <row r="11536">
          <cell r="A11536" t="str">
            <v/>
          </cell>
        </row>
        <row r="11537">
          <cell r="A11537" t="str">
            <v/>
          </cell>
        </row>
        <row r="11538">
          <cell r="A11538" t="str">
            <v/>
          </cell>
        </row>
        <row r="11539">
          <cell r="A11539" t="str">
            <v/>
          </cell>
        </row>
        <row r="11540">
          <cell r="A11540" t="str">
            <v/>
          </cell>
        </row>
        <row r="11541">
          <cell r="A11541" t="str">
            <v/>
          </cell>
        </row>
        <row r="11542">
          <cell r="A11542" t="str">
            <v/>
          </cell>
        </row>
        <row r="11543">
          <cell r="A11543" t="str">
            <v/>
          </cell>
        </row>
        <row r="11544">
          <cell r="A11544" t="str">
            <v/>
          </cell>
        </row>
        <row r="11545">
          <cell r="A11545" t="str">
            <v/>
          </cell>
        </row>
        <row r="11546">
          <cell r="A11546" t="str">
            <v/>
          </cell>
        </row>
        <row r="11547">
          <cell r="A11547" t="str">
            <v/>
          </cell>
        </row>
        <row r="11548">
          <cell r="A11548" t="str">
            <v/>
          </cell>
        </row>
        <row r="11549">
          <cell r="A11549" t="str">
            <v/>
          </cell>
        </row>
        <row r="11550">
          <cell r="A11550" t="str">
            <v/>
          </cell>
        </row>
        <row r="11551">
          <cell r="A11551" t="str">
            <v/>
          </cell>
        </row>
        <row r="11552">
          <cell r="A11552" t="str">
            <v/>
          </cell>
        </row>
        <row r="11553">
          <cell r="A11553" t="str">
            <v/>
          </cell>
        </row>
        <row r="11554">
          <cell r="A11554" t="str">
            <v/>
          </cell>
        </row>
        <row r="11555">
          <cell r="A11555" t="str">
            <v/>
          </cell>
        </row>
        <row r="11556">
          <cell r="A11556" t="str">
            <v/>
          </cell>
        </row>
        <row r="11557">
          <cell r="A11557" t="str">
            <v/>
          </cell>
        </row>
        <row r="11558">
          <cell r="A11558" t="str">
            <v/>
          </cell>
        </row>
        <row r="11559">
          <cell r="A11559" t="str">
            <v/>
          </cell>
        </row>
        <row r="11560">
          <cell r="A11560" t="str">
            <v/>
          </cell>
        </row>
        <row r="11561">
          <cell r="A11561" t="str">
            <v/>
          </cell>
        </row>
        <row r="11562">
          <cell r="A11562" t="str">
            <v/>
          </cell>
        </row>
        <row r="11563">
          <cell r="A11563" t="str">
            <v/>
          </cell>
        </row>
        <row r="11564">
          <cell r="A11564" t="str">
            <v/>
          </cell>
        </row>
        <row r="11565">
          <cell r="A11565" t="str">
            <v/>
          </cell>
        </row>
        <row r="11566">
          <cell r="A11566" t="str">
            <v/>
          </cell>
        </row>
        <row r="11567">
          <cell r="A11567" t="str">
            <v/>
          </cell>
        </row>
        <row r="11568">
          <cell r="A11568" t="str">
            <v/>
          </cell>
        </row>
        <row r="11569">
          <cell r="A11569" t="str">
            <v/>
          </cell>
        </row>
        <row r="11570">
          <cell r="A11570" t="str">
            <v/>
          </cell>
        </row>
        <row r="11571">
          <cell r="A11571" t="str">
            <v/>
          </cell>
        </row>
        <row r="11572">
          <cell r="A11572" t="str">
            <v/>
          </cell>
        </row>
        <row r="11573">
          <cell r="A11573" t="str">
            <v/>
          </cell>
        </row>
        <row r="11574">
          <cell r="A11574" t="str">
            <v/>
          </cell>
        </row>
        <row r="11575">
          <cell r="A11575" t="str">
            <v/>
          </cell>
        </row>
        <row r="11576">
          <cell r="A11576" t="str">
            <v/>
          </cell>
        </row>
        <row r="11577">
          <cell r="A11577" t="str">
            <v/>
          </cell>
        </row>
        <row r="11578">
          <cell r="A11578" t="str">
            <v/>
          </cell>
        </row>
        <row r="11579">
          <cell r="A11579" t="str">
            <v/>
          </cell>
        </row>
        <row r="11580">
          <cell r="A11580" t="str">
            <v/>
          </cell>
        </row>
        <row r="11581">
          <cell r="A11581" t="str">
            <v/>
          </cell>
        </row>
        <row r="11582">
          <cell r="A11582" t="str">
            <v/>
          </cell>
        </row>
        <row r="11583">
          <cell r="A11583" t="str">
            <v/>
          </cell>
        </row>
        <row r="11584">
          <cell r="A11584" t="str">
            <v/>
          </cell>
        </row>
        <row r="11585">
          <cell r="A11585" t="str">
            <v/>
          </cell>
        </row>
        <row r="11586">
          <cell r="A11586" t="str">
            <v/>
          </cell>
        </row>
        <row r="11587">
          <cell r="A11587" t="str">
            <v/>
          </cell>
        </row>
        <row r="11588">
          <cell r="A11588" t="str">
            <v/>
          </cell>
        </row>
        <row r="11589">
          <cell r="A11589" t="str">
            <v/>
          </cell>
        </row>
        <row r="11590">
          <cell r="A11590" t="str">
            <v/>
          </cell>
        </row>
        <row r="11591">
          <cell r="A11591" t="str">
            <v/>
          </cell>
        </row>
        <row r="11592">
          <cell r="A11592" t="str">
            <v/>
          </cell>
        </row>
        <row r="11593">
          <cell r="A11593" t="str">
            <v/>
          </cell>
        </row>
        <row r="11594">
          <cell r="A11594" t="str">
            <v/>
          </cell>
        </row>
        <row r="11595">
          <cell r="A11595" t="str">
            <v/>
          </cell>
        </row>
        <row r="11596">
          <cell r="A11596" t="str">
            <v/>
          </cell>
        </row>
        <row r="11597">
          <cell r="A11597" t="str">
            <v/>
          </cell>
        </row>
        <row r="11598">
          <cell r="A11598" t="str">
            <v/>
          </cell>
        </row>
        <row r="11599">
          <cell r="A11599" t="str">
            <v/>
          </cell>
        </row>
        <row r="11600">
          <cell r="A11600" t="str">
            <v/>
          </cell>
        </row>
        <row r="11601">
          <cell r="A11601" t="str">
            <v/>
          </cell>
        </row>
        <row r="11602">
          <cell r="A11602" t="str">
            <v/>
          </cell>
        </row>
        <row r="11603">
          <cell r="A11603" t="str">
            <v/>
          </cell>
        </row>
        <row r="11604">
          <cell r="A11604" t="str">
            <v/>
          </cell>
        </row>
        <row r="11605">
          <cell r="A11605" t="str">
            <v/>
          </cell>
        </row>
        <row r="11606">
          <cell r="A11606" t="str">
            <v/>
          </cell>
        </row>
        <row r="11607">
          <cell r="A11607" t="str">
            <v/>
          </cell>
        </row>
        <row r="11608">
          <cell r="A11608" t="str">
            <v/>
          </cell>
        </row>
        <row r="11609">
          <cell r="A11609" t="str">
            <v/>
          </cell>
        </row>
        <row r="11610">
          <cell r="A11610" t="str">
            <v/>
          </cell>
        </row>
        <row r="11611">
          <cell r="A11611" t="str">
            <v/>
          </cell>
        </row>
        <row r="11612">
          <cell r="A11612" t="str">
            <v/>
          </cell>
        </row>
        <row r="11613">
          <cell r="A11613" t="str">
            <v/>
          </cell>
        </row>
        <row r="11614">
          <cell r="A11614" t="str">
            <v/>
          </cell>
        </row>
        <row r="11615">
          <cell r="A11615" t="str">
            <v/>
          </cell>
        </row>
        <row r="11616">
          <cell r="A11616" t="str">
            <v/>
          </cell>
        </row>
        <row r="11617">
          <cell r="A11617" t="str">
            <v/>
          </cell>
        </row>
        <row r="11618">
          <cell r="A11618" t="str">
            <v/>
          </cell>
        </row>
        <row r="11619">
          <cell r="A11619" t="str">
            <v/>
          </cell>
        </row>
        <row r="11620">
          <cell r="A11620" t="str">
            <v/>
          </cell>
        </row>
        <row r="11621">
          <cell r="A11621" t="str">
            <v/>
          </cell>
        </row>
        <row r="11622">
          <cell r="A11622" t="str">
            <v/>
          </cell>
        </row>
        <row r="11623">
          <cell r="A11623" t="str">
            <v/>
          </cell>
        </row>
        <row r="11624">
          <cell r="A11624" t="str">
            <v/>
          </cell>
        </row>
        <row r="11625">
          <cell r="A11625" t="str">
            <v/>
          </cell>
        </row>
        <row r="11626">
          <cell r="A11626" t="str">
            <v/>
          </cell>
        </row>
        <row r="11627">
          <cell r="A11627" t="str">
            <v/>
          </cell>
        </row>
        <row r="11628">
          <cell r="A11628" t="str">
            <v/>
          </cell>
        </row>
        <row r="11629">
          <cell r="A11629" t="str">
            <v/>
          </cell>
        </row>
        <row r="11630">
          <cell r="A11630" t="str">
            <v/>
          </cell>
        </row>
        <row r="11631">
          <cell r="A11631" t="str">
            <v/>
          </cell>
        </row>
        <row r="11632">
          <cell r="A11632" t="str">
            <v/>
          </cell>
        </row>
        <row r="11633">
          <cell r="A11633" t="str">
            <v/>
          </cell>
        </row>
        <row r="11634">
          <cell r="A11634" t="str">
            <v/>
          </cell>
        </row>
        <row r="11635">
          <cell r="A11635" t="str">
            <v/>
          </cell>
        </row>
        <row r="11636">
          <cell r="A11636" t="str">
            <v/>
          </cell>
        </row>
        <row r="11637">
          <cell r="A11637" t="str">
            <v/>
          </cell>
        </row>
        <row r="11638">
          <cell r="A11638" t="str">
            <v/>
          </cell>
        </row>
        <row r="11639">
          <cell r="A11639" t="str">
            <v/>
          </cell>
        </row>
        <row r="11640">
          <cell r="A11640" t="str">
            <v/>
          </cell>
        </row>
        <row r="11641">
          <cell r="A11641" t="str">
            <v/>
          </cell>
        </row>
        <row r="11642">
          <cell r="A11642" t="str">
            <v/>
          </cell>
        </row>
        <row r="11643">
          <cell r="A11643" t="str">
            <v/>
          </cell>
        </row>
        <row r="11644">
          <cell r="A11644" t="str">
            <v/>
          </cell>
        </row>
        <row r="11645">
          <cell r="A11645" t="str">
            <v/>
          </cell>
        </row>
        <row r="11646">
          <cell r="A11646" t="str">
            <v/>
          </cell>
        </row>
        <row r="11647">
          <cell r="A11647" t="str">
            <v/>
          </cell>
        </row>
        <row r="11648">
          <cell r="A11648" t="str">
            <v/>
          </cell>
        </row>
        <row r="11649">
          <cell r="A11649" t="str">
            <v/>
          </cell>
        </row>
        <row r="11650">
          <cell r="A11650" t="str">
            <v/>
          </cell>
        </row>
        <row r="11651">
          <cell r="A11651" t="str">
            <v/>
          </cell>
        </row>
        <row r="11652">
          <cell r="A11652" t="str">
            <v/>
          </cell>
        </row>
        <row r="11653">
          <cell r="A11653" t="str">
            <v/>
          </cell>
        </row>
        <row r="11654">
          <cell r="A11654" t="str">
            <v/>
          </cell>
        </row>
        <row r="11655">
          <cell r="A11655" t="str">
            <v/>
          </cell>
        </row>
        <row r="11656">
          <cell r="A11656" t="str">
            <v/>
          </cell>
        </row>
        <row r="11657">
          <cell r="A11657" t="str">
            <v/>
          </cell>
        </row>
        <row r="11658">
          <cell r="A11658" t="str">
            <v/>
          </cell>
        </row>
        <row r="11659">
          <cell r="A11659" t="str">
            <v/>
          </cell>
        </row>
        <row r="11660">
          <cell r="A11660" t="str">
            <v/>
          </cell>
        </row>
        <row r="11661">
          <cell r="A11661" t="str">
            <v/>
          </cell>
        </row>
        <row r="11662">
          <cell r="A11662" t="str">
            <v/>
          </cell>
        </row>
        <row r="11663">
          <cell r="A11663" t="str">
            <v/>
          </cell>
        </row>
        <row r="11664">
          <cell r="A11664" t="str">
            <v/>
          </cell>
        </row>
        <row r="11665">
          <cell r="A11665" t="str">
            <v/>
          </cell>
        </row>
        <row r="11666">
          <cell r="A11666" t="str">
            <v/>
          </cell>
        </row>
        <row r="11667">
          <cell r="A11667" t="str">
            <v/>
          </cell>
        </row>
        <row r="11668">
          <cell r="A11668" t="str">
            <v/>
          </cell>
        </row>
        <row r="11669">
          <cell r="A11669" t="str">
            <v/>
          </cell>
        </row>
        <row r="11670">
          <cell r="A11670" t="str">
            <v/>
          </cell>
        </row>
        <row r="11671">
          <cell r="A11671" t="str">
            <v/>
          </cell>
        </row>
        <row r="11672">
          <cell r="A11672" t="str">
            <v/>
          </cell>
        </row>
        <row r="11673">
          <cell r="A11673" t="str">
            <v/>
          </cell>
        </row>
        <row r="11674">
          <cell r="A11674" t="str">
            <v/>
          </cell>
        </row>
        <row r="11675">
          <cell r="A11675" t="str">
            <v/>
          </cell>
        </row>
        <row r="11676">
          <cell r="A11676" t="str">
            <v/>
          </cell>
        </row>
        <row r="11677">
          <cell r="A11677" t="str">
            <v/>
          </cell>
        </row>
        <row r="11678">
          <cell r="A11678" t="str">
            <v/>
          </cell>
        </row>
        <row r="11679">
          <cell r="A11679" t="str">
            <v/>
          </cell>
        </row>
        <row r="11680">
          <cell r="A11680" t="str">
            <v/>
          </cell>
        </row>
        <row r="11681">
          <cell r="A11681" t="str">
            <v/>
          </cell>
        </row>
        <row r="11682">
          <cell r="A11682" t="str">
            <v/>
          </cell>
        </row>
        <row r="11683">
          <cell r="A11683" t="str">
            <v/>
          </cell>
        </row>
        <row r="11684">
          <cell r="A11684" t="str">
            <v/>
          </cell>
        </row>
        <row r="11685">
          <cell r="A11685" t="str">
            <v/>
          </cell>
        </row>
        <row r="11686">
          <cell r="A11686" t="str">
            <v/>
          </cell>
        </row>
        <row r="11687">
          <cell r="A11687" t="str">
            <v/>
          </cell>
        </row>
        <row r="11688">
          <cell r="A11688" t="str">
            <v/>
          </cell>
        </row>
        <row r="11689">
          <cell r="A11689" t="str">
            <v/>
          </cell>
        </row>
        <row r="11690">
          <cell r="A11690" t="str">
            <v/>
          </cell>
        </row>
        <row r="11691">
          <cell r="A11691" t="str">
            <v/>
          </cell>
        </row>
        <row r="11692">
          <cell r="A11692" t="str">
            <v/>
          </cell>
        </row>
        <row r="11693">
          <cell r="A11693" t="str">
            <v/>
          </cell>
        </row>
        <row r="11694">
          <cell r="A11694" t="str">
            <v/>
          </cell>
        </row>
        <row r="11695">
          <cell r="A11695" t="str">
            <v/>
          </cell>
        </row>
        <row r="11696">
          <cell r="A11696" t="str">
            <v/>
          </cell>
        </row>
        <row r="11697">
          <cell r="A11697" t="str">
            <v/>
          </cell>
        </row>
        <row r="11698">
          <cell r="A11698" t="str">
            <v/>
          </cell>
        </row>
        <row r="11699">
          <cell r="A11699" t="str">
            <v/>
          </cell>
        </row>
        <row r="11700">
          <cell r="A11700" t="str">
            <v/>
          </cell>
        </row>
        <row r="11701">
          <cell r="A11701" t="str">
            <v/>
          </cell>
        </row>
        <row r="11702">
          <cell r="A11702" t="str">
            <v/>
          </cell>
        </row>
        <row r="11703">
          <cell r="A11703" t="str">
            <v/>
          </cell>
        </row>
        <row r="11704">
          <cell r="A11704" t="str">
            <v/>
          </cell>
        </row>
        <row r="11705">
          <cell r="A11705" t="str">
            <v/>
          </cell>
        </row>
        <row r="11706">
          <cell r="A11706" t="str">
            <v/>
          </cell>
        </row>
        <row r="11707">
          <cell r="A11707" t="str">
            <v/>
          </cell>
        </row>
        <row r="11708">
          <cell r="A11708" t="str">
            <v/>
          </cell>
        </row>
        <row r="11709">
          <cell r="A11709" t="str">
            <v/>
          </cell>
        </row>
        <row r="11710">
          <cell r="A11710" t="str">
            <v/>
          </cell>
        </row>
        <row r="11711">
          <cell r="A11711" t="str">
            <v/>
          </cell>
        </row>
        <row r="11712">
          <cell r="A11712" t="str">
            <v/>
          </cell>
        </row>
        <row r="11713">
          <cell r="A11713" t="str">
            <v/>
          </cell>
        </row>
        <row r="11714">
          <cell r="A11714" t="str">
            <v/>
          </cell>
        </row>
        <row r="11715">
          <cell r="A11715" t="str">
            <v/>
          </cell>
        </row>
        <row r="11716">
          <cell r="A11716" t="str">
            <v/>
          </cell>
        </row>
        <row r="11717">
          <cell r="A11717" t="str">
            <v/>
          </cell>
        </row>
        <row r="11718">
          <cell r="A11718" t="str">
            <v/>
          </cell>
        </row>
        <row r="11719">
          <cell r="A11719" t="str">
            <v/>
          </cell>
        </row>
        <row r="11720">
          <cell r="A11720" t="str">
            <v/>
          </cell>
        </row>
        <row r="11721">
          <cell r="A11721" t="str">
            <v/>
          </cell>
        </row>
        <row r="11722">
          <cell r="A11722" t="str">
            <v/>
          </cell>
        </row>
        <row r="11723">
          <cell r="A11723" t="str">
            <v/>
          </cell>
        </row>
        <row r="11724">
          <cell r="A11724" t="str">
            <v/>
          </cell>
        </row>
        <row r="11725">
          <cell r="A11725" t="str">
            <v/>
          </cell>
        </row>
        <row r="11726">
          <cell r="A11726" t="str">
            <v/>
          </cell>
        </row>
        <row r="11727">
          <cell r="A11727" t="str">
            <v/>
          </cell>
        </row>
        <row r="11728">
          <cell r="A11728" t="str">
            <v/>
          </cell>
        </row>
        <row r="11729">
          <cell r="A11729" t="str">
            <v/>
          </cell>
        </row>
        <row r="11730">
          <cell r="A11730" t="str">
            <v/>
          </cell>
        </row>
        <row r="11731">
          <cell r="A11731" t="str">
            <v/>
          </cell>
        </row>
        <row r="11732">
          <cell r="A11732" t="str">
            <v/>
          </cell>
        </row>
        <row r="11733">
          <cell r="A11733" t="str">
            <v/>
          </cell>
        </row>
        <row r="11734">
          <cell r="A11734" t="str">
            <v/>
          </cell>
        </row>
        <row r="11735">
          <cell r="A11735" t="str">
            <v/>
          </cell>
        </row>
        <row r="11736">
          <cell r="A11736" t="str">
            <v/>
          </cell>
        </row>
        <row r="11737">
          <cell r="A11737" t="str">
            <v/>
          </cell>
        </row>
        <row r="11738">
          <cell r="A11738" t="str">
            <v/>
          </cell>
        </row>
        <row r="11739">
          <cell r="A11739" t="str">
            <v/>
          </cell>
        </row>
        <row r="11740">
          <cell r="A11740" t="str">
            <v/>
          </cell>
        </row>
        <row r="11741">
          <cell r="A11741" t="str">
            <v/>
          </cell>
        </row>
        <row r="11742">
          <cell r="A11742" t="str">
            <v/>
          </cell>
        </row>
        <row r="11743">
          <cell r="A11743" t="str">
            <v/>
          </cell>
        </row>
        <row r="11744">
          <cell r="A11744" t="str">
            <v/>
          </cell>
        </row>
        <row r="11745">
          <cell r="A11745" t="str">
            <v/>
          </cell>
        </row>
        <row r="11746">
          <cell r="A11746" t="str">
            <v/>
          </cell>
        </row>
        <row r="11747">
          <cell r="A11747" t="str">
            <v/>
          </cell>
        </row>
        <row r="11748">
          <cell r="A11748" t="str">
            <v/>
          </cell>
        </row>
        <row r="11749">
          <cell r="A11749" t="str">
            <v/>
          </cell>
        </row>
        <row r="11750">
          <cell r="A11750" t="str">
            <v/>
          </cell>
        </row>
        <row r="11751">
          <cell r="A11751" t="str">
            <v/>
          </cell>
        </row>
        <row r="11752">
          <cell r="A11752" t="str">
            <v/>
          </cell>
        </row>
        <row r="11753">
          <cell r="A11753" t="str">
            <v/>
          </cell>
        </row>
        <row r="11754">
          <cell r="A11754" t="str">
            <v/>
          </cell>
        </row>
        <row r="11755">
          <cell r="A11755" t="str">
            <v/>
          </cell>
        </row>
        <row r="11756">
          <cell r="A11756" t="str">
            <v/>
          </cell>
        </row>
        <row r="11757">
          <cell r="A11757" t="str">
            <v/>
          </cell>
        </row>
        <row r="11758">
          <cell r="A11758" t="str">
            <v/>
          </cell>
        </row>
        <row r="11759">
          <cell r="A11759" t="str">
            <v/>
          </cell>
        </row>
        <row r="11760">
          <cell r="A11760" t="str">
            <v/>
          </cell>
        </row>
        <row r="11761">
          <cell r="A11761" t="str">
            <v/>
          </cell>
        </row>
        <row r="11762">
          <cell r="A11762" t="str">
            <v/>
          </cell>
        </row>
        <row r="11763">
          <cell r="A11763" t="str">
            <v/>
          </cell>
        </row>
        <row r="11764">
          <cell r="A11764" t="str">
            <v/>
          </cell>
        </row>
        <row r="11765">
          <cell r="A11765" t="str">
            <v/>
          </cell>
        </row>
        <row r="11766">
          <cell r="A11766" t="str">
            <v/>
          </cell>
        </row>
        <row r="11767">
          <cell r="A11767" t="str">
            <v/>
          </cell>
        </row>
        <row r="11768">
          <cell r="A11768" t="str">
            <v/>
          </cell>
        </row>
        <row r="11769">
          <cell r="A11769" t="str">
            <v/>
          </cell>
        </row>
        <row r="11770">
          <cell r="A11770" t="str">
            <v/>
          </cell>
        </row>
        <row r="11771">
          <cell r="A11771" t="str">
            <v/>
          </cell>
        </row>
        <row r="11772">
          <cell r="A11772" t="str">
            <v/>
          </cell>
        </row>
        <row r="11773">
          <cell r="A11773" t="str">
            <v/>
          </cell>
        </row>
        <row r="11774">
          <cell r="A11774" t="str">
            <v/>
          </cell>
        </row>
        <row r="11775">
          <cell r="A11775" t="str">
            <v/>
          </cell>
        </row>
        <row r="11776">
          <cell r="A11776" t="str">
            <v/>
          </cell>
        </row>
        <row r="11777">
          <cell r="A11777" t="str">
            <v/>
          </cell>
        </row>
        <row r="11778">
          <cell r="A11778" t="str">
            <v/>
          </cell>
        </row>
        <row r="11779">
          <cell r="A11779" t="str">
            <v/>
          </cell>
        </row>
        <row r="11780">
          <cell r="A11780" t="str">
            <v/>
          </cell>
        </row>
        <row r="11781">
          <cell r="A11781" t="str">
            <v/>
          </cell>
        </row>
        <row r="11782">
          <cell r="A11782" t="str">
            <v/>
          </cell>
        </row>
        <row r="11783">
          <cell r="A11783" t="str">
            <v/>
          </cell>
        </row>
        <row r="11784">
          <cell r="A11784" t="str">
            <v/>
          </cell>
        </row>
        <row r="11785">
          <cell r="A11785" t="str">
            <v/>
          </cell>
        </row>
        <row r="11786">
          <cell r="A11786" t="str">
            <v/>
          </cell>
        </row>
        <row r="11787">
          <cell r="A11787" t="str">
            <v/>
          </cell>
        </row>
        <row r="11788">
          <cell r="A11788" t="str">
            <v/>
          </cell>
        </row>
        <row r="11789">
          <cell r="A11789" t="str">
            <v/>
          </cell>
        </row>
        <row r="11790">
          <cell r="A11790" t="str">
            <v/>
          </cell>
        </row>
        <row r="11791">
          <cell r="A11791" t="str">
            <v/>
          </cell>
        </row>
        <row r="11792">
          <cell r="A11792" t="str">
            <v/>
          </cell>
        </row>
        <row r="11793">
          <cell r="A11793" t="str">
            <v/>
          </cell>
        </row>
        <row r="11794">
          <cell r="A11794" t="str">
            <v/>
          </cell>
        </row>
        <row r="11795">
          <cell r="A11795" t="str">
            <v/>
          </cell>
        </row>
        <row r="11796">
          <cell r="A11796" t="str">
            <v/>
          </cell>
        </row>
        <row r="11797">
          <cell r="A11797" t="str">
            <v/>
          </cell>
        </row>
        <row r="11798">
          <cell r="A11798" t="str">
            <v/>
          </cell>
        </row>
        <row r="11799">
          <cell r="A11799" t="str">
            <v/>
          </cell>
        </row>
        <row r="11800">
          <cell r="A11800" t="str">
            <v/>
          </cell>
        </row>
        <row r="11801">
          <cell r="A11801" t="str">
            <v/>
          </cell>
        </row>
        <row r="11802">
          <cell r="A11802" t="str">
            <v/>
          </cell>
        </row>
        <row r="11803">
          <cell r="A11803" t="str">
            <v/>
          </cell>
        </row>
        <row r="11804">
          <cell r="A11804" t="str">
            <v/>
          </cell>
        </row>
        <row r="11805">
          <cell r="A11805" t="str">
            <v/>
          </cell>
        </row>
        <row r="11806">
          <cell r="A11806" t="str">
            <v/>
          </cell>
        </row>
        <row r="11807">
          <cell r="A11807" t="str">
            <v/>
          </cell>
        </row>
        <row r="11808">
          <cell r="A11808" t="str">
            <v/>
          </cell>
        </row>
        <row r="11809">
          <cell r="A11809" t="str">
            <v/>
          </cell>
        </row>
        <row r="11810">
          <cell r="A11810" t="str">
            <v/>
          </cell>
        </row>
        <row r="11811">
          <cell r="A11811" t="str">
            <v/>
          </cell>
        </row>
        <row r="11812">
          <cell r="A11812" t="str">
            <v/>
          </cell>
        </row>
        <row r="11813">
          <cell r="A11813" t="str">
            <v/>
          </cell>
        </row>
        <row r="11814">
          <cell r="A11814" t="str">
            <v/>
          </cell>
        </row>
        <row r="11815">
          <cell r="A11815" t="str">
            <v/>
          </cell>
        </row>
        <row r="11816">
          <cell r="A11816" t="str">
            <v/>
          </cell>
        </row>
        <row r="11817">
          <cell r="A11817" t="str">
            <v/>
          </cell>
        </row>
        <row r="11818">
          <cell r="A11818" t="str">
            <v/>
          </cell>
        </row>
        <row r="11819">
          <cell r="A11819" t="str">
            <v/>
          </cell>
        </row>
        <row r="11820">
          <cell r="A11820" t="str">
            <v/>
          </cell>
        </row>
        <row r="11821">
          <cell r="A11821" t="str">
            <v/>
          </cell>
        </row>
        <row r="11822">
          <cell r="A11822" t="str">
            <v/>
          </cell>
        </row>
        <row r="11823">
          <cell r="A11823" t="str">
            <v/>
          </cell>
        </row>
        <row r="11824">
          <cell r="A11824" t="str">
            <v/>
          </cell>
        </row>
        <row r="11825">
          <cell r="A11825" t="str">
            <v/>
          </cell>
        </row>
        <row r="11826">
          <cell r="A11826" t="str">
            <v/>
          </cell>
        </row>
        <row r="11827">
          <cell r="A11827" t="str">
            <v/>
          </cell>
        </row>
        <row r="11828">
          <cell r="A11828" t="str">
            <v/>
          </cell>
        </row>
        <row r="11829">
          <cell r="A11829" t="str">
            <v/>
          </cell>
        </row>
        <row r="11830">
          <cell r="A11830" t="str">
            <v/>
          </cell>
        </row>
        <row r="11831">
          <cell r="A11831" t="str">
            <v/>
          </cell>
        </row>
        <row r="11832">
          <cell r="A11832" t="str">
            <v/>
          </cell>
        </row>
        <row r="11833">
          <cell r="A11833" t="str">
            <v/>
          </cell>
        </row>
        <row r="11834">
          <cell r="A11834" t="str">
            <v/>
          </cell>
        </row>
        <row r="11835">
          <cell r="A11835" t="str">
            <v/>
          </cell>
        </row>
        <row r="11836">
          <cell r="A11836" t="str">
            <v/>
          </cell>
        </row>
        <row r="11837">
          <cell r="A11837" t="str">
            <v/>
          </cell>
        </row>
        <row r="11838">
          <cell r="A11838" t="str">
            <v/>
          </cell>
        </row>
        <row r="11839">
          <cell r="A11839" t="str">
            <v/>
          </cell>
        </row>
        <row r="11840">
          <cell r="A11840" t="str">
            <v/>
          </cell>
        </row>
        <row r="11841">
          <cell r="A11841" t="str">
            <v/>
          </cell>
        </row>
        <row r="11842">
          <cell r="A11842" t="str">
            <v/>
          </cell>
        </row>
        <row r="11843">
          <cell r="A11843" t="str">
            <v/>
          </cell>
        </row>
        <row r="11844">
          <cell r="A11844" t="str">
            <v/>
          </cell>
        </row>
        <row r="11845">
          <cell r="A11845" t="str">
            <v/>
          </cell>
        </row>
        <row r="11846">
          <cell r="A11846" t="str">
            <v/>
          </cell>
        </row>
        <row r="11847">
          <cell r="A11847" t="str">
            <v/>
          </cell>
        </row>
        <row r="11848">
          <cell r="A11848" t="str">
            <v/>
          </cell>
        </row>
        <row r="11849">
          <cell r="A11849" t="str">
            <v/>
          </cell>
        </row>
        <row r="11850">
          <cell r="A11850" t="str">
            <v/>
          </cell>
        </row>
        <row r="11851">
          <cell r="A11851" t="str">
            <v/>
          </cell>
        </row>
        <row r="11852">
          <cell r="A11852" t="str">
            <v/>
          </cell>
        </row>
        <row r="11853">
          <cell r="A11853" t="str">
            <v/>
          </cell>
        </row>
        <row r="11854">
          <cell r="A11854" t="str">
            <v/>
          </cell>
        </row>
        <row r="11855">
          <cell r="A11855" t="str">
            <v/>
          </cell>
        </row>
        <row r="11856">
          <cell r="A11856" t="str">
            <v/>
          </cell>
        </row>
        <row r="11857">
          <cell r="A11857" t="str">
            <v/>
          </cell>
        </row>
        <row r="11858">
          <cell r="A11858" t="str">
            <v/>
          </cell>
        </row>
        <row r="11859">
          <cell r="A11859" t="str">
            <v/>
          </cell>
        </row>
        <row r="11860">
          <cell r="A11860" t="str">
            <v/>
          </cell>
        </row>
        <row r="11861">
          <cell r="A11861" t="str">
            <v/>
          </cell>
        </row>
        <row r="11862">
          <cell r="A11862" t="str">
            <v/>
          </cell>
        </row>
        <row r="11863">
          <cell r="A11863" t="str">
            <v/>
          </cell>
        </row>
        <row r="11864">
          <cell r="A11864" t="str">
            <v/>
          </cell>
        </row>
        <row r="11865">
          <cell r="A11865" t="str">
            <v/>
          </cell>
        </row>
        <row r="11866">
          <cell r="A11866" t="str">
            <v/>
          </cell>
        </row>
        <row r="11867">
          <cell r="A11867" t="str">
            <v/>
          </cell>
        </row>
        <row r="11868">
          <cell r="A11868" t="str">
            <v/>
          </cell>
        </row>
        <row r="11869">
          <cell r="A11869" t="str">
            <v/>
          </cell>
        </row>
        <row r="11870">
          <cell r="A11870" t="str">
            <v/>
          </cell>
        </row>
        <row r="11871">
          <cell r="A11871" t="str">
            <v/>
          </cell>
        </row>
        <row r="11872">
          <cell r="A11872" t="str">
            <v/>
          </cell>
        </row>
        <row r="11873">
          <cell r="A11873" t="str">
            <v/>
          </cell>
        </row>
        <row r="11874">
          <cell r="A11874" t="str">
            <v/>
          </cell>
        </row>
        <row r="11875">
          <cell r="A11875" t="str">
            <v/>
          </cell>
        </row>
        <row r="11876">
          <cell r="A11876" t="str">
            <v/>
          </cell>
        </row>
        <row r="11877">
          <cell r="A11877" t="str">
            <v/>
          </cell>
        </row>
        <row r="11878">
          <cell r="A11878" t="str">
            <v/>
          </cell>
        </row>
        <row r="11879">
          <cell r="A11879" t="str">
            <v/>
          </cell>
        </row>
        <row r="11880">
          <cell r="A11880" t="str">
            <v/>
          </cell>
        </row>
        <row r="11881">
          <cell r="A11881" t="str">
            <v/>
          </cell>
        </row>
        <row r="11882">
          <cell r="A11882" t="str">
            <v/>
          </cell>
        </row>
        <row r="11883">
          <cell r="A11883" t="str">
            <v/>
          </cell>
        </row>
        <row r="11884">
          <cell r="A11884" t="str">
            <v/>
          </cell>
        </row>
        <row r="11885">
          <cell r="A11885" t="str">
            <v/>
          </cell>
        </row>
        <row r="11886">
          <cell r="A11886" t="str">
            <v/>
          </cell>
        </row>
        <row r="11887">
          <cell r="A11887" t="str">
            <v/>
          </cell>
        </row>
        <row r="11888">
          <cell r="A11888" t="str">
            <v/>
          </cell>
        </row>
        <row r="11889">
          <cell r="A11889" t="str">
            <v/>
          </cell>
        </row>
        <row r="11890">
          <cell r="A11890" t="str">
            <v/>
          </cell>
        </row>
        <row r="11891">
          <cell r="A11891" t="str">
            <v/>
          </cell>
        </row>
        <row r="11892">
          <cell r="A11892" t="str">
            <v/>
          </cell>
        </row>
        <row r="11893">
          <cell r="A11893" t="str">
            <v/>
          </cell>
        </row>
        <row r="11894">
          <cell r="A11894" t="str">
            <v/>
          </cell>
        </row>
        <row r="11895">
          <cell r="A11895" t="str">
            <v/>
          </cell>
        </row>
        <row r="11896">
          <cell r="A11896" t="str">
            <v/>
          </cell>
        </row>
        <row r="11897">
          <cell r="A11897" t="str">
            <v/>
          </cell>
        </row>
        <row r="11898">
          <cell r="A11898" t="str">
            <v/>
          </cell>
        </row>
        <row r="11899">
          <cell r="A11899" t="str">
            <v/>
          </cell>
        </row>
        <row r="11900">
          <cell r="A11900" t="str">
            <v/>
          </cell>
        </row>
        <row r="11901">
          <cell r="A11901" t="str">
            <v/>
          </cell>
        </row>
        <row r="11902">
          <cell r="A11902" t="str">
            <v/>
          </cell>
        </row>
        <row r="11903">
          <cell r="A11903" t="str">
            <v/>
          </cell>
        </row>
        <row r="11904">
          <cell r="A11904" t="str">
            <v/>
          </cell>
        </row>
        <row r="11905">
          <cell r="A11905" t="str">
            <v/>
          </cell>
        </row>
        <row r="11906">
          <cell r="A11906" t="str">
            <v/>
          </cell>
        </row>
        <row r="11907">
          <cell r="A11907" t="str">
            <v/>
          </cell>
        </row>
        <row r="11908">
          <cell r="A11908" t="str">
            <v/>
          </cell>
        </row>
        <row r="11909">
          <cell r="A11909" t="str">
            <v/>
          </cell>
        </row>
        <row r="11910">
          <cell r="A11910" t="str">
            <v/>
          </cell>
        </row>
        <row r="11911">
          <cell r="A11911" t="str">
            <v/>
          </cell>
        </row>
        <row r="11912">
          <cell r="A11912" t="str">
            <v/>
          </cell>
        </row>
        <row r="11913">
          <cell r="A11913" t="str">
            <v/>
          </cell>
        </row>
        <row r="11914">
          <cell r="A11914" t="str">
            <v/>
          </cell>
        </row>
        <row r="11915">
          <cell r="A11915" t="str">
            <v/>
          </cell>
        </row>
        <row r="11916">
          <cell r="A11916" t="str">
            <v/>
          </cell>
        </row>
        <row r="11917">
          <cell r="A11917" t="str">
            <v/>
          </cell>
        </row>
        <row r="11918">
          <cell r="A11918" t="str">
            <v/>
          </cell>
        </row>
        <row r="11919">
          <cell r="A11919" t="str">
            <v/>
          </cell>
        </row>
        <row r="11920">
          <cell r="A11920" t="str">
            <v/>
          </cell>
        </row>
        <row r="11921">
          <cell r="A11921" t="str">
            <v/>
          </cell>
        </row>
        <row r="11922">
          <cell r="A11922" t="str">
            <v/>
          </cell>
        </row>
        <row r="11923">
          <cell r="A11923" t="str">
            <v/>
          </cell>
        </row>
        <row r="11924">
          <cell r="A11924" t="str">
            <v/>
          </cell>
        </row>
        <row r="11925">
          <cell r="A11925" t="str">
            <v/>
          </cell>
        </row>
        <row r="11926">
          <cell r="A11926" t="str">
            <v/>
          </cell>
        </row>
        <row r="11927">
          <cell r="A11927" t="str">
            <v/>
          </cell>
        </row>
        <row r="11928">
          <cell r="A11928" t="str">
            <v/>
          </cell>
        </row>
        <row r="11929">
          <cell r="A11929" t="str">
            <v/>
          </cell>
        </row>
        <row r="11930">
          <cell r="A11930" t="str">
            <v/>
          </cell>
        </row>
        <row r="11931">
          <cell r="A11931" t="str">
            <v/>
          </cell>
        </row>
        <row r="11932">
          <cell r="A11932" t="str">
            <v/>
          </cell>
        </row>
        <row r="11933">
          <cell r="A11933" t="str">
            <v/>
          </cell>
        </row>
        <row r="11934">
          <cell r="A11934" t="str">
            <v/>
          </cell>
        </row>
        <row r="11935">
          <cell r="A11935" t="str">
            <v/>
          </cell>
        </row>
        <row r="11936">
          <cell r="A11936" t="str">
            <v/>
          </cell>
        </row>
        <row r="11937">
          <cell r="A11937" t="str">
            <v/>
          </cell>
        </row>
        <row r="11938">
          <cell r="A11938" t="str">
            <v/>
          </cell>
        </row>
        <row r="11939">
          <cell r="A11939" t="str">
            <v/>
          </cell>
        </row>
        <row r="11940">
          <cell r="A11940" t="str">
            <v/>
          </cell>
        </row>
        <row r="11941">
          <cell r="A11941" t="str">
            <v/>
          </cell>
        </row>
        <row r="11942">
          <cell r="A11942" t="str">
            <v/>
          </cell>
        </row>
        <row r="11943">
          <cell r="A11943" t="str">
            <v/>
          </cell>
        </row>
        <row r="11944">
          <cell r="A11944" t="str">
            <v/>
          </cell>
        </row>
        <row r="11945">
          <cell r="A11945" t="str">
            <v/>
          </cell>
        </row>
        <row r="11946">
          <cell r="A11946" t="str">
            <v/>
          </cell>
        </row>
        <row r="11947">
          <cell r="A11947" t="str">
            <v/>
          </cell>
        </row>
        <row r="11948">
          <cell r="A11948" t="str">
            <v/>
          </cell>
        </row>
        <row r="11949">
          <cell r="A11949" t="str">
            <v/>
          </cell>
        </row>
        <row r="11950">
          <cell r="A11950" t="str">
            <v/>
          </cell>
        </row>
        <row r="11951">
          <cell r="A11951" t="str">
            <v/>
          </cell>
        </row>
        <row r="11952">
          <cell r="A11952" t="str">
            <v/>
          </cell>
        </row>
        <row r="11953">
          <cell r="A11953" t="str">
            <v/>
          </cell>
        </row>
        <row r="11954">
          <cell r="A11954" t="str">
            <v/>
          </cell>
        </row>
        <row r="11955">
          <cell r="A11955" t="str">
            <v/>
          </cell>
        </row>
        <row r="11956">
          <cell r="A11956" t="str">
            <v/>
          </cell>
        </row>
        <row r="11957">
          <cell r="A11957" t="str">
            <v/>
          </cell>
        </row>
        <row r="11958">
          <cell r="A11958" t="str">
            <v/>
          </cell>
        </row>
        <row r="11959">
          <cell r="A11959" t="str">
            <v/>
          </cell>
        </row>
        <row r="11960">
          <cell r="A11960" t="str">
            <v/>
          </cell>
        </row>
        <row r="11961">
          <cell r="A11961" t="str">
            <v/>
          </cell>
        </row>
        <row r="11962">
          <cell r="A11962" t="str">
            <v/>
          </cell>
        </row>
        <row r="11963">
          <cell r="A11963" t="str">
            <v/>
          </cell>
        </row>
        <row r="11964">
          <cell r="A11964" t="str">
            <v/>
          </cell>
        </row>
        <row r="11965">
          <cell r="A11965" t="str">
            <v/>
          </cell>
        </row>
        <row r="11966">
          <cell r="A11966" t="str">
            <v/>
          </cell>
        </row>
        <row r="11967">
          <cell r="A11967" t="str">
            <v/>
          </cell>
        </row>
        <row r="11968">
          <cell r="A11968" t="str">
            <v/>
          </cell>
        </row>
        <row r="11969">
          <cell r="A11969" t="str">
            <v/>
          </cell>
        </row>
        <row r="11970">
          <cell r="A11970" t="str">
            <v/>
          </cell>
        </row>
        <row r="11971">
          <cell r="A11971" t="str">
            <v/>
          </cell>
        </row>
        <row r="11972">
          <cell r="A11972" t="str">
            <v/>
          </cell>
        </row>
        <row r="11973">
          <cell r="A11973" t="str">
            <v/>
          </cell>
        </row>
        <row r="11974">
          <cell r="A11974" t="str">
            <v/>
          </cell>
        </row>
        <row r="11975">
          <cell r="A11975" t="str">
            <v/>
          </cell>
        </row>
        <row r="11976">
          <cell r="A11976" t="str">
            <v/>
          </cell>
        </row>
        <row r="11977">
          <cell r="A11977" t="str">
            <v/>
          </cell>
        </row>
        <row r="11978">
          <cell r="A11978" t="str">
            <v/>
          </cell>
        </row>
        <row r="11979">
          <cell r="A11979" t="str">
            <v/>
          </cell>
        </row>
        <row r="11980">
          <cell r="A11980" t="str">
            <v/>
          </cell>
        </row>
        <row r="11981">
          <cell r="A11981" t="str">
            <v/>
          </cell>
        </row>
        <row r="11982">
          <cell r="A11982" t="str">
            <v/>
          </cell>
        </row>
        <row r="11983">
          <cell r="A11983" t="str">
            <v/>
          </cell>
        </row>
        <row r="11984">
          <cell r="A11984" t="str">
            <v/>
          </cell>
        </row>
        <row r="11985">
          <cell r="A11985" t="str">
            <v/>
          </cell>
        </row>
        <row r="11986">
          <cell r="A11986" t="str">
            <v/>
          </cell>
        </row>
        <row r="11987">
          <cell r="A11987" t="str">
            <v/>
          </cell>
        </row>
        <row r="11988">
          <cell r="A11988" t="str">
            <v/>
          </cell>
        </row>
        <row r="11989">
          <cell r="A11989" t="str">
            <v/>
          </cell>
        </row>
        <row r="11990">
          <cell r="A11990" t="str">
            <v/>
          </cell>
        </row>
        <row r="11991">
          <cell r="A11991" t="str">
            <v/>
          </cell>
        </row>
        <row r="11992">
          <cell r="A11992" t="str">
            <v/>
          </cell>
        </row>
        <row r="11993">
          <cell r="A11993" t="str">
            <v/>
          </cell>
        </row>
        <row r="11994">
          <cell r="A11994" t="str">
            <v/>
          </cell>
        </row>
        <row r="11995">
          <cell r="A11995" t="str">
            <v/>
          </cell>
        </row>
        <row r="11996">
          <cell r="A11996" t="str">
            <v/>
          </cell>
        </row>
        <row r="11997">
          <cell r="A11997" t="str">
            <v/>
          </cell>
        </row>
        <row r="11998">
          <cell r="A11998" t="str">
            <v/>
          </cell>
        </row>
        <row r="11999">
          <cell r="A11999" t="str">
            <v/>
          </cell>
        </row>
        <row r="12000">
          <cell r="A12000" t="str">
            <v/>
          </cell>
        </row>
        <row r="12001">
          <cell r="A12001" t="str">
            <v/>
          </cell>
        </row>
        <row r="12002">
          <cell r="A12002" t="str">
            <v/>
          </cell>
        </row>
        <row r="12003">
          <cell r="A12003" t="str">
            <v/>
          </cell>
        </row>
        <row r="12004">
          <cell r="A12004" t="str">
            <v/>
          </cell>
        </row>
        <row r="12005">
          <cell r="A12005" t="str">
            <v/>
          </cell>
        </row>
        <row r="12006">
          <cell r="A12006" t="str">
            <v/>
          </cell>
        </row>
        <row r="12007">
          <cell r="A12007" t="str">
            <v/>
          </cell>
        </row>
        <row r="12008">
          <cell r="A12008" t="str">
            <v/>
          </cell>
        </row>
        <row r="12009">
          <cell r="A12009" t="str">
            <v/>
          </cell>
        </row>
        <row r="12010">
          <cell r="A12010" t="str">
            <v/>
          </cell>
        </row>
        <row r="12011">
          <cell r="A12011" t="str">
            <v/>
          </cell>
        </row>
        <row r="12012">
          <cell r="A12012" t="str">
            <v/>
          </cell>
        </row>
        <row r="12013">
          <cell r="A12013" t="str">
            <v/>
          </cell>
        </row>
        <row r="12014">
          <cell r="A12014" t="str">
            <v/>
          </cell>
        </row>
        <row r="12015">
          <cell r="A12015" t="str">
            <v/>
          </cell>
        </row>
        <row r="12016">
          <cell r="A12016" t="str">
            <v/>
          </cell>
        </row>
        <row r="12017">
          <cell r="A12017" t="str">
            <v/>
          </cell>
        </row>
        <row r="12018">
          <cell r="A12018" t="str">
            <v/>
          </cell>
        </row>
        <row r="12019">
          <cell r="A12019" t="str">
            <v/>
          </cell>
        </row>
        <row r="12020">
          <cell r="A12020" t="str">
            <v/>
          </cell>
        </row>
        <row r="12021">
          <cell r="A12021" t="str">
            <v/>
          </cell>
        </row>
        <row r="12022">
          <cell r="A12022" t="str">
            <v/>
          </cell>
        </row>
        <row r="12023">
          <cell r="A12023" t="str">
            <v/>
          </cell>
        </row>
        <row r="12024">
          <cell r="A12024" t="str">
            <v/>
          </cell>
        </row>
        <row r="12025">
          <cell r="A12025" t="str">
            <v/>
          </cell>
        </row>
        <row r="12026">
          <cell r="A12026" t="str">
            <v/>
          </cell>
        </row>
        <row r="12027">
          <cell r="A12027" t="str">
            <v/>
          </cell>
        </row>
        <row r="12028">
          <cell r="A12028" t="str">
            <v/>
          </cell>
        </row>
        <row r="12029">
          <cell r="A12029" t="str">
            <v/>
          </cell>
        </row>
        <row r="12030">
          <cell r="A12030" t="str">
            <v/>
          </cell>
        </row>
        <row r="12031">
          <cell r="A12031" t="str">
            <v/>
          </cell>
        </row>
        <row r="12032">
          <cell r="A12032" t="str">
            <v/>
          </cell>
        </row>
        <row r="12033">
          <cell r="A12033" t="str">
            <v/>
          </cell>
        </row>
        <row r="12034">
          <cell r="A12034" t="str">
            <v/>
          </cell>
        </row>
        <row r="12035">
          <cell r="A12035" t="str">
            <v/>
          </cell>
        </row>
        <row r="12036">
          <cell r="A12036" t="str">
            <v/>
          </cell>
        </row>
        <row r="12037">
          <cell r="A12037" t="str">
            <v/>
          </cell>
        </row>
        <row r="12038">
          <cell r="A12038" t="str">
            <v/>
          </cell>
        </row>
        <row r="12039">
          <cell r="A12039" t="str">
            <v/>
          </cell>
        </row>
        <row r="12040">
          <cell r="A12040" t="str">
            <v/>
          </cell>
        </row>
        <row r="12041">
          <cell r="A12041" t="str">
            <v/>
          </cell>
        </row>
        <row r="12042">
          <cell r="A12042" t="str">
            <v/>
          </cell>
        </row>
        <row r="12043">
          <cell r="A12043" t="str">
            <v/>
          </cell>
        </row>
        <row r="12044">
          <cell r="A12044" t="str">
            <v/>
          </cell>
        </row>
        <row r="12045">
          <cell r="A12045" t="str">
            <v/>
          </cell>
        </row>
        <row r="12046">
          <cell r="A12046" t="str">
            <v/>
          </cell>
        </row>
        <row r="12047">
          <cell r="A12047" t="str">
            <v/>
          </cell>
        </row>
        <row r="12048">
          <cell r="A12048" t="str">
            <v/>
          </cell>
        </row>
        <row r="12049">
          <cell r="A12049" t="str">
            <v/>
          </cell>
        </row>
        <row r="12050">
          <cell r="A12050" t="str">
            <v/>
          </cell>
        </row>
        <row r="12051">
          <cell r="A12051" t="str">
            <v/>
          </cell>
        </row>
        <row r="12052">
          <cell r="A12052" t="str">
            <v/>
          </cell>
        </row>
        <row r="12053">
          <cell r="A12053" t="str">
            <v/>
          </cell>
        </row>
        <row r="12054">
          <cell r="A12054" t="str">
            <v/>
          </cell>
        </row>
        <row r="12055">
          <cell r="A12055" t="str">
            <v/>
          </cell>
        </row>
        <row r="12056">
          <cell r="A12056" t="str">
            <v/>
          </cell>
        </row>
        <row r="12057">
          <cell r="A12057" t="str">
            <v/>
          </cell>
        </row>
        <row r="12058">
          <cell r="A12058" t="str">
            <v/>
          </cell>
        </row>
        <row r="12059">
          <cell r="A12059" t="str">
            <v/>
          </cell>
        </row>
        <row r="12060">
          <cell r="A12060" t="str">
            <v/>
          </cell>
        </row>
        <row r="12061">
          <cell r="A12061" t="str">
            <v/>
          </cell>
        </row>
        <row r="12062">
          <cell r="A12062" t="str">
            <v/>
          </cell>
        </row>
        <row r="12063">
          <cell r="A12063" t="str">
            <v/>
          </cell>
        </row>
        <row r="12064">
          <cell r="A12064" t="str">
            <v/>
          </cell>
        </row>
        <row r="12065">
          <cell r="A12065" t="str">
            <v/>
          </cell>
        </row>
        <row r="12066">
          <cell r="A12066" t="str">
            <v/>
          </cell>
        </row>
        <row r="12067">
          <cell r="A12067" t="str">
            <v/>
          </cell>
        </row>
        <row r="12068">
          <cell r="A12068" t="str">
            <v/>
          </cell>
        </row>
        <row r="12069">
          <cell r="A12069" t="str">
            <v/>
          </cell>
        </row>
        <row r="12070">
          <cell r="A12070" t="str">
            <v/>
          </cell>
        </row>
        <row r="12071">
          <cell r="A12071" t="str">
            <v/>
          </cell>
        </row>
        <row r="12072">
          <cell r="A12072" t="str">
            <v/>
          </cell>
        </row>
        <row r="12073">
          <cell r="A12073" t="str">
            <v/>
          </cell>
        </row>
        <row r="12074">
          <cell r="A12074" t="str">
            <v/>
          </cell>
        </row>
        <row r="12075">
          <cell r="A12075" t="str">
            <v/>
          </cell>
        </row>
        <row r="12076">
          <cell r="A12076" t="str">
            <v/>
          </cell>
        </row>
        <row r="12077">
          <cell r="A12077" t="str">
            <v/>
          </cell>
        </row>
        <row r="12078">
          <cell r="A12078" t="str">
            <v/>
          </cell>
        </row>
        <row r="12079">
          <cell r="A12079" t="str">
            <v/>
          </cell>
        </row>
        <row r="12080">
          <cell r="A12080" t="str">
            <v/>
          </cell>
        </row>
        <row r="12081">
          <cell r="A12081" t="str">
            <v/>
          </cell>
        </row>
        <row r="12082">
          <cell r="A12082" t="str">
            <v/>
          </cell>
        </row>
        <row r="12083">
          <cell r="A12083" t="str">
            <v/>
          </cell>
        </row>
        <row r="12084">
          <cell r="A12084" t="str">
            <v/>
          </cell>
        </row>
        <row r="12085">
          <cell r="A12085" t="str">
            <v/>
          </cell>
        </row>
        <row r="12086">
          <cell r="A12086" t="str">
            <v/>
          </cell>
        </row>
        <row r="12087">
          <cell r="A12087" t="str">
            <v/>
          </cell>
        </row>
        <row r="12088">
          <cell r="A12088" t="str">
            <v/>
          </cell>
        </row>
        <row r="12089">
          <cell r="A12089" t="str">
            <v/>
          </cell>
        </row>
        <row r="12090">
          <cell r="A12090" t="str">
            <v/>
          </cell>
        </row>
        <row r="12091">
          <cell r="A12091" t="str">
            <v/>
          </cell>
        </row>
        <row r="12092">
          <cell r="A12092" t="str">
            <v/>
          </cell>
        </row>
        <row r="12093">
          <cell r="A12093" t="str">
            <v/>
          </cell>
        </row>
        <row r="12094">
          <cell r="A12094" t="str">
            <v/>
          </cell>
        </row>
        <row r="12095">
          <cell r="A12095" t="str">
            <v/>
          </cell>
        </row>
        <row r="12096">
          <cell r="A12096" t="str">
            <v/>
          </cell>
        </row>
        <row r="12097">
          <cell r="A12097" t="str">
            <v/>
          </cell>
        </row>
        <row r="12098">
          <cell r="A12098" t="str">
            <v/>
          </cell>
        </row>
        <row r="12099">
          <cell r="A12099" t="str">
            <v/>
          </cell>
        </row>
        <row r="12100">
          <cell r="A12100" t="str">
            <v/>
          </cell>
        </row>
        <row r="12101">
          <cell r="A12101" t="str">
            <v/>
          </cell>
        </row>
        <row r="12102">
          <cell r="A12102" t="str">
            <v/>
          </cell>
        </row>
        <row r="12103">
          <cell r="A12103" t="str">
            <v/>
          </cell>
        </row>
        <row r="12104">
          <cell r="A12104" t="str">
            <v/>
          </cell>
        </row>
        <row r="12105">
          <cell r="A12105" t="str">
            <v/>
          </cell>
        </row>
        <row r="12106">
          <cell r="A12106" t="str">
            <v/>
          </cell>
        </row>
        <row r="12107">
          <cell r="A12107" t="str">
            <v/>
          </cell>
        </row>
        <row r="12108">
          <cell r="A12108" t="str">
            <v/>
          </cell>
        </row>
        <row r="12109">
          <cell r="A12109" t="str">
            <v/>
          </cell>
        </row>
        <row r="12110">
          <cell r="A12110" t="str">
            <v/>
          </cell>
        </row>
        <row r="12111">
          <cell r="A12111" t="str">
            <v/>
          </cell>
        </row>
        <row r="12112">
          <cell r="A12112" t="str">
            <v/>
          </cell>
        </row>
        <row r="12113">
          <cell r="A12113" t="str">
            <v/>
          </cell>
        </row>
        <row r="12114">
          <cell r="A12114" t="str">
            <v/>
          </cell>
        </row>
        <row r="12115">
          <cell r="A12115" t="str">
            <v/>
          </cell>
        </row>
        <row r="12116">
          <cell r="A12116" t="str">
            <v/>
          </cell>
        </row>
        <row r="12117">
          <cell r="A12117" t="str">
            <v/>
          </cell>
        </row>
        <row r="12118">
          <cell r="A12118" t="str">
            <v/>
          </cell>
        </row>
        <row r="12119">
          <cell r="A12119" t="str">
            <v/>
          </cell>
        </row>
        <row r="12120">
          <cell r="A12120" t="str">
            <v/>
          </cell>
        </row>
        <row r="12121">
          <cell r="A12121" t="str">
            <v/>
          </cell>
        </row>
        <row r="12122">
          <cell r="A12122" t="str">
            <v/>
          </cell>
        </row>
        <row r="12123">
          <cell r="A12123" t="str">
            <v/>
          </cell>
        </row>
        <row r="12124">
          <cell r="A12124" t="str">
            <v/>
          </cell>
        </row>
        <row r="12125">
          <cell r="A12125" t="str">
            <v/>
          </cell>
        </row>
        <row r="12126">
          <cell r="A12126" t="str">
            <v/>
          </cell>
        </row>
        <row r="12127">
          <cell r="A12127" t="str">
            <v/>
          </cell>
        </row>
        <row r="12128">
          <cell r="A12128" t="str">
            <v/>
          </cell>
        </row>
        <row r="12129">
          <cell r="A12129" t="str">
            <v/>
          </cell>
        </row>
        <row r="12130">
          <cell r="A12130" t="str">
            <v/>
          </cell>
        </row>
        <row r="12131">
          <cell r="A12131" t="str">
            <v/>
          </cell>
        </row>
        <row r="12132">
          <cell r="A12132" t="str">
            <v/>
          </cell>
        </row>
        <row r="12133">
          <cell r="A12133" t="str">
            <v/>
          </cell>
        </row>
        <row r="12134">
          <cell r="A12134" t="str">
            <v/>
          </cell>
        </row>
        <row r="12135">
          <cell r="A12135" t="str">
            <v/>
          </cell>
        </row>
        <row r="12136">
          <cell r="A12136" t="str">
            <v/>
          </cell>
        </row>
        <row r="12137">
          <cell r="A12137" t="str">
            <v/>
          </cell>
        </row>
        <row r="12138">
          <cell r="A12138" t="str">
            <v/>
          </cell>
        </row>
        <row r="12139">
          <cell r="A12139" t="str">
            <v/>
          </cell>
        </row>
        <row r="12140">
          <cell r="A12140" t="str">
            <v/>
          </cell>
        </row>
        <row r="12141">
          <cell r="A12141" t="str">
            <v/>
          </cell>
        </row>
        <row r="12142">
          <cell r="A12142" t="str">
            <v/>
          </cell>
        </row>
        <row r="12143">
          <cell r="A12143" t="str">
            <v/>
          </cell>
        </row>
        <row r="12144">
          <cell r="A12144" t="str">
            <v/>
          </cell>
        </row>
        <row r="12145">
          <cell r="A12145" t="str">
            <v/>
          </cell>
        </row>
        <row r="12146">
          <cell r="A12146" t="str">
            <v/>
          </cell>
        </row>
        <row r="12147">
          <cell r="A12147" t="str">
            <v/>
          </cell>
        </row>
        <row r="12148">
          <cell r="A12148" t="str">
            <v/>
          </cell>
        </row>
        <row r="12149">
          <cell r="A12149" t="str">
            <v/>
          </cell>
        </row>
        <row r="12150">
          <cell r="A12150" t="str">
            <v/>
          </cell>
        </row>
        <row r="12151">
          <cell r="A12151" t="str">
            <v/>
          </cell>
        </row>
        <row r="12152">
          <cell r="A12152" t="str">
            <v/>
          </cell>
        </row>
        <row r="12153">
          <cell r="A12153" t="str">
            <v/>
          </cell>
        </row>
        <row r="12154">
          <cell r="A12154" t="str">
            <v/>
          </cell>
        </row>
        <row r="12155">
          <cell r="A12155" t="str">
            <v/>
          </cell>
        </row>
        <row r="12156">
          <cell r="A12156" t="str">
            <v/>
          </cell>
        </row>
        <row r="12157">
          <cell r="A12157" t="str">
            <v/>
          </cell>
        </row>
        <row r="12158">
          <cell r="A12158" t="str">
            <v/>
          </cell>
        </row>
        <row r="12159">
          <cell r="A12159" t="str">
            <v/>
          </cell>
        </row>
        <row r="12160">
          <cell r="A12160" t="str">
            <v/>
          </cell>
        </row>
        <row r="12161">
          <cell r="A12161" t="str">
            <v/>
          </cell>
        </row>
        <row r="12162">
          <cell r="A12162" t="str">
            <v/>
          </cell>
        </row>
        <row r="12163">
          <cell r="A12163" t="str">
            <v/>
          </cell>
        </row>
        <row r="12164">
          <cell r="A12164" t="str">
            <v/>
          </cell>
        </row>
        <row r="12165">
          <cell r="A12165" t="str">
            <v/>
          </cell>
        </row>
        <row r="12166">
          <cell r="A12166" t="str">
            <v/>
          </cell>
        </row>
        <row r="12167">
          <cell r="A12167" t="str">
            <v/>
          </cell>
        </row>
        <row r="12168">
          <cell r="A12168" t="str">
            <v/>
          </cell>
        </row>
        <row r="12169">
          <cell r="A12169" t="str">
            <v/>
          </cell>
        </row>
        <row r="12170">
          <cell r="A12170" t="str">
            <v/>
          </cell>
        </row>
        <row r="12171">
          <cell r="A12171" t="str">
            <v/>
          </cell>
        </row>
        <row r="12172">
          <cell r="A12172" t="str">
            <v/>
          </cell>
        </row>
        <row r="12173">
          <cell r="A12173" t="str">
            <v/>
          </cell>
        </row>
        <row r="12174">
          <cell r="A12174" t="str">
            <v/>
          </cell>
        </row>
        <row r="12175">
          <cell r="A12175" t="str">
            <v/>
          </cell>
        </row>
        <row r="12176">
          <cell r="A12176" t="str">
            <v/>
          </cell>
        </row>
        <row r="12177">
          <cell r="A12177" t="str">
            <v/>
          </cell>
        </row>
        <row r="12178">
          <cell r="A12178" t="str">
            <v/>
          </cell>
        </row>
        <row r="12179">
          <cell r="A12179" t="str">
            <v/>
          </cell>
        </row>
        <row r="12180">
          <cell r="A12180" t="str">
            <v/>
          </cell>
        </row>
        <row r="12181">
          <cell r="A12181" t="str">
            <v/>
          </cell>
        </row>
        <row r="12182">
          <cell r="A12182" t="str">
            <v/>
          </cell>
        </row>
        <row r="12183">
          <cell r="A12183" t="str">
            <v/>
          </cell>
        </row>
        <row r="12184">
          <cell r="A12184" t="str">
            <v/>
          </cell>
        </row>
        <row r="12185">
          <cell r="A12185" t="str">
            <v/>
          </cell>
        </row>
        <row r="12186">
          <cell r="A12186" t="str">
            <v/>
          </cell>
        </row>
        <row r="12187">
          <cell r="A12187" t="str">
            <v/>
          </cell>
        </row>
        <row r="12188">
          <cell r="A12188" t="str">
            <v/>
          </cell>
        </row>
        <row r="12189">
          <cell r="A12189" t="str">
            <v/>
          </cell>
        </row>
        <row r="12190">
          <cell r="A12190" t="str">
            <v/>
          </cell>
        </row>
        <row r="12191">
          <cell r="A12191" t="str">
            <v/>
          </cell>
        </row>
        <row r="12192">
          <cell r="A12192" t="str">
            <v/>
          </cell>
        </row>
        <row r="12193">
          <cell r="A12193" t="str">
            <v/>
          </cell>
        </row>
        <row r="12194">
          <cell r="A12194" t="str">
            <v/>
          </cell>
        </row>
        <row r="12195">
          <cell r="A12195" t="str">
            <v/>
          </cell>
        </row>
        <row r="12196">
          <cell r="A12196" t="str">
            <v/>
          </cell>
        </row>
        <row r="12197">
          <cell r="A12197" t="str">
            <v/>
          </cell>
        </row>
        <row r="12198">
          <cell r="A12198" t="str">
            <v/>
          </cell>
        </row>
        <row r="12199">
          <cell r="A12199" t="str">
            <v/>
          </cell>
        </row>
        <row r="12200">
          <cell r="A12200" t="str">
            <v/>
          </cell>
        </row>
        <row r="12201">
          <cell r="A12201" t="str">
            <v/>
          </cell>
        </row>
        <row r="12202">
          <cell r="A12202" t="str">
            <v/>
          </cell>
        </row>
        <row r="12203">
          <cell r="A12203" t="str">
            <v/>
          </cell>
        </row>
        <row r="12204">
          <cell r="A12204" t="str">
            <v/>
          </cell>
        </row>
        <row r="12205">
          <cell r="A12205" t="str">
            <v/>
          </cell>
        </row>
        <row r="12206">
          <cell r="A12206" t="str">
            <v/>
          </cell>
        </row>
        <row r="12207">
          <cell r="A12207" t="str">
            <v/>
          </cell>
        </row>
        <row r="12208">
          <cell r="A12208" t="str">
            <v/>
          </cell>
        </row>
        <row r="12209">
          <cell r="A12209" t="str">
            <v/>
          </cell>
        </row>
        <row r="12210">
          <cell r="A12210" t="str">
            <v/>
          </cell>
        </row>
        <row r="12211">
          <cell r="A12211" t="str">
            <v/>
          </cell>
        </row>
        <row r="12212">
          <cell r="A12212" t="str">
            <v/>
          </cell>
        </row>
        <row r="12213">
          <cell r="A12213" t="str">
            <v/>
          </cell>
        </row>
        <row r="12214">
          <cell r="A12214" t="str">
            <v/>
          </cell>
        </row>
        <row r="12215">
          <cell r="A12215" t="str">
            <v/>
          </cell>
        </row>
        <row r="12216">
          <cell r="A12216" t="str">
            <v/>
          </cell>
        </row>
        <row r="12217">
          <cell r="A12217" t="str">
            <v/>
          </cell>
        </row>
        <row r="12218">
          <cell r="A12218" t="str">
            <v/>
          </cell>
        </row>
        <row r="12219">
          <cell r="A12219" t="str">
            <v/>
          </cell>
        </row>
        <row r="12220">
          <cell r="A12220" t="str">
            <v/>
          </cell>
        </row>
        <row r="12221">
          <cell r="A12221" t="str">
            <v/>
          </cell>
        </row>
        <row r="12222">
          <cell r="A12222" t="str">
            <v/>
          </cell>
        </row>
        <row r="12223">
          <cell r="A12223" t="str">
            <v/>
          </cell>
        </row>
        <row r="12224">
          <cell r="A12224" t="str">
            <v/>
          </cell>
        </row>
        <row r="12225">
          <cell r="A12225" t="str">
            <v/>
          </cell>
        </row>
        <row r="12226">
          <cell r="A12226" t="str">
            <v/>
          </cell>
        </row>
        <row r="12227">
          <cell r="A12227" t="str">
            <v/>
          </cell>
        </row>
        <row r="12228">
          <cell r="A12228" t="str">
            <v/>
          </cell>
        </row>
        <row r="12229">
          <cell r="A12229" t="str">
            <v/>
          </cell>
        </row>
        <row r="12230">
          <cell r="A12230" t="str">
            <v/>
          </cell>
        </row>
        <row r="12231">
          <cell r="A12231" t="str">
            <v/>
          </cell>
        </row>
        <row r="12232">
          <cell r="A12232" t="str">
            <v/>
          </cell>
        </row>
        <row r="12233">
          <cell r="A12233" t="str">
            <v/>
          </cell>
        </row>
        <row r="12234">
          <cell r="A12234" t="str">
            <v/>
          </cell>
        </row>
        <row r="12235">
          <cell r="A12235" t="str">
            <v/>
          </cell>
        </row>
        <row r="12236">
          <cell r="A12236" t="str">
            <v/>
          </cell>
        </row>
        <row r="12237">
          <cell r="A12237" t="str">
            <v/>
          </cell>
        </row>
        <row r="12238">
          <cell r="A12238" t="str">
            <v/>
          </cell>
        </row>
        <row r="12239">
          <cell r="A12239" t="str">
            <v/>
          </cell>
        </row>
        <row r="12240">
          <cell r="A12240" t="str">
            <v/>
          </cell>
        </row>
        <row r="12241">
          <cell r="A12241" t="str">
            <v/>
          </cell>
        </row>
        <row r="12242">
          <cell r="A12242" t="str">
            <v/>
          </cell>
        </row>
        <row r="12243">
          <cell r="A12243" t="str">
            <v/>
          </cell>
        </row>
        <row r="12244">
          <cell r="A12244" t="str">
            <v/>
          </cell>
        </row>
        <row r="12245">
          <cell r="A12245" t="str">
            <v/>
          </cell>
        </row>
        <row r="12246">
          <cell r="A12246" t="str">
            <v/>
          </cell>
        </row>
        <row r="12247">
          <cell r="A12247" t="str">
            <v/>
          </cell>
        </row>
        <row r="12248">
          <cell r="A12248" t="str">
            <v/>
          </cell>
        </row>
        <row r="12249">
          <cell r="A12249" t="str">
            <v/>
          </cell>
        </row>
        <row r="12250">
          <cell r="A12250" t="str">
            <v/>
          </cell>
        </row>
        <row r="12251">
          <cell r="A12251" t="str">
            <v/>
          </cell>
        </row>
        <row r="12252">
          <cell r="A12252" t="str">
            <v/>
          </cell>
        </row>
        <row r="12253">
          <cell r="A12253" t="str">
            <v/>
          </cell>
        </row>
        <row r="12254">
          <cell r="A12254" t="str">
            <v/>
          </cell>
        </row>
        <row r="12255">
          <cell r="A12255" t="str">
            <v/>
          </cell>
        </row>
        <row r="12256">
          <cell r="A12256" t="str">
            <v/>
          </cell>
        </row>
        <row r="12257">
          <cell r="A12257" t="str">
            <v/>
          </cell>
        </row>
        <row r="12258">
          <cell r="A12258" t="str">
            <v/>
          </cell>
        </row>
        <row r="12259">
          <cell r="A12259" t="str">
            <v/>
          </cell>
        </row>
        <row r="12260">
          <cell r="A12260" t="str">
            <v/>
          </cell>
        </row>
        <row r="12261">
          <cell r="A12261" t="str">
            <v/>
          </cell>
        </row>
        <row r="12262">
          <cell r="A12262" t="str">
            <v/>
          </cell>
        </row>
        <row r="12263">
          <cell r="A12263" t="str">
            <v/>
          </cell>
        </row>
        <row r="12264">
          <cell r="A12264" t="str">
            <v/>
          </cell>
        </row>
        <row r="12265">
          <cell r="A12265" t="str">
            <v/>
          </cell>
        </row>
        <row r="12266">
          <cell r="A12266" t="str">
            <v/>
          </cell>
        </row>
        <row r="12267">
          <cell r="A12267" t="str">
            <v/>
          </cell>
        </row>
        <row r="12268">
          <cell r="A12268" t="str">
            <v/>
          </cell>
        </row>
        <row r="12269">
          <cell r="A12269" t="str">
            <v/>
          </cell>
        </row>
        <row r="12270">
          <cell r="A12270" t="str">
            <v/>
          </cell>
        </row>
        <row r="12271">
          <cell r="A12271" t="str">
            <v/>
          </cell>
        </row>
        <row r="12272">
          <cell r="A12272" t="str">
            <v/>
          </cell>
        </row>
        <row r="12273">
          <cell r="A12273" t="str">
            <v/>
          </cell>
        </row>
        <row r="12274">
          <cell r="A12274" t="str">
            <v/>
          </cell>
        </row>
        <row r="12275">
          <cell r="A12275" t="str">
            <v/>
          </cell>
        </row>
        <row r="12276">
          <cell r="A12276" t="str">
            <v/>
          </cell>
        </row>
        <row r="12277">
          <cell r="A12277" t="str">
            <v/>
          </cell>
        </row>
        <row r="12278">
          <cell r="A12278" t="str">
            <v/>
          </cell>
        </row>
        <row r="12279">
          <cell r="A12279" t="str">
            <v/>
          </cell>
        </row>
        <row r="12280">
          <cell r="A12280" t="str">
            <v/>
          </cell>
        </row>
        <row r="12281">
          <cell r="A12281" t="str">
            <v/>
          </cell>
        </row>
        <row r="12282">
          <cell r="A12282" t="str">
            <v/>
          </cell>
        </row>
        <row r="12283">
          <cell r="A12283" t="str">
            <v/>
          </cell>
        </row>
        <row r="12284">
          <cell r="A12284" t="str">
            <v/>
          </cell>
        </row>
        <row r="12285">
          <cell r="A12285" t="str">
            <v/>
          </cell>
        </row>
        <row r="12286">
          <cell r="A12286" t="str">
            <v/>
          </cell>
        </row>
        <row r="12287">
          <cell r="A12287" t="str">
            <v/>
          </cell>
        </row>
        <row r="12288">
          <cell r="A12288" t="str">
            <v/>
          </cell>
        </row>
        <row r="12289">
          <cell r="A12289" t="str">
            <v/>
          </cell>
        </row>
        <row r="12290">
          <cell r="A12290" t="str">
            <v/>
          </cell>
        </row>
        <row r="12291">
          <cell r="A12291" t="str">
            <v/>
          </cell>
        </row>
        <row r="12292">
          <cell r="A12292" t="str">
            <v/>
          </cell>
        </row>
        <row r="12293">
          <cell r="A12293" t="str">
            <v/>
          </cell>
        </row>
        <row r="12294">
          <cell r="A12294" t="str">
            <v/>
          </cell>
        </row>
        <row r="12295">
          <cell r="A12295" t="str">
            <v/>
          </cell>
        </row>
        <row r="12296">
          <cell r="A12296" t="str">
            <v/>
          </cell>
        </row>
        <row r="12297">
          <cell r="A12297" t="str">
            <v/>
          </cell>
        </row>
        <row r="12298">
          <cell r="A12298" t="str">
            <v/>
          </cell>
        </row>
        <row r="12299">
          <cell r="A12299" t="str">
            <v/>
          </cell>
        </row>
        <row r="12300">
          <cell r="A12300" t="str">
            <v/>
          </cell>
        </row>
        <row r="12301">
          <cell r="A12301" t="str">
            <v/>
          </cell>
        </row>
        <row r="12302">
          <cell r="A12302" t="str">
            <v/>
          </cell>
        </row>
        <row r="12303">
          <cell r="A12303" t="str">
            <v/>
          </cell>
        </row>
        <row r="12304">
          <cell r="A12304" t="str">
            <v/>
          </cell>
        </row>
        <row r="12305">
          <cell r="A12305" t="str">
            <v/>
          </cell>
        </row>
        <row r="12306">
          <cell r="A12306" t="str">
            <v/>
          </cell>
        </row>
        <row r="12307">
          <cell r="A12307" t="str">
            <v/>
          </cell>
        </row>
        <row r="12308">
          <cell r="A12308" t="str">
            <v/>
          </cell>
        </row>
        <row r="12309">
          <cell r="A12309" t="str">
            <v/>
          </cell>
        </row>
        <row r="12310">
          <cell r="A12310" t="str">
            <v/>
          </cell>
        </row>
        <row r="12311">
          <cell r="A12311" t="str">
            <v/>
          </cell>
        </row>
        <row r="12312">
          <cell r="A12312" t="str">
            <v/>
          </cell>
        </row>
        <row r="12313">
          <cell r="A12313" t="str">
            <v/>
          </cell>
        </row>
        <row r="12314">
          <cell r="A12314" t="str">
            <v/>
          </cell>
        </row>
        <row r="12315">
          <cell r="A12315" t="str">
            <v/>
          </cell>
        </row>
        <row r="12316">
          <cell r="A12316" t="str">
            <v/>
          </cell>
        </row>
        <row r="12317">
          <cell r="A12317" t="str">
            <v/>
          </cell>
        </row>
        <row r="12318">
          <cell r="A12318" t="str">
            <v/>
          </cell>
        </row>
        <row r="12319">
          <cell r="A12319" t="str">
            <v/>
          </cell>
        </row>
        <row r="12320">
          <cell r="A12320" t="str">
            <v/>
          </cell>
        </row>
        <row r="12321">
          <cell r="A12321" t="str">
            <v/>
          </cell>
        </row>
        <row r="12322">
          <cell r="A12322" t="str">
            <v/>
          </cell>
        </row>
        <row r="12323">
          <cell r="A12323" t="str">
            <v/>
          </cell>
        </row>
        <row r="12324">
          <cell r="A12324" t="str">
            <v/>
          </cell>
        </row>
        <row r="12325">
          <cell r="A12325" t="str">
            <v/>
          </cell>
        </row>
        <row r="12326">
          <cell r="A12326" t="str">
            <v/>
          </cell>
        </row>
        <row r="12327">
          <cell r="A12327" t="str">
            <v/>
          </cell>
        </row>
        <row r="12328">
          <cell r="A12328" t="str">
            <v/>
          </cell>
        </row>
        <row r="12329">
          <cell r="A12329" t="str">
            <v/>
          </cell>
        </row>
        <row r="12330">
          <cell r="A12330" t="str">
            <v/>
          </cell>
        </row>
        <row r="12331">
          <cell r="A12331" t="str">
            <v/>
          </cell>
        </row>
        <row r="12332">
          <cell r="A12332" t="str">
            <v/>
          </cell>
        </row>
        <row r="12333">
          <cell r="A12333" t="str">
            <v/>
          </cell>
        </row>
        <row r="12334">
          <cell r="A12334" t="str">
            <v/>
          </cell>
        </row>
        <row r="12335">
          <cell r="A12335" t="str">
            <v/>
          </cell>
        </row>
        <row r="12336">
          <cell r="A12336" t="str">
            <v/>
          </cell>
        </row>
        <row r="12337">
          <cell r="A12337" t="str">
            <v/>
          </cell>
        </row>
        <row r="12338">
          <cell r="A12338" t="str">
            <v/>
          </cell>
        </row>
        <row r="12339">
          <cell r="A12339" t="str">
            <v/>
          </cell>
        </row>
        <row r="12340">
          <cell r="A12340" t="str">
            <v/>
          </cell>
        </row>
        <row r="12341">
          <cell r="A12341" t="str">
            <v/>
          </cell>
        </row>
        <row r="12342">
          <cell r="A12342" t="str">
            <v/>
          </cell>
        </row>
        <row r="12343">
          <cell r="A12343" t="str">
            <v/>
          </cell>
        </row>
        <row r="12344">
          <cell r="A12344" t="str">
            <v/>
          </cell>
        </row>
        <row r="12345">
          <cell r="A12345" t="str">
            <v/>
          </cell>
        </row>
        <row r="12346">
          <cell r="A12346" t="str">
            <v/>
          </cell>
        </row>
        <row r="12347">
          <cell r="A12347" t="str">
            <v/>
          </cell>
        </row>
        <row r="12348">
          <cell r="A12348" t="str">
            <v/>
          </cell>
        </row>
        <row r="12349">
          <cell r="A12349" t="str">
            <v/>
          </cell>
        </row>
        <row r="12350">
          <cell r="A12350" t="str">
            <v/>
          </cell>
        </row>
        <row r="12351">
          <cell r="A12351" t="str">
            <v/>
          </cell>
        </row>
        <row r="12352">
          <cell r="A12352" t="str">
            <v/>
          </cell>
        </row>
        <row r="12353">
          <cell r="A12353" t="str">
            <v/>
          </cell>
        </row>
        <row r="12354">
          <cell r="A12354" t="str">
            <v/>
          </cell>
        </row>
        <row r="12355">
          <cell r="A12355" t="str">
            <v/>
          </cell>
        </row>
        <row r="12356">
          <cell r="A12356" t="str">
            <v/>
          </cell>
        </row>
        <row r="12357">
          <cell r="A12357" t="str">
            <v/>
          </cell>
        </row>
        <row r="12358">
          <cell r="A12358" t="str">
            <v/>
          </cell>
        </row>
        <row r="12359">
          <cell r="A12359" t="str">
            <v/>
          </cell>
        </row>
        <row r="12360">
          <cell r="A12360" t="str">
            <v/>
          </cell>
        </row>
        <row r="12361">
          <cell r="A12361" t="str">
            <v/>
          </cell>
        </row>
        <row r="12362">
          <cell r="A12362" t="str">
            <v/>
          </cell>
        </row>
        <row r="12363">
          <cell r="A12363" t="str">
            <v/>
          </cell>
        </row>
        <row r="12364">
          <cell r="A12364" t="str">
            <v/>
          </cell>
        </row>
        <row r="12365">
          <cell r="A12365" t="str">
            <v/>
          </cell>
        </row>
        <row r="12366">
          <cell r="A12366" t="str">
            <v/>
          </cell>
        </row>
        <row r="12367">
          <cell r="A12367" t="str">
            <v/>
          </cell>
        </row>
        <row r="12368">
          <cell r="A12368" t="str">
            <v/>
          </cell>
        </row>
        <row r="12369">
          <cell r="A12369" t="str">
            <v/>
          </cell>
        </row>
        <row r="12370">
          <cell r="A12370" t="str">
            <v/>
          </cell>
        </row>
        <row r="12371">
          <cell r="A12371" t="str">
            <v/>
          </cell>
        </row>
        <row r="12372">
          <cell r="A12372" t="str">
            <v/>
          </cell>
        </row>
        <row r="12373">
          <cell r="A12373" t="str">
            <v/>
          </cell>
        </row>
        <row r="12374">
          <cell r="A12374" t="str">
            <v/>
          </cell>
        </row>
        <row r="12375">
          <cell r="A12375" t="str">
            <v/>
          </cell>
        </row>
        <row r="12376">
          <cell r="A12376" t="str">
            <v/>
          </cell>
        </row>
        <row r="12377">
          <cell r="A12377" t="str">
            <v/>
          </cell>
        </row>
        <row r="12378">
          <cell r="A12378" t="str">
            <v/>
          </cell>
        </row>
        <row r="12379">
          <cell r="A12379" t="str">
            <v/>
          </cell>
        </row>
        <row r="12380">
          <cell r="A12380" t="str">
            <v/>
          </cell>
        </row>
        <row r="12381">
          <cell r="A12381" t="str">
            <v/>
          </cell>
        </row>
        <row r="12382">
          <cell r="A12382" t="str">
            <v/>
          </cell>
        </row>
        <row r="12383">
          <cell r="A12383" t="str">
            <v/>
          </cell>
        </row>
        <row r="12384">
          <cell r="A12384" t="str">
            <v/>
          </cell>
        </row>
        <row r="12385">
          <cell r="A12385" t="str">
            <v/>
          </cell>
        </row>
        <row r="12386">
          <cell r="A12386" t="str">
            <v/>
          </cell>
        </row>
        <row r="12387">
          <cell r="A12387" t="str">
            <v/>
          </cell>
        </row>
        <row r="12388">
          <cell r="A12388" t="str">
            <v/>
          </cell>
        </row>
        <row r="12389">
          <cell r="A12389" t="str">
            <v/>
          </cell>
        </row>
        <row r="12390">
          <cell r="A12390" t="str">
            <v/>
          </cell>
        </row>
        <row r="12391">
          <cell r="A12391" t="str">
            <v/>
          </cell>
        </row>
        <row r="12392">
          <cell r="A12392" t="str">
            <v/>
          </cell>
        </row>
        <row r="12393">
          <cell r="A12393" t="str">
            <v/>
          </cell>
        </row>
        <row r="12394">
          <cell r="A12394" t="str">
            <v/>
          </cell>
        </row>
        <row r="12395">
          <cell r="A12395" t="str">
            <v/>
          </cell>
        </row>
        <row r="12396">
          <cell r="A12396" t="str">
            <v/>
          </cell>
        </row>
        <row r="12397">
          <cell r="A12397" t="str">
            <v/>
          </cell>
        </row>
        <row r="12398">
          <cell r="A12398" t="str">
            <v/>
          </cell>
        </row>
        <row r="12399">
          <cell r="A12399" t="str">
            <v/>
          </cell>
        </row>
        <row r="12400">
          <cell r="A12400" t="str">
            <v/>
          </cell>
        </row>
        <row r="12401">
          <cell r="A12401" t="str">
            <v/>
          </cell>
        </row>
        <row r="12402">
          <cell r="A12402" t="str">
            <v/>
          </cell>
        </row>
        <row r="12403">
          <cell r="A12403" t="str">
            <v/>
          </cell>
        </row>
        <row r="12404">
          <cell r="A12404" t="str">
            <v/>
          </cell>
        </row>
        <row r="12405">
          <cell r="A12405" t="str">
            <v/>
          </cell>
        </row>
        <row r="12406">
          <cell r="A12406" t="str">
            <v/>
          </cell>
        </row>
        <row r="12407">
          <cell r="A12407" t="str">
            <v/>
          </cell>
        </row>
        <row r="12408">
          <cell r="A12408" t="str">
            <v/>
          </cell>
        </row>
        <row r="12409">
          <cell r="A12409" t="str">
            <v/>
          </cell>
        </row>
        <row r="12410">
          <cell r="A12410" t="str">
            <v/>
          </cell>
        </row>
        <row r="12411">
          <cell r="A12411" t="str">
            <v/>
          </cell>
        </row>
        <row r="12412">
          <cell r="A12412" t="str">
            <v/>
          </cell>
        </row>
        <row r="12413">
          <cell r="A12413" t="str">
            <v/>
          </cell>
        </row>
        <row r="12414">
          <cell r="A12414" t="str">
            <v/>
          </cell>
        </row>
        <row r="12415">
          <cell r="A12415" t="str">
            <v/>
          </cell>
        </row>
        <row r="12416">
          <cell r="A12416" t="str">
            <v/>
          </cell>
        </row>
        <row r="12417">
          <cell r="A12417" t="str">
            <v/>
          </cell>
        </row>
        <row r="12418">
          <cell r="A12418" t="str">
            <v/>
          </cell>
        </row>
        <row r="12419">
          <cell r="A12419" t="str">
            <v/>
          </cell>
        </row>
        <row r="12420">
          <cell r="A12420" t="str">
            <v/>
          </cell>
        </row>
        <row r="12421">
          <cell r="A12421" t="str">
            <v/>
          </cell>
        </row>
        <row r="12422">
          <cell r="A12422" t="str">
            <v/>
          </cell>
        </row>
        <row r="12423">
          <cell r="A12423" t="str">
            <v/>
          </cell>
        </row>
        <row r="12424">
          <cell r="A12424" t="str">
            <v/>
          </cell>
        </row>
        <row r="12425">
          <cell r="A12425" t="str">
            <v/>
          </cell>
        </row>
        <row r="12426">
          <cell r="A12426" t="str">
            <v/>
          </cell>
        </row>
        <row r="12427">
          <cell r="A12427" t="str">
            <v/>
          </cell>
        </row>
        <row r="12428">
          <cell r="A12428" t="str">
            <v/>
          </cell>
        </row>
        <row r="12429">
          <cell r="A12429" t="str">
            <v/>
          </cell>
        </row>
        <row r="12430">
          <cell r="A12430" t="str">
            <v/>
          </cell>
        </row>
        <row r="12431">
          <cell r="A12431" t="str">
            <v/>
          </cell>
        </row>
        <row r="12432">
          <cell r="A12432" t="str">
            <v/>
          </cell>
        </row>
        <row r="12433">
          <cell r="A12433" t="str">
            <v/>
          </cell>
        </row>
        <row r="12434">
          <cell r="A12434" t="str">
            <v/>
          </cell>
        </row>
        <row r="12435">
          <cell r="A12435" t="str">
            <v/>
          </cell>
        </row>
        <row r="12436">
          <cell r="A12436" t="str">
            <v/>
          </cell>
        </row>
        <row r="12437">
          <cell r="A12437" t="str">
            <v/>
          </cell>
        </row>
        <row r="12438">
          <cell r="A12438" t="str">
            <v/>
          </cell>
        </row>
        <row r="12439">
          <cell r="A12439" t="str">
            <v/>
          </cell>
        </row>
        <row r="12440">
          <cell r="A12440" t="str">
            <v/>
          </cell>
        </row>
        <row r="12441">
          <cell r="A12441" t="str">
            <v/>
          </cell>
        </row>
        <row r="12442">
          <cell r="A12442" t="str">
            <v/>
          </cell>
        </row>
        <row r="12443">
          <cell r="A12443" t="str">
            <v/>
          </cell>
        </row>
        <row r="12444">
          <cell r="A12444" t="str">
            <v/>
          </cell>
        </row>
        <row r="12445">
          <cell r="A12445" t="str">
            <v/>
          </cell>
        </row>
        <row r="12446">
          <cell r="A12446" t="str">
            <v/>
          </cell>
        </row>
        <row r="12447">
          <cell r="A12447" t="str">
            <v/>
          </cell>
        </row>
        <row r="12448">
          <cell r="A12448" t="str">
            <v/>
          </cell>
        </row>
        <row r="12449">
          <cell r="A12449" t="str">
            <v/>
          </cell>
        </row>
        <row r="12450">
          <cell r="A12450" t="str">
            <v/>
          </cell>
        </row>
        <row r="12451">
          <cell r="A12451" t="str">
            <v/>
          </cell>
        </row>
        <row r="12452">
          <cell r="A12452" t="str">
            <v/>
          </cell>
        </row>
        <row r="12453">
          <cell r="A12453" t="str">
            <v/>
          </cell>
        </row>
        <row r="12454">
          <cell r="A12454" t="str">
            <v/>
          </cell>
        </row>
        <row r="12455">
          <cell r="A12455" t="str">
            <v/>
          </cell>
        </row>
        <row r="12456">
          <cell r="A12456" t="str">
            <v/>
          </cell>
        </row>
        <row r="12457">
          <cell r="A12457" t="str">
            <v/>
          </cell>
        </row>
        <row r="12458">
          <cell r="A12458" t="str">
            <v/>
          </cell>
        </row>
        <row r="12459">
          <cell r="A12459" t="str">
            <v/>
          </cell>
        </row>
        <row r="12460">
          <cell r="A12460" t="str">
            <v/>
          </cell>
        </row>
        <row r="12461">
          <cell r="A12461" t="str">
            <v/>
          </cell>
        </row>
        <row r="12462">
          <cell r="A12462" t="str">
            <v/>
          </cell>
        </row>
        <row r="12463">
          <cell r="A12463" t="str">
            <v/>
          </cell>
        </row>
        <row r="12464">
          <cell r="A12464" t="str">
            <v/>
          </cell>
        </row>
        <row r="12465">
          <cell r="A12465" t="str">
            <v/>
          </cell>
        </row>
        <row r="12466">
          <cell r="A12466" t="str">
            <v/>
          </cell>
        </row>
        <row r="12467">
          <cell r="A12467" t="str">
            <v/>
          </cell>
        </row>
        <row r="12468">
          <cell r="A12468" t="str">
            <v/>
          </cell>
        </row>
        <row r="12469">
          <cell r="A12469" t="str">
            <v/>
          </cell>
        </row>
        <row r="12470">
          <cell r="A12470" t="str">
            <v/>
          </cell>
        </row>
        <row r="12471">
          <cell r="A12471" t="str">
            <v/>
          </cell>
        </row>
        <row r="12472">
          <cell r="A12472" t="str">
            <v/>
          </cell>
        </row>
        <row r="12473">
          <cell r="A12473" t="str">
            <v/>
          </cell>
        </row>
        <row r="12474">
          <cell r="A12474" t="str">
            <v/>
          </cell>
        </row>
        <row r="12475">
          <cell r="A12475" t="str">
            <v/>
          </cell>
        </row>
        <row r="12476">
          <cell r="A12476" t="str">
            <v/>
          </cell>
        </row>
        <row r="12477">
          <cell r="A12477" t="str">
            <v/>
          </cell>
        </row>
        <row r="12478">
          <cell r="A12478" t="str">
            <v/>
          </cell>
        </row>
        <row r="12479">
          <cell r="A12479" t="str">
            <v/>
          </cell>
        </row>
        <row r="12480">
          <cell r="A12480" t="str">
            <v/>
          </cell>
        </row>
        <row r="12481">
          <cell r="A12481" t="str">
            <v/>
          </cell>
        </row>
        <row r="12482">
          <cell r="A12482" t="str">
            <v/>
          </cell>
        </row>
        <row r="12483">
          <cell r="A12483" t="str">
            <v/>
          </cell>
        </row>
        <row r="12484">
          <cell r="A12484" t="str">
            <v/>
          </cell>
        </row>
        <row r="12485">
          <cell r="A12485" t="str">
            <v/>
          </cell>
        </row>
        <row r="12486">
          <cell r="A12486" t="str">
            <v/>
          </cell>
        </row>
        <row r="12487">
          <cell r="A12487" t="str">
            <v/>
          </cell>
        </row>
        <row r="12488">
          <cell r="A12488" t="str">
            <v/>
          </cell>
        </row>
        <row r="12489">
          <cell r="A12489" t="str">
            <v/>
          </cell>
        </row>
        <row r="12490">
          <cell r="A12490" t="str">
            <v/>
          </cell>
        </row>
        <row r="12491">
          <cell r="A12491" t="str">
            <v/>
          </cell>
        </row>
        <row r="12492">
          <cell r="A12492" t="str">
            <v/>
          </cell>
        </row>
        <row r="12493">
          <cell r="A12493" t="str">
            <v/>
          </cell>
        </row>
        <row r="12494">
          <cell r="A12494" t="str">
            <v/>
          </cell>
        </row>
        <row r="12495">
          <cell r="A12495" t="str">
            <v/>
          </cell>
        </row>
        <row r="12496">
          <cell r="A12496" t="str">
            <v/>
          </cell>
        </row>
        <row r="12497">
          <cell r="A12497" t="str">
            <v/>
          </cell>
        </row>
        <row r="12498">
          <cell r="A12498" t="str">
            <v/>
          </cell>
        </row>
        <row r="12499">
          <cell r="A12499" t="str">
            <v/>
          </cell>
        </row>
        <row r="12500">
          <cell r="A12500" t="str">
            <v/>
          </cell>
        </row>
        <row r="12501">
          <cell r="A12501" t="str">
            <v/>
          </cell>
        </row>
        <row r="12502">
          <cell r="A12502" t="str">
            <v/>
          </cell>
        </row>
        <row r="12503">
          <cell r="A12503" t="str">
            <v/>
          </cell>
        </row>
        <row r="12504">
          <cell r="A12504" t="str">
            <v/>
          </cell>
        </row>
        <row r="12505">
          <cell r="A12505" t="str">
            <v/>
          </cell>
        </row>
        <row r="12506">
          <cell r="A12506" t="str">
            <v/>
          </cell>
        </row>
        <row r="12507">
          <cell r="A12507" t="str">
            <v/>
          </cell>
        </row>
        <row r="12508">
          <cell r="A12508" t="str">
            <v/>
          </cell>
        </row>
        <row r="12509">
          <cell r="A12509" t="str">
            <v/>
          </cell>
        </row>
        <row r="12510">
          <cell r="A12510" t="str">
            <v/>
          </cell>
        </row>
        <row r="12511">
          <cell r="A12511" t="str">
            <v/>
          </cell>
        </row>
        <row r="12512">
          <cell r="A12512" t="str">
            <v/>
          </cell>
        </row>
        <row r="12513">
          <cell r="A12513" t="str">
            <v/>
          </cell>
        </row>
        <row r="12514">
          <cell r="A12514" t="str">
            <v/>
          </cell>
        </row>
        <row r="12515">
          <cell r="A12515" t="str">
            <v/>
          </cell>
        </row>
        <row r="12516">
          <cell r="A12516" t="str">
            <v/>
          </cell>
        </row>
        <row r="12517">
          <cell r="A12517" t="str">
            <v/>
          </cell>
        </row>
        <row r="12518">
          <cell r="A12518" t="str">
            <v/>
          </cell>
        </row>
        <row r="12519">
          <cell r="A12519" t="str">
            <v/>
          </cell>
        </row>
        <row r="12520">
          <cell r="A12520" t="str">
            <v/>
          </cell>
        </row>
        <row r="12521">
          <cell r="A12521" t="str">
            <v/>
          </cell>
        </row>
        <row r="12522">
          <cell r="A12522" t="str">
            <v/>
          </cell>
        </row>
        <row r="12523">
          <cell r="A12523" t="str">
            <v/>
          </cell>
        </row>
        <row r="12524">
          <cell r="A12524" t="str">
            <v/>
          </cell>
        </row>
        <row r="12525">
          <cell r="A12525" t="str">
            <v/>
          </cell>
        </row>
        <row r="12526">
          <cell r="A12526" t="str">
            <v/>
          </cell>
        </row>
        <row r="12527">
          <cell r="A12527" t="str">
            <v/>
          </cell>
        </row>
        <row r="12528">
          <cell r="A12528" t="str">
            <v/>
          </cell>
        </row>
        <row r="12529">
          <cell r="A12529" t="str">
            <v/>
          </cell>
        </row>
        <row r="12530">
          <cell r="A12530" t="str">
            <v/>
          </cell>
        </row>
        <row r="12531">
          <cell r="A12531" t="str">
            <v/>
          </cell>
        </row>
        <row r="12532">
          <cell r="A12532" t="str">
            <v/>
          </cell>
        </row>
        <row r="12533">
          <cell r="A12533" t="str">
            <v/>
          </cell>
        </row>
        <row r="12534">
          <cell r="A12534" t="str">
            <v/>
          </cell>
        </row>
        <row r="12535">
          <cell r="A12535" t="str">
            <v/>
          </cell>
        </row>
        <row r="12536">
          <cell r="A12536" t="str">
            <v/>
          </cell>
        </row>
        <row r="12537">
          <cell r="A12537" t="str">
            <v/>
          </cell>
        </row>
        <row r="12538">
          <cell r="A12538" t="str">
            <v/>
          </cell>
        </row>
        <row r="12539">
          <cell r="A12539" t="str">
            <v/>
          </cell>
        </row>
        <row r="12540">
          <cell r="A12540" t="str">
            <v/>
          </cell>
        </row>
        <row r="12541">
          <cell r="A12541" t="str">
            <v/>
          </cell>
        </row>
        <row r="12542">
          <cell r="A12542" t="str">
            <v/>
          </cell>
        </row>
        <row r="12543">
          <cell r="A12543" t="str">
            <v/>
          </cell>
        </row>
        <row r="12544">
          <cell r="A12544" t="str">
            <v/>
          </cell>
        </row>
        <row r="12545">
          <cell r="A12545" t="str">
            <v/>
          </cell>
        </row>
        <row r="12546">
          <cell r="A12546" t="str">
            <v/>
          </cell>
        </row>
        <row r="12547">
          <cell r="A12547" t="str">
            <v/>
          </cell>
        </row>
        <row r="12548">
          <cell r="A12548" t="str">
            <v/>
          </cell>
        </row>
        <row r="12549">
          <cell r="A12549" t="str">
            <v/>
          </cell>
        </row>
        <row r="12550">
          <cell r="A12550" t="str">
            <v/>
          </cell>
        </row>
        <row r="12551">
          <cell r="A12551" t="str">
            <v/>
          </cell>
        </row>
        <row r="12552">
          <cell r="A12552" t="str">
            <v/>
          </cell>
        </row>
        <row r="12553">
          <cell r="A12553" t="str">
            <v/>
          </cell>
        </row>
        <row r="12554">
          <cell r="A12554" t="str">
            <v/>
          </cell>
        </row>
        <row r="12555">
          <cell r="A12555" t="str">
            <v/>
          </cell>
        </row>
        <row r="12556">
          <cell r="A12556" t="str">
            <v/>
          </cell>
        </row>
        <row r="12557">
          <cell r="A12557" t="str">
            <v/>
          </cell>
        </row>
        <row r="12558">
          <cell r="A12558" t="str">
            <v/>
          </cell>
        </row>
        <row r="12559">
          <cell r="A12559" t="str">
            <v/>
          </cell>
        </row>
        <row r="12560">
          <cell r="A12560" t="str">
            <v/>
          </cell>
        </row>
        <row r="12561">
          <cell r="A12561" t="str">
            <v/>
          </cell>
        </row>
        <row r="12562">
          <cell r="A12562" t="str">
            <v/>
          </cell>
        </row>
        <row r="12563">
          <cell r="A12563" t="str">
            <v/>
          </cell>
        </row>
        <row r="12564">
          <cell r="A12564" t="str">
            <v/>
          </cell>
        </row>
        <row r="12565">
          <cell r="A12565" t="str">
            <v/>
          </cell>
        </row>
        <row r="12566">
          <cell r="A12566" t="str">
            <v/>
          </cell>
        </row>
        <row r="12567">
          <cell r="A12567" t="str">
            <v/>
          </cell>
        </row>
        <row r="12568">
          <cell r="A12568" t="str">
            <v/>
          </cell>
        </row>
        <row r="12569">
          <cell r="A12569" t="str">
            <v/>
          </cell>
        </row>
        <row r="12570">
          <cell r="A12570" t="str">
            <v/>
          </cell>
        </row>
        <row r="12571">
          <cell r="A12571" t="str">
            <v/>
          </cell>
        </row>
        <row r="12572">
          <cell r="A12572" t="str">
            <v/>
          </cell>
        </row>
        <row r="12573">
          <cell r="A12573" t="str">
            <v/>
          </cell>
        </row>
        <row r="12574">
          <cell r="A12574" t="str">
            <v/>
          </cell>
        </row>
        <row r="12575">
          <cell r="A12575" t="str">
            <v/>
          </cell>
        </row>
        <row r="12576">
          <cell r="A12576" t="str">
            <v/>
          </cell>
        </row>
        <row r="12577">
          <cell r="A12577" t="str">
            <v/>
          </cell>
        </row>
        <row r="12578">
          <cell r="A12578" t="str">
            <v/>
          </cell>
        </row>
        <row r="12579">
          <cell r="A12579" t="str">
            <v/>
          </cell>
        </row>
        <row r="12580">
          <cell r="A12580" t="str">
            <v/>
          </cell>
        </row>
        <row r="12581">
          <cell r="A12581" t="str">
            <v/>
          </cell>
        </row>
        <row r="12582">
          <cell r="A12582" t="str">
            <v/>
          </cell>
        </row>
        <row r="12583">
          <cell r="A12583" t="str">
            <v/>
          </cell>
        </row>
        <row r="12584">
          <cell r="A12584" t="str">
            <v/>
          </cell>
        </row>
        <row r="12585">
          <cell r="A12585" t="str">
            <v/>
          </cell>
        </row>
        <row r="12586">
          <cell r="A12586" t="str">
            <v/>
          </cell>
        </row>
        <row r="12587">
          <cell r="A12587" t="str">
            <v/>
          </cell>
        </row>
        <row r="12588">
          <cell r="A12588" t="str">
            <v/>
          </cell>
        </row>
        <row r="12589">
          <cell r="A12589" t="str">
            <v/>
          </cell>
        </row>
        <row r="12590">
          <cell r="A12590" t="str">
            <v/>
          </cell>
        </row>
        <row r="12591">
          <cell r="A12591" t="str">
            <v/>
          </cell>
        </row>
        <row r="12592">
          <cell r="A12592" t="str">
            <v/>
          </cell>
        </row>
        <row r="12593">
          <cell r="A12593" t="str">
            <v/>
          </cell>
        </row>
        <row r="12594">
          <cell r="A12594" t="str">
            <v/>
          </cell>
        </row>
        <row r="12595">
          <cell r="A12595" t="str">
            <v/>
          </cell>
        </row>
        <row r="12596">
          <cell r="A12596" t="str">
            <v/>
          </cell>
        </row>
        <row r="12597">
          <cell r="A12597" t="str">
            <v/>
          </cell>
        </row>
        <row r="12598">
          <cell r="A12598" t="str">
            <v/>
          </cell>
        </row>
        <row r="12599">
          <cell r="A12599" t="str">
            <v/>
          </cell>
        </row>
        <row r="12600">
          <cell r="A12600" t="str">
            <v/>
          </cell>
        </row>
        <row r="12601">
          <cell r="A12601" t="str">
            <v/>
          </cell>
        </row>
        <row r="12602">
          <cell r="A12602" t="str">
            <v/>
          </cell>
        </row>
        <row r="12603">
          <cell r="A12603" t="str">
            <v/>
          </cell>
        </row>
        <row r="12604">
          <cell r="A12604" t="str">
            <v/>
          </cell>
        </row>
        <row r="12605">
          <cell r="A12605" t="str">
            <v/>
          </cell>
        </row>
        <row r="12606">
          <cell r="A12606" t="str">
            <v/>
          </cell>
        </row>
        <row r="12607">
          <cell r="A12607" t="str">
            <v/>
          </cell>
        </row>
        <row r="12608">
          <cell r="A12608" t="str">
            <v/>
          </cell>
        </row>
        <row r="12609">
          <cell r="A12609" t="str">
            <v/>
          </cell>
        </row>
        <row r="12610">
          <cell r="A12610" t="str">
            <v/>
          </cell>
        </row>
        <row r="12611">
          <cell r="A12611" t="str">
            <v/>
          </cell>
        </row>
        <row r="12612">
          <cell r="A12612" t="str">
            <v/>
          </cell>
        </row>
        <row r="12613">
          <cell r="A12613" t="str">
            <v/>
          </cell>
        </row>
        <row r="12614">
          <cell r="A12614" t="str">
            <v/>
          </cell>
        </row>
        <row r="12615">
          <cell r="A12615" t="str">
            <v/>
          </cell>
        </row>
        <row r="12616">
          <cell r="A12616" t="str">
            <v/>
          </cell>
        </row>
        <row r="12617">
          <cell r="A12617" t="str">
            <v/>
          </cell>
        </row>
        <row r="12618">
          <cell r="A12618" t="str">
            <v/>
          </cell>
        </row>
        <row r="12619">
          <cell r="A12619" t="str">
            <v/>
          </cell>
        </row>
        <row r="12620">
          <cell r="A12620" t="str">
            <v/>
          </cell>
        </row>
        <row r="12621">
          <cell r="A12621" t="str">
            <v/>
          </cell>
        </row>
        <row r="12622">
          <cell r="A12622" t="str">
            <v/>
          </cell>
        </row>
        <row r="12623">
          <cell r="A12623" t="str">
            <v/>
          </cell>
        </row>
        <row r="12624">
          <cell r="A12624" t="str">
            <v/>
          </cell>
        </row>
        <row r="12625">
          <cell r="A12625" t="str">
            <v/>
          </cell>
        </row>
        <row r="12626">
          <cell r="A12626" t="str">
            <v/>
          </cell>
        </row>
        <row r="12627">
          <cell r="A12627" t="str">
            <v/>
          </cell>
        </row>
        <row r="12628">
          <cell r="A12628" t="str">
            <v/>
          </cell>
        </row>
        <row r="12629">
          <cell r="A12629" t="str">
            <v/>
          </cell>
        </row>
        <row r="12630">
          <cell r="A12630" t="str">
            <v/>
          </cell>
        </row>
        <row r="12631">
          <cell r="A12631" t="str">
            <v/>
          </cell>
        </row>
        <row r="12632">
          <cell r="A12632" t="str">
            <v/>
          </cell>
        </row>
        <row r="12633">
          <cell r="A12633" t="str">
            <v/>
          </cell>
        </row>
        <row r="12634">
          <cell r="A12634" t="str">
            <v/>
          </cell>
        </row>
        <row r="12635">
          <cell r="A12635" t="str">
            <v/>
          </cell>
        </row>
        <row r="12636">
          <cell r="A12636" t="str">
            <v/>
          </cell>
        </row>
        <row r="12637">
          <cell r="A12637" t="str">
            <v/>
          </cell>
        </row>
        <row r="12638">
          <cell r="A12638" t="str">
            <v/>
          </cell>
        </row>
        <row r="12639">
          <cell r="A12639" t="str">
            <v/>
          </cell>
        </row>
        <row r="12640">
          <cell r="A12640" t="str">
            <v/>
          </cell>
        </row>
        <row r="12641">
          <cell r="A12641" t="str">
            <v/>
          </cell>
        </row>
        <row r="12642">
          <cell r="A12642" t="str">
            <v/>
          </cell>
        </row>
        <row r="12643">
          <cell r="A12643" t="str">
            <v/>
          </cell>
        </row>
        <row r="12644">
          <cell r="A12644" t="str">
            <v/>
          </cell>
        </row>
        <row r="12645">
          <cell r="A12645" t="str">
            <v/>
          </cell>
        </row>
        <row r="12646">
          <cell r="A12646" t="str">
            <v/>
          </cell>
        </row>
        <row r="12647">
          <cell r="A12647" t="str">
            <v/>
          </cell>
        </row>
        <row r="12648">
          <cell r="A12648" t="str">
            <v/>
          </cell>
        </row>
        <row r="12649">
          <cell r="A12649" t="str">
            <v/>
          </cell>
        </row>
        <row r="12650">
          <cell r="A12650" t="str">
            <v/>
          </cell>
        </row>
        <row r="12651">
          <cell r="A12651" t="str">
            <v/>
          </cell>
        </row>
        <row r="12652">
          <cell r="A12652" t="str">
            <v/>
          </cell>
        </row>
        <row r="12653">
          <cell r="A12653" t="str">
            <v/>
          </cell>
        </row>
        <row r="12654">
          <cell r="A12654" t="str">
            <v/>
          </cell>
        </row>
        <row r="12655">
          <cell r="A12655" t="str">
            <v/>
          </cell>
        </row>
        <row r="12656">
          <cell r="A12656" t="str">
            <v/>
          </cell>
        </row>
        <row r="12657">
          <cell r="A12657" t="str">
            <v/>
          </cell>
        </row>
        <row r="12658">
          <cell r="A12658" t="str">
            <v/>
          </cell>
        </row>
        <row r="12659">
          <cell r="A12659" t="str">
            <v/>
          </cell>
        </row>
        <row r="12660">
          <cell r="A12660" t="str">
            <v/>
          </cell>
        </row>
        <row r="12661">
          <cell r="A12661" t="str">
            <v/>
          </cell>
        </row>
        <row r="12662">
          <cell r="A12662" t="str">
            <v/>
          </cell>
        </row>
        <row r="12663">
          <cell r="A12663" t="str">
            <v/>
          </cell>
        </row>
        <row r="12664">
          <cell r="A12664" t="str">
            <v/>
          </cell>
        </row>
        <row r="12665">
          <cell r="A12665" t="str">
            <v/>
          </cell>
        </row>
        <row r="12666">
          <cell r="A12666" t="str">
            <v/>
          </cell>
        </row>
        <row r="12667">
          <cell r="A12667" t="str">
            <v/>
          </cell>
        </row>
        <row r="12668">
          <cell r="A12668" t="str">
            <v/>
          </cell>
        </row>
        <row r="12669">
          <cell r="A12669" t="str">
            <v/>
          </cell>
        </row>
        <row r="12670">
          <cell r="A12670" t="str">
            <v/>
          </cell>
        </row>
        <row r="12671">
          <cell r="A12671" t="str">
            <v/>
          </cell>
        </row>
        <row r="12672">
          <cell r="A12672" t="str">
            <v/>
          </cell>
        </row>
        <row r="12673">
          <cell r="A12673" t="str">
            <v/>
          </cell>
        </row>
        <row r="12674">
          <cell r="A12674" t="str">
            <v/>
          </cell>
        </row>
        <row r="12675">
          <cell r="A12675" t="str">
            <v/>
          </cell>
        </row>
        <row r="12676">
          <cell r="A12676" t="str">
            <v/>
          </cell>
        </row>
        <row r="12677">
          <cell r="A12677" t="str">
            <v/>
          </cell>
        </row>
        <row r="12678">
          <cell r="A12678" t="str">
            <v/>
          </cell>
        </row>
        <row r="12679">
          <cell r="A12679" t="str">
            <v/>
          </cell>
        </row>
        <row r="12680">
          <cell r="A12680" t="str">
            <v/>
          </cell>
        </row>
        <row r="12681">
          <cell r="A12681" t="str">
            <v/>
          </cell>
        </row>
        <row r="12682">
          <cell r="A12682" t="str">
            <v/>
          </cell>
        </row>
        <row r="12683">
          <cell r="A12683" t="str">
            <v/>
          </cell>
        </row>
        <row r="12684">
          <cell r="A12684" t="str">
            <v/>
          </cell>
        </row>
        <row r="12685">
          <cell r="A12685" t="str">
            <v/>
          </cell>
        </row>
        <row r="12686">
          <cell r="A12686" t="str">
            <v/>
          </cell>
        </row>
        <row r="12687">
          <cell r="A12687" t="str">
            <v/>
          </cell>
        </row>
        <row r="12688">
          <cell r="A12688" t="str">
            <v/>
          </cell>
        </row>
        <row r="12689">
          <cell r="A12689" t="str">
            <v/>
          </cell>
        </row>
        <row r="12690">
          <cell r="A12690" t="str">
            <v/>
          </cell>
        </row>
        <row r="12691">
          <cell r="A12691" t="str">
            <v/>
          </cell>
        </row>
        <row r="12692">
          <cell r="A12692" t="str">
            <v/>
          </cell>
        </row>
        <row r="12693">
          <cell r="A12693" t="str">
            <v/>
          </cell>
        </row>
        <row r="12694">
          <cell r="A12694" t="str">
            <v/>
          </cell>
        </row>
        <row r="12695">
          <cell r="A12695" t="str">
            <v/>
          </cell>
        </row>
        <row r="12696">
          <cell r="A12696" t="str">
            <v/>
          </cell>
        </row>
        <row r="12697">
          <cell r="A12697" t="str">
            <v/>
          </cell>
        </row>
        <row r="12698">
          <cell r="A12698" t="str">
            <v/>
          </cell>
        </row>
        <row r="12699">
          <cell r="A12699" t="str">
            <v/>
          </cell>
        </row>
        <row r="12700">
          <cell r="A12700" t="str">
            <v/>
          </cell>
        </row>
        <row r="12701">
          <cell r="A12701" t="str">
            <v/>
          </cell>
        </row>
        <row r="12702">
          <cell r="A12702" t="str">
            <v/>
          </cell>
        </row>
        <row r="12703">
          <cell r="A12703" t="str">
            <v/>
          </cell>
        </row>
        <row r="12704">
          <cell r="A12704" t="str">
            <v/>
          </cell>
        </row>
        <row r="12705">
          <cell r="A12705" t="str">
            <v/>
          </cell>
        </row>
        <row r="12706">
          <cell r="A12706" t="str">
            <v/>
          </cell>
        </row>
        <row r="12707">
          <cell r="A12707" t="str">
            <v/>
          </cell>
        </row>
        <row r="12708">
          <cell r="A12708" t="str">
            <v/>
          </cell>
        </row>
        <row r="12709">
          <cell r="A12709" t="str">
            <v/>
          </cell>
        </row>
        <row r="12710">
          <cell r="A12710" t="str">
            <v/>
          </cell>
        </row>
        <row r="12711">
          <cell r="A12711" t="str">
            <v/>
          </cell>
        </row>
        <row r="12712">
          <cell r="A12712" t="str">
            <v/>
          </cell>
        </row>
        <row r="12713">
          <cell r="A12713" t="str">
            <v/>
          </cell>
        </row>
        <row r="12714">
          <cell r="A12714" t="str">
            <v/>
          </cell>
        </row>
        <row r="12715">
          <cell r="A12715" t="str">
            <v/>
          </cell>
        </row>
        <row r="12716">
          <cell r="A12716" t="str">
            <v/>
          </cell>
        </row>
        <row r="12717">
          <cell r="A12717" t="str">
            <v/>
          </cell>
        </row>
        <row r="12718">
          <cell r="A12718" t="str">
            <v/>
          </cell>
        </row>
        <row r="12719">
          <cell r="A12719" t="str">
            <v/>
          </cell>
        </row>
        <row r="12720">
          <cell r="A12720" t="str">
            <v/>
          </cell>
        </row>
        <row r="12721">
          <cell r="A12721" t="str">
            <v/>
          </cell>
        </row>
        <row r="12722">
          <cell r="A12722" t="str">
            <v/>
          </cell>
        </row>
        <row r="12723">
          <cell r="A12723" t="str">
            <v/>
          </cell>
        </row>
        <row r="12724">
          <cell r="A12724" t="str">
            <v/>
          </cell>
        </row>
        <row r="12725">
          <cell r="A12725" t="str">
            <v/>
          </cell>
        </row>
        <row r="12726">
          <cell r="A12726" t="str">
            <v/>
          </cell>
        </row>
        <row r="12727">
          <cell r="A12727" t="str">
            <v/>
          </cell>
        </row>
        <row r="12728">
          <cell r="A12728" t="str">
            <v/>
          </cell>
        </row>
        <row r="12729">
          <cell r="A12729" t="str">
            <v/>
          </cell>
        </row>
        <row r="12730">
          <cell r="A12730" t="str">
            <v/>
          </cell>
        </row>
        <row r="12731">
          <cell r="A12731" t="str">
            <v/>
          </cell>
        </row>
        <row r="12732">
          <cell r="A12732" t="str">
            <v/>
          </cell>
        </row>
        <row r="12733">
          <cell r="A12733" t="str">
            <v/>
          </cell>
        </row>
        <row r="12734">
          <cell r="A12734" t="str">
            <v/>
          </cell>
        </row>
        <row r="12735">
          <cell r="A12735" t="str">
            <v/>
          </cell>
        </row>
        <row r="12736">
          <cell r="A12736" t="str">
            <v/>
          </cell>
        </row>
        <row r="12737">
          <cell r="A12737" t="str">
            <v/>
          </cell>
        </row>
        <row r="12738">
          <cell r="A12738" t="str">
            <v/>
          </cell>
        </row>
        <row r="12739">
          <cell r="A12739" t="str">
            <v/>
          </cell>
        </row>
        <row r="12740">
          <cell r="A12740" t="str">
            <v/>
          </cell>
        </row>
        <row r="12741">
          <cell r="A12741" t="str">
            <v/>
          </cell>
        </row>
        <row r="12742">
          <cell r="A12742" t="str">
            <v/>
          </cell>
        </row>
        <row r="12743">
          <cell r="A12743" t="str">
            <v/>
          </cell>
        </row>
        <row r="12744">
          <cell r="A12744" t="str">
            <v/>
          </cell>
        </row>
        <row r="12745">
          <cell r="A12745" t="str">
            <v/>
          </cell>
        </row>
        <row r="12746">
          <cell r="A12746" t="str">
            <v/>
          </cell>
        </row>
        <row r="12747">
          <cell r="A12747" t="str">
            <v/>
          </cell>
        </row>
        <row r="12748">
          <cell r="A12748" t="str">
            <v/>
          </cell>
        </row>
        <row r="12749">
          <cell r="A12749" t="str">
            <v/>
          </cell>
        </row>
        <row r="12750">
          <cell r="A12750" t="str">
            <v/>
          </cell>
        </row>
        <row r="12751">
          <cell r="A12751" t="str">
            <v/>
          </cell>
        </row>
        <row r="12752">
          <cell r="A12752" t="str">
            <v/>
          </cell>
        </row>
        <row r="12753">
          <cell r="A12753" t="str">
            <v/>
          </cell>
        </row>
        <row r="12754">
          <cell r="A12754" t="str">
            <v/>
          </cell>
        </row>
        <row r="12755">
          <cell r="A12755" t="str">
            <v/>
          </cell>
        </row>
        <row r="12756">
          <cell r="A12756" t="str">
            <v/>
          </cell>
        </row>
        <row r="12757">
          <cell r="A12757" t="str">
            <v/>
          </cell>
        </row>
        <row r="12758">
          <cell r="A12758" t="str">
            <v/>
          </cell>
        </row>
        <row r="12759">
          <cell r="A12759" t="str">
            <v/>
          </cell>
        </row>
        <row r="12760">
          <cell r="A12760" t="str">
            <v/>
          </cell>
        </row>
        <row r="12761">
          <cell r="A12761" t="str">
            <v/>
          </cell>
        </row>
        <row r="12762">
          <cell r="A12762" t="str">
            <v/>
          </cell>
        </row>
        <row r="12763">
          <cell r="A12763" t="str">
            <v/>
          </cell>
        </row>
        <row r="12764">
          <cell r="A12764" t="str">
            <v/>
          </cell>
        </row>
        <row r="12765">
          <cell r="A12765" t="str">
            <v/>
          </cell>
        </row>
        <row r="12766">
          <cell r="A12766" t="str">
            <v/>
          </cell>
        </row>
        <row r="12767">
          <cell r="A12767" t="str">
            <v/>
          </cell>
        </row>
        <row r="12768">
          <cell r="A12768" t="str">
            <v/>
          </cell>
        </row>
        <row r="12769">
          <cell r="A12769" t="str">
            <v/>
          </cell>
        </row>
        <row r="12770">
          <cell r="A12770" t="str">
            <v/>
          </cell>
        </row>
        <row r="12771">
          <cell r="A12771" t="str">
            <v/>
          </cell>
        </row>
        <row r="12772">
          <cell r="A12772" t="str">
            <v/>
          </cell>
        </row>
        <row r="12773">
          <cell r="A12773" t="str">
            <v/>
          </cell>
        </row>
        <row r="12774">
          <cell r="A12774" t="str">
            <v/>
          </cell>
        </row>
        <row r="12775">
          <cell r="A12775" t="str">
            <v/>
          </cell>
        </row>
        <row r="12776">
          <cell r="A12776" t="str">
            <v/>
          </cell>
        </row>
        <row r="12777">
          <cell r="A12777" t="str">
            <v/>
          </cell>
        </row>
        <row r="12778">
          <cell r="A12778" t="str">
            <v/>
          </cell>
        </row>
        <row r="12779">
          <cell r="A12779" t="str">
            <v/>
          </cell>
        </row>
        <row r="12780">
          <cell r="A12780" t="str">
            <v/>
          </cell>
        </row>
        <row r="12781">
          <cell r="A12781" t="str">
            <v/>
          </cell>
        </row>
        <row r="12782">
          <cell r="A12782" t="str">
            <v/>
          </cell>
        </row>
        <row r="12783">
          <cell r="A12783" t="str">
            <v/>
          </cell>
        </row>
        <row r="12784">
          <cell r="A12784" t="str">
            <v/>
          </cell>
        </row>
        <row r="12785">
          <cell r="A12785" t="str">
            <v/>
          </cell>
        </row>
        <row r="12786">
          <cell r="A12786" t="str">
            <v/>
          </cell>
        </row>
        <row r="12787">
          <cell r="A12787" t="str">
            <v/>
          </cell>
        </row>
        <row r="12788">
          <cell r="A12788" t="str">
            <v/>
          </cell>
        </row>
        <row r="12789">
          <cell r="A12789" t="str">
            <v/>
          </cell>
        </row>
        <row r="12790">
          <cell r="A12790" t="str">
            <v/>
          </cell>
        </row>
        <row r="12791">
          <cell r="A12791" t="str">
            <v/>
          </cell>
        </row>
        <row r="12792">
          <cell r="A12792" t="str">
            <v/>
          </cell>
        </row>
        <row r="12793">
          <cell r="A12793" t="str">
            <v/>
          </cell>
        </row>
        <row r="12794">
          <cell r="A12794" t="str">
            <v/>
          </cell>
        </row>
        <row r="12795">
          <cell r="A12795" t="str">
            <v/>
          </cell>
        </row>
        <row r="12796">
          <cell r="A12796" t="str">
            <v/>
          </cell>
        </row>
        <row r="12797">
          <cell r="A12797" t="str">
            <v/>
          </cell>
        </row>
        <row r="12798">
          <cell r="A12798" t="str">
            <v/>
          </cell>
        </row>
        <row r="12799">
          <cell r="A12799" t="str">
            <v/>
          </cell>
        </row>
        <row r="12800">
          <cell r="A12800" t="str">
            <v/>
          </cell>
        </row>
        <row r="12801">
          <cell r="A12801" t="str">
            <v/>
          </cell>
        </row>
        <row r="12802">
          <cell r="A12802" t="str">
            <v/>
          </cell>
        </row>
        <row r="12803">
          <cell r="A12803" t="str">
            <v/>
          </cell>
        </row>
        <row r="12804">
          <cell r="A12804" t="str">
            <v/>
          </cell>
        </row>
        <row r="12805">
          <cell r="A12805" t="str">
            <v/>
          </cell>
        </row>
        <row r="12806">
          <cell r="A12806" t="str">
            <v/>
          </cell>
        </row>
        <row r="12807">
          <cell r="A12807" t="str">
            <v/>
          </cell>
        </row>
        <row r="12808">
          <cell r="A12808" t="str">
            <v/>
          </cell>
        </row>
        <row r="12809">
          <cell r="A12809" t="str">
            <v/>
          </cell>
        </row>
        <row r="12810">
          <cell r="A12810" t="str">
            <v/>
          </cell>
        </row>
        <row r="12811">
          <cell r="A12811" t="str">
            <v/>
          </cell>
        </row>
        <row r="12812">
          <cell r="A12812" t="str">
            <v/>
          </cell>
        </row>
        <row r="12813">
          <cell r="A12813" t="str">
            <v/>
          </cell>
        </row>
        <row r="12814">
          <cell r="A12814" t="str">
            <v/>
          </cell>
        </row>
        <row r="12815">
          <cell r="A12815" t="str">
            <v/>
          </cell>
        </row>
        <row r="12816">
          <cell r="A12816" t="str">
            <v/>
          </cell>
        </row>
        <row r="12817">
          <cell r="A12817" t="str">
            <v/>
          </cell>
        </row>
        <row r="12818">
          <cell r="A12818" t="str">
            <v/>
          </cell>
        </row>
        <row r="12819">
          <cell r="A12819" t="str">
            <v/>
          </cell>
        </row>
        <row r="12820">
          <cell r="A12820" t="str">
            <v/>
          </cell>
        </row>
        <row r="12821">
          <cell r="A12821" t="str">
            <v/>
          </cell>
        </row>
        <row r="12822">
          <cell r="A12822" t="str">
            <v/>
          </cell>
        </row>
        <row r="12823">
          <cell r="A12823" t="str">
            <v/>
          </cell>
        </row>
        <row r="12824">
          <cell r="A12824" t="str">
            <v/>
          </cell>
        </row>
        <row r="12825">
          <cell r="A12825" t="str">
            <v/>
          </cell>
        </row>
        <row r="12826">
          <cell r="A12826" t="str">
            <v/>
          </cell>
        </row>
        <row r="12827">
          <cell r="A12827" t="str">
            <v/>
          </cell>
        </row>
        <row r="12828">
          <cell r="A12828" t="str">
            <v/>
          </cell>
        </row>
        <row r="12829">
          <cell r="A12829" t="str">
            <v/>
          </cell>
        </row>
        <row r="12830">
          <cell r="A12830" t="str">
            <v/>
          </cell>
        </row>
        <row r="12831">
          <cell r="A12831" t="str">
            <v/>
          </cell>
        </row>
        <row r="12832">
          <cell r="A12832" t="str">
            <v/>
          </cell>
        </row>
        <row r="12833">
          <cell r="A12833" t="str">
            <v/>
          </cell>
        </row>
        <row r="12834">
          <cell r="A12834" t="str">
            <v/>
          </cell>
        </row>
        <row r="12835">
          <cell r="A12835" t="str">
            <v/>
          </cell>
        </row>
        <row r="12836">
          <cell r="A12836" t="str">
            <v/>
          </cell>
        </row>
        <row r="12837">
          <cell r="A12837" t="str">
            <v/>
          </cell>
        </row>
        <row r="12838">
          <cell r="A12838" t="str">
            <v/>
          </cell>
        </row>
        <row r="12839">
          <cell r="A12839" t="str">
            <v/>
          </cell>
        </row>
        <row r="12840">
          <cell r="A12840" t="str">
            <v/>
          </cell>
        </row>
        <row r="12841">
          <cell r="A12841" t="str">
            <v/>
          </cell>
        </row>
        <row r="12842">
          <cell r="A12842" t="str">
            <v/>
          </cell>
        </row>
        <row r="12843">
          <cell r="A12843" t="str">
            <v/>
          </cell>
        </row>
        <row r="12844">
          <cell r="A12844" t="str">
            <v/>
          </cell>
        </row>
        <row r="12845">
          <cell r="A12845" t="str">
            <v/>
          </cell>
        </row>
        <row r="12846">
          <cell r="A12846" t="str">
            <v/>
          </cell>
        </row>
        <row r="12847">
          <cell r="A12847" t="str">
            <v/>
          </cell>
        </row>
        <row r="12848">
          <cell r="A12848" t="str">
            <v/>
          </cell>
        </row>
        <row r="12849">
          <cell r="A12849" t="str">
            <v/>
          </cell>
        </row>
        <row r="12850">
          <cell r="A12850" t="str">
            <v/>
          </cell>
        </row>
        <row r="12851">
          <cell r="A12851" t="str">
            <v/>
          </cell>
        </row>
        <row r="12852">
          <cell r="A12852" t="str">
            <v/>
          </cell>
        </row>
        <row r="12853">
          <cell r="A12853" t="str">
            <v/>
          </cell>
        </row>
        <row r="12854">
          <cell r="A12854" t="str">
            <v/>
          </cell>
        </row>
        <row r="12855">
          <cell r="A12855" t="str">
            <v/>
          </cell>
        </row>
        <row r="12856">
          <cell r="A12856" t="str">
            <v/>
          </cell>
        </row>
        <row r="12857">
          <cell r="A12857" t="str">
            <v/>
          </cell>
        </row>
        <row r="12858">
          <cell r="A12858" t="str">
            <v/>
          </cell>
        </row>
        <row r="12859">
          <cell r="A12859" t="str">
            <v/>
          </cell>
        </row>
        <row r="12860">
          <cell r="A12860" t="str">
            <v/>
          </cell>
        </row>
        <row r="12861">
          <cell r="A12861" t="str">
            <v/>
          </cell>
        </row>
        <row r="12862">
          <cell r="A12862" t="str">
            <v/>
          </cell>
        </row>
        <row r="12863">
          <cell r="A12863" t="str">
            <v/>
          </cell>
        </row>
        <row r="12864">
          <cell r="A12864" t="str">
            <v/>
          </cell>
        </row>
        <row r="12865">
          <cell r="A12865" t="str">
            <v/>
          </cell>
        </row>
        <row r="12866">
          <cell r="A12866" t="str">
            <v/>
          </cell>
        </row>
        <row r="12867">
          <cell r="A12867" t="str">
            <v/>
          </cell>
        </row>
        <row r="12868">
          <cell r="A12868" t="str">
            <v/>
          </cell>
        </row>
        <row r="12869">
          <cell r="A12869" t="str">
            <v/>
          </cell>
        </row>
        <row r="12870">
          <cell r="A12870" t="str">
            <v/>
          </cell>
        </row>
        <row r="12871">
          <cell r="A12871" t="str">
            <v/>
          </cell>
        </row>
        <row r="12872">
          <cell r="A12872" t="str">
            <v/>
          </cell>
        </row>
        <row r="12873">
          <cell r="A12873" t="str">
            <v/>
          </cell>
        </row>
        <row r="12874">
          <cell r="A12874" t="str">
            <v/>
          </cell>
        </row>
        <row r="12875">
          <cell r="A12875" t="str">
            <v/>
          </cell>
        </row>
        <row r="12876">
          <cell r="A12876" t="str">
            <v/>
          </cell>
        </row>
        <row r="12877">
          <cell r="A12877" t="str">
            <v/>
          </cell>
        </row>
        <row r="12878">
          <cell r="A12878" t="str">
            <v/>
          </cell>
        </row>
        <row r="12879">
          <cell r="A12879" t="str">
            <v/>
          </cell>
        </row>
        <row r="12880">
          <cell r="A12880" t="str">
            <v/>
          </cell>
        </row>
        <row r="12881">
          <cell r="A12881" t="str">
            <v/>
          </cell>
        </row>
        <row r="12882">
          <cell r="A12882" t="str">
            <v/>
          </cell>
        </row>
        <row r="12883">
          <cell r="A12883" t="str">
            <v/>
          </cell>
        </row>
        <row r="12884">
          <cell r="A12884" t="str">
            <v/>
          </cell>
        </row>
        <row r="12885">
          <cell r="A12885" t="str">
            <v/>
          </cell>
        </row>
        <row r="12886">
          <cell r="A12886" t="str">
            <v/>
          </cell>
        </row>
        <row r="12887">
          <cell r="A12887" t="str">
            <v/>
          </cell>
        </row>
        <row r="12888">
          <cell r="A12888" t="str">
            <v/>
          </cell>
        </row>
        <row r="12889">
          <cell r="A12889" t="str">
            <v/>
          </cell>
        </row>
        <row r="12890">
          <cell r="A12890" t="str">
            <v/>
          </cell>
        </row>
        <row r="12891">
          <cell r="A12891" t="str">
            <v/>
          </cell>
        </row>
        <row r="12892">
          <cell r="A12892" t="str">
            <v/>
          </cell>
        </row>
        <row r="12893">
          <cell r="A12893" t="str">
            <v/>
          </cell>
        </row>
        <row r="12894">
          <cell r="A12894" t="str">
            <v/>
          </cell>
        </row>
        <row r="12895">
          <cell r="A12895" t="str">
            <v/>
          </cell>
        </row>
        <row r="12896">
          <cell r="A12896" t="str">
            <v/>
          </cell>
        </row>
        <row r="12897">
          <cell r="A12897" t="str">
            <v/>
          </cell>
        </row>
        <row r="12898">
          <cell r="A12898" t="str">
            <v/>
          </cell>
        </row>
        <row r="12899">
          <cell r="A12899" t="str">
            <v/>
          </cell>
        </row>
        <row r="12900">
          <cell r="A12900" t="str">
            <v/>
          </cell>
        </row>
        <row r="12901">
          <cell r="A12901" t="str">
            <v/>
          </cell>
        </row>
        <row r="12902">
          <cell r="A12902" t="str">
            <v/>
          </cell>
        </row>
        <row r="12903">
          <cell r="A12903" t="str">
            <v/>
          </cell>
        </row>
        <row r="12904">
          <cell r="A12904" t="str">
            <v/>
          </cell>
        </row>
        <row r="12905">
          <cell r="A12905" t="str">
            <v/>
          </cell>
        </row>
        <row r="12906">
          <cell r="A12906" t="str">
            <v/>
          </cell>
        </row>
        <row r="12907">
          <cell r="A12907" t="str">
            <v/>
          </cell>
        </row>
        <row r="12908">
          <cell r="A12908" t="str">
            <v/>
          </cell>
        </row>
        <row r="12909">
          <cell r="A12909" t="str">
            <v/>
          </cell>
        </row>
        <row r="12910">
          <cell r="A12910" t="str">
            <v/>
          </cell>
        </row>
        <row r="12911">
          <cell r="A12911" t="str">
            <v/>
          </cell>
        </row>
        <row r="12912">
          <cell r="A12912" t="str">
            <v/>
          </cell>
        </row>
        <row r="12913">
          <cell r="A12913" t="str">
            <v/>
          </cell>
        </row>
        <row r="12914">
          <cell r="A12914" t="str">
            <v/>
          </cell>
        </row>
        <row r="12915">
          <cell r="A12915" t="str">
            <v/>
          </cell>
        </row>
        <row r="12916">
          <cell r="A12916" t="str">
            <v/>
          </cell>
        </row>
        <row r="12917">
          <cell r="A12917" t="str">
            <v/>
          </cell>
        </row>
        <row r="12918">
          <cell r="A12918" t="str">
            <v/>
          </cell>
        </row>
        <row r="12919">
          <cell r="A12919" t="str">
            <v/>
          </cell>
        </row>
        <row r="12920">
          <cell r="A12920" t="str">
            <v/>
          </cell>
        </row>
        <row r="12921">
          <cell r="A12921" t="str">
            <v/>
          </cell>
        </row>
        <row r="12922">
          <cell r="A12922" t="str">
            <v/>
          </cell>
        </row>
        <row r="12923">
          <cell r="A12923" t="str">
            <v/>
          </cell>
        </row>
        <row r="12924">
          <cell r="A12924" t="str">
            <v/>
          </cell>
        </row>
        <row r="12925">
          <cell r="A12925" t="str">
            <v/>
          </cell>
        </row>
        <row r="12926">
          <cell r="A12926" t="str">
            <v/>
          </cell>
        </row>
        <row r="12927">
          <cell r="A12927" t="str">
            <v/>
          </cell>
        </row>
        <row r="12928">
          <cell r="A12928" t="str">
            <v/>
          </cell>
        </row>
        <row r="12929">
          <cell r="A12929" t="str">
            <v/>
          </cell>
        </row>
        <row r="12930">
          <cell r="A12930" t="str">
            <v/>
          </cell>
        </row>
        <row r="12931">
          <cell r="A12931" t="str">
            <v/>
          </cell>
        </row>
        <row r="12932">
          <cell r="A12932" t="str">
            <v/>
          </cell>
        </row>
        <row r="12933">
          <cell r="A12933" t="str">
            <v/>
          </cell>
        </row>
        <row r="12934">
          <cell r="A12934" t="str">
            <v/>
          </cell>
        </row>
        <row r="12935">
          <cell r="A12935" t="str">
            <v/>
          </cell>
        </row>
        <row r="12936">
          <cell r="A12936" t="str">
            <v/>
          </cell>
        </row>
        <row r="12937">
          <cell r="A12937" t="str">
            <v/>
          </cell>
        </row>
        <row r="12938">
          <cell r="A12938" t="str">
            <v/>
          </cell>
        </row>
        <row r="12939">
          <cell r="A12939" t="str">
            <v/>
          </cell>
        </row>
        <row r="12940">
          <cell r="A12940" t="str">
            <v/>
          </cell>
        </row>
        <row r="12941">
          <cell r="A12941" t="str">
            <v/>
          </cell>
        </row>
        <row r="12942">
          <cell r="A12942" t="str">
            <v/>
          </cell>
        </row>
        <row r="12943">
          <cell r="A12943" t="str">
            <v/>
          </cell>
        </row>
        <row r="12944">
          <cell r="A12944" t="str">
            <v/>
          </cell>
        </row>
        <row r="12945">
          <cell r="A12945" t="str">
            <v/>
          </cell>
        </row>
        <row r="12946">
          <cell r="A12946" t="str">
            <v/>
          </cell>
        </row>
        <row r="12947">
          <cell r="A12947" t="str">
            <v/>
          </cell>
        </row>
        <row r="12948">
          <cell r="A12948" t="str">
            <v/>
          </cell>
        </row>
        <row r="12949">
          <cell r="A12949" t="str">
            <v/>
          </cell>
        </row>
        <row r="12950">
          <cell r="A12950" t="str">
            <v/>
          </cell>
        </row>
        <row r="12951">
          <cell r="A12951" t="str">
            <v/>
          </cell>
        </row>
        <row r="12952">
          <cell r="A12952" t="str">
            <v/>
          </cell>
        </row>
        <row r="12953">
          <cell r="A12953" t="str">
            <v/>
          </cell>
        </row>
        <row r="12954">
          <cell r="A12954" t="str">
            <v/>
          </cell>
        </row>
        <row r="12955">
          <cell r="A12955" t="str">
            <v/>
          </cell>
        </row>
        <row r="12956">
          <cell r="A12956" t="str">
            <v/>
          </cell>
        </row>
        <row r="12957">
          <cell r="A12957" t="str">
            <v/>
          </cell>
        </row>
        <row r="12958">
          <cell r="A12958" t="str">
            <v/>
          </cell>
        </row>
        <row r="12959">
          <cell r="A12959" t="str">
            <v/>
          </cell>
        </row>
        <row r="12960">
          <cell r="A12960" t="str">
            <v/>
          </cell>
        </row>
        <row r="12961">
          <cell r="A12961" t="str">
            <v/>
          </cell>
        </row>
        <row r="12962">
          <cell r="A12962" t="str">
            <v/>
          </cell>
        </row>
        <row r="12963">
          <cell r="A12963" t="str">
            <v/>
          </cell>
        </row>
        <row r="12964">
          <cell r="A12964" t="str">
            <v/>
          </cell>
        </row>
        <row r="12965">
          <cell r="A12965" t="str">
            <v/>
          </cell>
        </row>
        <row r="12966">
          <cell r="A12966" t="str">
            <v/>
          </cell>
        </row>
        <row r="12967">
          <cell r="A12967" t="str">
            <v/>
          </cell>
        </row>
        <row r="12968">
          <cell r="A12968" t="str">
            <v/>
          </cell>
        </row>
        <row r="12969">
          <cell r="A12969" t="str">
            <v/>
          </cell>
        </row>
        <row r="12970">
          <cell r="A12970" t="str">
            <v/>
          </cell>
        </row>
        <row r="12971">
          <cell r="A12971" t="str">
            <v/>
          </cell>
        </row>
        <row r="12972">
          <cell r="A12972" t="str">
            <v/>
          </cell>
        </row>
        <row r="12973">
          <cell r="A12973" t="str">
            <v/>
          </cell>
        </row>
        <row r="12974">
          <cell r="A12974" t="str">
            <v/>
          </cell>
        </row>
        <row r="12975">
          <cell r="A12975" t="str">
            <v/>
          </cell>
        </row>
        <row r="12976">
          <cell r="A12976" t="str">
            <v/>
          </cell>
        </row>
        <row r="12977">
          <cell r="A12977" t="str">
            <v/>
          </cell>
        </row>
        <row r="12978">
          <cell r="A12978" t="str">
            <v/>
          </cell>
        </row>
        <row r="12979">
          <cell r="A12979" t="str">
            <v/>
          </cell>
        </row>
        <row r="12980">
          <cell r="A12980" t="str">
            <v/>
          </cell>
        </row>
        <row r="12981">
          <cell r="A12981" t="str">
            <v/>
          </cell>
        </row>
        <row r="12982">
          <cell r="A12982" t="str">
            <v/>
          </cell>
        </row>
        <row r="12983">
          <cell r="A12983" t="str">
            <v/>
          </cell>
        </row>
        <row r="12984">
          <cell r="A12984" t="str">
            <v/>
          </cell>
        </row>
        <row r="12985">
          <cell r="A12985" t="str">
            <v/>
          </cell>
        </row>
        <row r="12986">
          <cell r="A12986" t="str">
            <v/>
          </cell>
        </row>
        <row r="12987">
          <cell r="A12987" t="str">
            <v/>
          </cell>
        </row>
        <row r="12988">
          <cell r="A12988" t="str">
            <v/>
          </cell>
        </row>
        <row r="12989">
          <cell r="A12989" t="str">
            <v/>
          </cell>
        </row>
        <row r="12990">
          <cell r="A12990" t="str">
            <v/>
          </cell>
        </row>
        <row r="12991">
          <cell r="A12991" t="str">
            <v/>
          </cell>
        </row>
        <row r="12992">
          <cell r="A12992" t="str">
            <v/>
          </cell>
        </row>
        <row r="12993">
          <cell r="A12993" t="str">
            <v/>
          </cell>
        </row>
        <row r="12994">
          <cell r="A12994" t="str">
            <v/>
          </cell>
        </row>
        <row r="12995">
          <cell r="A12995" t="str">
            <v/>
          </cell>
        </row>
        <row r="12996">
          <cell r="A12996" t="str">
            <v/>
          </cell>
        </row>
        <row r="12997">
          <cell r="A12997" t="str">
            <v/>
          </cell>
        </row>
        <row r="12998">
          <cell r="A12998" t="str">
            <v/>
          </cell>
        </row>
        <row r="12999">
          <cell r="A12999" t="str">
            <v/>
          </cell>
        </row>
        <row r="13000">
          <cell r="A13000" t="str">
            <v/>
          </cell>
        </row>
        <row r="13001">
          <cell r="A13001" t="str">
            <v/>
          </cell>
        </row>
        <row r="13002">
          <cell r="A13002" t="str">
            <v/>
          </cell>
        </row>
        <row r="13003">
          <cell r="A13003" t="str">
            <v/>
          </cell>
        </row>
        <row r="13004">
          <cell r="A13004" t="str">
            <v/>
          </cell>
        </row>
        <row r="13005">
          <cell r="A13005" t="str">
            <v/>
          </cell>
        </row>
        <row r="13006">
          <cell r="A13006" t="str">
            <v/>
          </cell>
        </row>
        <row r="13007">
          <cell r="A13007" t="str">
            <v/>
          </cell>
        </row>
        <row r="13008">
          <cell r="A13008" t="str">
            <v/>
          </cell>
        </row>
        <row r="13009">
          <cell r="A13009" t="str">
            <v/>
          </cell>
        </row>
        <row r="13010">
          <cell r="A13010" t="str">
            <v/>
          </cell>
        </row>
        <row r="13011">
          <cell r="A13011" t="str">
            <v/>
          </cell>
        </row>
        <row r="13012">
          <cell r="A13012" t="str">
            <v/>
          </cell>
        </row>
        <row r="13013">
          <cell r="A13013" t="str">
            <v/>
          </cell>
        </row>
        <row r="13014">
          <cell r="A13014" t="str">
            <v/>
          </cell>
        </row>
        <row r="13015">
          <cell r="A13015" t="str">
            <v/>
          </cell>
        </row>
        <row r="13016">
          <cell r="A13016" t="str">
            <v/>
          </cell>
        </row>
        <row r="13017">
          <cell r="A13017" t="str">
            <v/>
          </cell>
        </row>
        <row r="13018">
          <cell r="A13018" t="str">
            <v/>
          </cell>
        </row>
        <row r="13019">
          <cell r="A13019" t="str">
            <v/>
          </cell>
        </row>
        <row r="13020">
          <cell r="A13020" t="str">
            <v/>
          </cell>
        </row>
        <row r="13021">
          <cell r="A13021" t="str">
            <v/>
          </cell>
        </row>
        <row r="13022">
          <cell r="A13022" t="str">
            <v/>
          </cell>
        </row>
        <row r="13023">
          <cell r="A13023" t="str">
            <v/>
          </cell>
        </row>
        <row r="13024">
          <cell r="A13024" t="str">
            <v/>
          </cell>
        </row>
        <row r="13025">
          <cell r="A13025" t="str">
            <v/>
          </cell>
        </row>
        <row r="13026">
          <cell r="A13026" t="str">
            <v/>
          </cell>
        </row>
        <row r="13027">
          <cell r="A13027" t="str">
            <v/>
          </cell>
        </row>
        <row r="13028">
          <cell r="A13028" t="str">
            <v/>
          </cell>
        </row>
        <row r="13029">
          <cell r="A13029" t="str">
            <v/>
          </cell>
        </row>
        <row r="13030">
          <cell r="A13030" t="str">
            <v/>
          </cell>
        </row>
        <row r="13031">
          <cell r="A13031" t="str">
            <v/>
          </cell>
        </row>
        <row r="13032">
          <cell r="A13032" t="str">
            <v/>
          </cell>
        </row>
        <row r="13033">
          <cell r="A13033" t="str">
            <v/>
          </cell>
        </row>
        <row r="13034">
          <cell r="A13034" t="str">
            <v/>
          </cell>
        </row>
        <row r="13035">
          <cell r="A13035" t="str">
            <v/>
          </cell>
        </row>
        <row r="13036">
          <cell r="A13036" t="str">
            <v/>
          </cell>
        </row>
        <row r="13037">
          <cell r="A13037" t="str">
            <v/>
          </cell>
        </row>
        <row r="13038">
          <cell r="A13038" t="str">
            <v/>
          </cell>
        </row>
        <row r="13039">
          <cell r="A13039" t="str">
            <v/>
          </cell>
        </row>
        <row r="13040">
          <cell r="A13040" t="str">
            <v/>
          </cell>
        </row>
        <row r="13041">
          <cell r="A13041" t="str">
            <v/>
          </cell>
        </row>
        <row r="13042">
          <cell r="A13042" t="str">
            <v/>
          </cell>
        </row>
        <row r="13043">
          <cell r="A13043" t="str">
            <v/>
          </cell>
        </row>
        <row r="13044">
          <cell r="A13044" t="str">
            <v/>
          </cell>
        </row>
        <row r="13045">
          <cell r="A13045" t="str">
            <v/>
          </cell>
        </row>
        <row r="13046">
          <cell r="A13046" t="str">
            <v/>
          </cell>
        </row>
        <row r="13047">
          <cell r="A13047" t="str">
            <v/>
          </cell>
        </row>
        <row r="13048">
          <cell r="A13048" t="str">
            <v/>
          </cell>
        </row>
        <row r="13049">
          <cell r="A13049" t="str">
            <v/>
          </cell>
        </row>
        <row r="13050">
          <cell r="A13050" t="str">
            <v/>
          </cell>
        </row>
        <row r="13051">
          <cell r="A13051" t="str">
            <v/>
          </cell>
        </row>
        <row r="13052">
          <cell r="A13052" t="str">
            <v/>
          </cell>
        </row>
        <row r="13053">
          <cell r="A13053" t="str">
            <v/>
          </cell>
        </row>
        <row r="13054">
          <cell r="A13054" t="str">
            <v/>
          </cell>
        </row>
        <row r="13055">
          <cell r="A13055" t="str">
            <v/>
          </cell>
        </row>
        <row r="13056">
          <cell r="A13056" t="str">
            <v/>
          </cell>
        </row>
        <row r="13057">
          <cell r="A13057" t="str">
            <v/>
          </cell>
        </row>
        <row r="13058">
          <cell r="A13058" t="str">
            <v/>
          </cell>
        </row>
        <row r="13059">
          <cell r="A13059" t="str">
            <v/>
          </cell>
        </row>
        <row r="13060">
          <cell r="A13060" t="str">
            <v/>
          </cell>
        </row>
        <row r="13061">
          <cell r="A13061" t="str">
            <v/>
          </cell>
        </row>
        <row r="13062">
          <cell r="A13062" t="str">
            <v/>
          </cell>
        </row>
        <row r="13063">
          <cell r="A13063" t="str">
            <v/>
          </cell>
        </row>
        <row r="13064">
          <cell r="A13064" t="str">
            <v/>
          </cell>
        </row>
        <row r="13065">
          <cell r="A13065" t="str">
            <v/>
          </cell>
        </row>
        <row r="13066">
          <cell r="A13066" t="str">
            <v/>
          </cell>
        </row>
        <row r="13067">
          <cell r="A13067" t="str">
            <v/>
          </cell>
        </row>
        <row r="13068">
          <cell r="A13068" t="str">
            <v/>
          </cell>
        </row>
        <row r="13069">
          <cell r="A13069" t="str">
            <v/>
          </cell>
        </row>
        <row r="13070">
          <cell r="A13070" t="str">
            <v/>
          </cell>
        </row>
        <row r="13071">
          <cell r="A13071" t="str">
            <v/>
          </cell>
        </row>
        <row r="13072">
          <cell r="A13072" t="str">
            <v/>
          </cell>
        </row>
        <row r="13073">
          <cell r="A13073" t="str">
            <v/>
          </cell>
        </row>
        <row r="13074">
          <cell r="A13074" t="str">
            <v/>
          </cell>
        </row>
        <row r="13075">
          <cell r="A13075" t="str">
            <v/>
          </cell>
        </row>
        <row r="13076">
          <cell r="A13076" t="str">
            <v/>
          </cell>
        </row>
        <row r="13077">
          <cell r="A13077" t="str">
            <v/>
          </cell>
        </row>
        <row r="13078">
          <cell r="A13078" t="str">
            <v/>
          </cell>
        </row>
        <row r="13079">
          <cell r="A13079" t="str">
            <v/>
          </cell>
        </row>
        <row r="13080">
          <cell r="A13080" t="str">
            <v/>
          </cell>
        </row>
        <row r="13081">
          <cell r="A13081" t="str">
            <v/>
          </cell>
        </row>
        <row r="13082">
          <cell r="A13082" t="str">
            <v/>
          </cell>
        </row>
        <row r="13083">
          <cell r="A13083" t="str">
            <v/>
          </cell>
        </row>
        <row r="13084">
          <cell r="A13084" t="str">
            <v/>
          </cell>
        </row>
        <row r="13085">
          <cell r="A13085" t="str">
            <v/>
          </cell>
        </row>
        <row r="13086">
          <cell r="A13086" t="str">
            <v/>
          </cell>
        </row>
        <row r="13087">
          <cell r="A13087" t="str">
            <v/>
          </cell>
        </row>
        <row r="13088">
          <cell r="A13088" t="str">
            <v/>
          </cell>
        </row>
        <row r="13089">
          <cell r="A13089" t="str">
            <v/>
          </cell>
        </row>
        <row r="13090">
          <cell r="A13090" t="str">
            <v/>
          </cell>
        </row>
        <row r="13091">
          <cell r="A13091" t="str">
            <v/>
          </cell>
        </row>
        <row r="13092">
          <cell r="A13092" t="str">
            <v/>
          </cell>
        </row>
        <row r="13093">
          <cell r="A13093" t="str">
            <v/>
          </cell>
        </row>
        <row r="13094">
          <cell r="A13094" t="str">
            <v/>
          </cell>
        </row>
        <row r="13095">
          <cell r="A13095" t="str">
            <v/>
          </cell>
        </row>
        <row r="13096">
          <cell r="A13096" t="str">
            <v/>
          </cell>
        </row>
        <row r="13097">
          <cell r="A13097" t="str">
            <v/>
          </cell>
        </row>
        <row r="13098">
          <cell r="A13098" t="str">
            <v/>
          </cell>
        </row>
        <row r="13099">
          <cell r="A13099" t="str">
            <v/>
          </cell>
        </row>
        <row r="13100">
          <cell r="A13100" t="str">
            <v/>
          </cell>
        </row>
        <row r="13101">
          <cell r="A13101" t="str">
            <v/>
          </cell>
        </row>
        <row r="13102">
          <cell r="A13102" t="str">
            <v/>
          </cell>
        </row>
        <row r="13103">
          <cell r="A13103" t="str">
            <v/>
          </cell>
        </row>
        <row r="13104">
          <cell r="A13104" t="str">
            <v/>
          </cell>
        </row>
        <row r="13105">
          <cell r="A13105" t="str">
            <v/>
          </cell>
        </row>
        <row r="13106">
          <cell r="A13106" t="str">
            <v/>
          </cell>
        </row>
        <row r="13107">
          <cell r="A13107" t="str">
            <v/>
          </cell>
        </row>
        <row r="13108">
          <cell r="A13108" t="str">
            <v/>
          </cell>
        </row>
        <row r="13109">
          <cell r="A13109" t="str">
            <v/>
          </cell>
        </row>
        <row r="13110">
          <cell r="A13110" t="str">
            <v/>
          </cell>
        </row>
        <row r="13111">
          <cell r="A13111" t="str">
            <v/>
          </cell>
        </row>
        <row r="13112">
          <cell r="A13112" t="str">
            <v/>
          </cell>
        </row>
        <row r="13113">
          <cell r="A13113" t="str">
            <v/>
          </cell>
        </row>
        <row r="13114">
          <cell r="A13114" t="str">
            <v/>
          </cell>
        </row>
        <row r="13115">
          <cell r="A13115" t="str">
            <v/>
          </cell>
        </row>
        <row r="13116">
          <cell r="A13116" t="str">
            <v/>
          </cell>
        </row>
        <row r="13117">
          <cell r="A13117" t="str">
            <v/>
          </cell>
        </row>
        <row r="13118">
          <cell r="A13118" t="str">
            <v/>
          </cell>
        </row>
        <row r="13119">
          <cell r="A13119" t="str">
            <v/>
          </cell>
        </row>
        <row r="13120">
          <cell r="A13120" t="str">
            <v/>
          </cell>
        </row>
        <row r="13121">
          <cell r="A13121" t="str">
            <v/>
          </cell>
        </row>
        <row r="13122">
          <cell r="A13122" t="str">
            <v/>
          </cell>
        </row>
        <row r="13123">
          <cell r="A13123" t="str">
            <v/>
          </cell>
        </row>
        <row r="13124">
          <cell r="A13124" t="str">
            <v/>
          </cell>
        </row>
        <row r="13125">
          <cell r="A13125" t="str">
            <v/>
          </cell>
        </row>
        <row r="13126">
          <cell r="A13126" t="str">
            <v/>
          </cell>
        </row>
        <row r="13127">
          <cell r="A13127" t="str">
            <v/>
          </cell>
        </row>
        <row r="13128">
          <cell r="A13128" t="str">
            <v/>
          </cell>
        </row>
        <row r="13129">
          <cell r="A13129" t="str">
            <v/>
          </cell>
        </row>
        <row r="13130">
          <cell r="A13130" t="str">
            <v/>
          </cell>
        </row>
        <row r="13131">
          <cell r="A13131" t="str">
            <v/>
          </cell>
        </row>
        <row r="13132">
          <cell r="A13132" t="str">
            <v/>
          </cell>
        </row>
        <row r="13133">
          <cell r="A13133" t="str">
            <v/>
          </cell>
        </row>
        <row r="13134">
          <cell r="A13134" t="str">
            <v/>
          </cell>
        </row>
        <row r="13135">
          <cell r="A13135" t="str">
            <v/>
          </cell>
        </row>
        <row r="13136">
          <cell r="A13136" t="str">
            <v/>
          </cell>
        </row>
        <row r="13137">
          <cell r="A13137" t="str">
            <v/>
          </cell>
        </row>
        <row r="13138">
          <cell r="A13138" t="str">
            <v/>
          </cell>
        </row>
        <row r="13139">
          <cell r="A13139" t="str">
            <v/>
          </cell>
        </row>
        <row r="13140">
          <cell r="A13140" t="str">
            <v/>
          </cell>
        </row>
        <row r="13141">
          <cell r="A13141" t="str">
            <v/>
          </cell>
        </row>
        <row r="13142">
          <cell r="A13142" t="str">
            <v/>
          </cell>
        </row>
        <row r="13143">
          <cell r="A13143" t="str">
            <v/>
          </cell>
        </row>
        <row r="13144">
          <cell r="A13144" t="str">
            <v/>
          </cell>
        </row>
        <row r="13145">
          <cell r="A13145" t="str">
            <v/>
          </cell>
        </row>
        <row r="13146">
          <cell r="A13146" t="str">
            <v/>
          </cell>
        </row>
        <row r="13147">
          <cell r="A13147" t="str">
            <v/>
          </cell>
        </row>
        <row r="13148">
          <cell r="A13148" t="str">
            <v/>
          </cell>
        </row>
        <row r="13149">
          <cell r="A13149" t="str">
            <v/>
          </cell>
        </row>
        <row r="13150">
          <cell r="A13150" t="str">
            <v/>
          </cell>
        </row>
        <row r="13151">
          <cell r="A13151" t="str">
            <v/>
          </cell>
        </row>
        <row r="13152">
          <cell r="A13152" t="str">
            <v/>
          </cell>
        </row>
        <row r="13153">
          <cell r="A13153" t="str">
            <v/>
          </cell>
        </row>
        <row r="13154">
          <cell r="A13154" t="str">
            <v/>
          </cell>
        </row>
        <row r="13155">
          <cell r="A13155" t="str">
            <v/>
          </cell>
        </row>
        <row r="13156">
          <cell r="A13156" t="str">
            <v/>
          </cell>
        </row>
        <row r="13157">
          <cell r="A13157" t="str">
            <v/>
          </cell>
        </row>
        <row r="13158">
          <cell r="A13158" t="str">
            <v/>
          </cell>
        </row>
        <row r="13159">
          <cell r="A13159" t="str">
            <v/>
          </cell>
        </row>
        <row r="13160">
          <cell r="A13160" t="str">
            <v/>
          </cell>
        </row>
        <row r="13161">
          <cell r="A13161" t="str">
            <v/>
          </cell>
        </row>
        <row r="13162">
          <cell r="A13162" t="str">
            <v/>
          </cell>
        </row>
        <row r="13163">
          <cell r="A13163" t="str">
            <v/>
          </cell>
        </row>
        <row r="13164">
          <cell r="A13164" t="str">
            <v/>
          </cell>
        </row>
        <row r="13165">
          <cell r="A13165" t="str">
            <v/>
          </cell>
        </row>
        <row r="13166">
          <cell r="A13166" t="str">
            <v/>
          </cell>
        </row>
        <row r="13167">
          <cell r="A13167" t="str">
            <v/>
          </cell>
        </row>
        <row r="13168">
          <cell r="A13168" t="str">
            <v/>
          </cell>
        </row>
        <row r="13169">
          <cell r="A13169" t="str">
            <v/>
          </cell>
        </row>
        <row r="13170">
          <cell r="A13170" t="str">
            <v/>
          </cell>
        </row>
        <row r="13171">
          <cell r="A13171" t="str">
            <v/>
          </cell>
        </row>
        <row r="13172">
          <cell r="A13172" t="str">
            <v/>
          </cell>
        </row>
        <row r="13173">
          <cell r="A13173" t="str">
            <v/>
          </cell>
        </row>
        <row r="13174">
          <cell r="A13174" t="str">
            <v/>
          </cell>
        </row>
        <row r="13175">
          <cell r="A13175" t="str">
            <v/>
          </cell>
        </row>
        <row r="13176">
          <cell r="A13176" t="str">
            <v/>
          </cell>
        </row>
        <row r="13177">
          <cell r="A13177" t="str">
            <v/>
          </cell>
        </row>
        <row r="13178">
          <cell r="A13178" t="str">
            <v/>
          </cell>
        </row>
        <row r="13179">
          <cell r="A13179" t="str">
            <v/>
          </cell>
        </row>
        <row r="13180">
          <cell r="A13180" t="str">
            <v/>
          </cell>
        </row>
        <row r="13181">
          <cell r="A13181" t="str">
            <v/>
          </cell>
        </row>
        <row r="13182">
          <cell r="A13182" t="str">
            <v/>
          </cell>
        </row>
        <row r="13183">
          <cell r="A13183" t="str">
            <v/>
          </cell>
        </row>
        <row r="13184">
          <cell r="A13184" t="str">
            <v/>
          </cell>
        </row>
        <row r="13185">
          <cell r="A13185" t="str">
            <v/>
          </cell>
        </row>
        <row r="13186">
          <cell r="A13186" t="str">
            <v/>
          </cell>
        </row>
        <row r="13187">
          <cell r="A13187" t="str">
            <v/>
          </cell>
        </row>
        <row r="13188">
          <cell r="A13188" t="str">
            <v/>
          </cell>
        </row>
        <row r="13189">
          <cell r="A13189" t="str">
            <v/>
          </cell>
        </row>
        <row r="13190">
          <cell r="A13190" t="str">
            <v/>
          </cell>
        </row>
        <row r="13191">
          <cell r="A13191" t="str">
            <v/>
          </cell>
        </row>
        <row r="13192">
          <cell r="A13192" t="str">
            <v/>
          </cell>
        </row>
        <row r="13193">
          <cell r="A13193" t="str">
            <v/>
          </cell>
        </row>
        <row r="13194">
          <cell r="A13194" t="str">
            <v/>
          </cell>
        </row>
        <row r="13195">
          <cell r="A13195" t="str">
            <v/>
          </cell>
        </row>
        <row r="13196">
          <cell r="A13196" t="str">
            <v/>
          </cell>
        </row>
        <row r="13197">
          <cell r="A13197" t="str">
            <v/>
          </cell>
        </row>
        <row r="13198">
          <cell r="A13198" t="str">
            <v/>
          </cell>
        </row>
        <row r="13199">
          <cell r="A13199" t="str">
            <v/>
          </cell>
        </row>
        <row r="13200">
          <cell r="A13200" t="str">
            <v/>
          </cell>
        </row>
        <row r="13201">
          <cell r="A13201" t="str">
            <v/>
          </cell>
        </row>
        <row r="13202">
          <cell r="A13202" t="str">
            <v/>
          </cell>
        </row>
        <row r="13203">
          <cell r="A13203" t="str">
            <v/>
          </cell>
        </row>
        <row r="13204">
          <cell r="A13204" t="str">
            <v/>
          </cell>
        </row>
        <row r="13205">
          <cell r="A13205" t="str">
            <v/>
          </cell>
        </row>
        <row r="13206">
          <cell r="A13206" t="str">
            <v/>
          </cell>
        </row>
        <row r="13207">
          <cell r="A13207" t="str">
            <v/>
          </cell>
        </row>
        <row r="13208">
          <cell r="A13208" t="str">
            <v/>
          </cell>
        </row>
        <row r="13209">
          <cell r="A13209" t="str">
            <v/>
          </cell>
        </row>
        <row r="13210">
          <cell r="A13210" t="str">
            <v/>
          </cell>
        </row>
        <row r="13211">
          <cell r="A13211" t="str">
            <v/>
          </cell>
        </row>
        <row r="13212">
          <cell r="A13212" t="str">
            <v/>
          </cell>
        </row>
        <row r="13213">
          <cell r="A13213" t="str">
            <v/>
          </cell>
        </row>
        <row r="13214">
          <cell r="A13214" t="str">
            <v/>
          </cell>
        </row>
        <row r="13215">
          <cell r="A13215" t="str">
            <v/>
          </cell>
        </row>
        <row r="13216">
          <cell r="A13216" t="str">
            <v/>
          </cell>
        </row>
        <row r="13217">
          <cell r="A13217" t="str">
            <v/>
          </cell>
        </row>
        <row r="13218">
          <cell r="A13218" t="str">
            <v/>
          </cell>
        </row>
        <row r="13219">
          <cell r="A13219" t="str">
            <v/>
          </cell>
        </row>
        <row r="13220">
          <cell r="A13220" t="str">
            <v/>
          </cell>
        </row>
        <row r="13221">
          <cell r="A13221" t="str">
            <v/>
          </cell>
        </row>
        <row r="13222">
          <cell r="A13222" t="str">
            <v/>
          </cell>
        </row>
        <row r="13223">
          <cell r="A13223" t="str">
            <v/>
          </cell>
        </row>
        <row r="13224">
          <cell r="A13224" t="str">
            <v/>
          </cell>
        </row>
        <row r="13225">
          <cell r="A13225" t="str">
            <v/>
          </cell>
        </row>
        <row r="13226">
          <cell r="A13226" t="str">
            <v/>
          </cell>
        </row>
        <row r="13227">
          <cell r="A13227" t="str">
            <v/>
          </cell>
        </row>
        <row r="13228">
          <cell r="A13228" t="str">
            <v/>
          </cell>
        </row>
        <row r="13229">
          <cell r="A13229" t="str">
            <v/>
          </cell>
        </row>
        <row r="13230">
          <cell r="A13230" t="str">
            <v/>
          </cell>
        </row>
        <row r="13231">
          <cell r="A13231" t="str">
            <v/>
          </cell>
        </row>
        <row r="13232">
          <cell r="A13232" t="str">
            <v/>
          </cell>
        </row>
        <row r="13233">
          <cell r="A13233" t="str">
            <v/>
          </cell>
        </row>
        <row r="13234">
          <cell r="A13234" t="str">
            <v/>
          </cell>
        </row>
        <row r="13235">
          <cell r="A13235" t="str">
            <v/>
          </cell>
        </row>
        <row r="13236">
          <cell r="A13236" t="str">
            <v/>
          </cell>
        </row>
        <row r="13237">
          <cell r="A13237" t="str">
            <v/>
          </cell>
        </row>
        <row r="13238">
          <cell r="A13238" t="str">
            <v/>
          </cell>
        </row>
        <row r="13239">
          <cell r="A13239" t="str">
            <v/>
          </cell>
        </row>
        <row r="13240">
          <cell r="A13240" t="str">
            <v/>
          </cell>
        </row>
        <row r="13241">
          <cell r="A13241" t="str">
            <v/>
          </cell>
        </row>
        <row r="13242">
          <cell r="A13242" t="str">
            <v/>
          </cell>
        </row>
        <row r="13243">
          <cell r="A13243" t="str">
            <v/>
          </cell>
        </row>
        <row r="13244">
          <cell r="A13244" t="str">
            <v/>
          </cell>
        </row>
        <row r="13245">
          <cell r="A13245" t="str">
            <v/>
          </cell>
        </row>
        <row r="13246">
          <cell r="A13246" t="str">
            <v/>
          </cell>
        </row>
        <row r="13247">
          <cell r="A13247" t="str">
            <v/>
          </cell>
        </row>
        <row r="13248">
          <cell r="A13248" t="str">
            <v/>
          </cell>
        </row>
        <row r="13249">
          <cell r="A13249" t="str">
            <v/>
          </cell>
        </row>
        <row r="13250">
          <cell r="A13250" t="str">
            <v/>
          </cell>
        </row>
        <row r="13251">
          <cell r="A13251" t="str">
            <v/>
          </cell>
        </row>
        <row r="13252">
          <cell r="A13252" t="str">
            <v/>
          </cell>
        </row>
        <row r="13253">
          <cell r="A13253" t="str">
            <v/>
          </cell>
        </row>
        <row r="13254">
          <cell r="A13254" t="str">
            <v/>
          </cell>
        </row>
        <row r="13255">
          <cell r="A13255" t="str">
            <v/>
          </cell>
        </row>
        <row r="13256">
          <cell r="A13256" t="str">
            <v/>
          </cell>
        </row>
        <row r="13257">
          <cell r="A13257" t="str">
            <v/>
          </cell>
        </row>
        <row r="13258">
          <cell r="A13258" t="str">
            <v/>
          </cell>
        </row>
        <row r="13259">
          <cell r="A13259" t="str">
            <v/>
          </cell>
        </row>
        <row r="13260">
          <cell r="A13260" t="str">
            <v/>
          </cell>
        </row>
        <row r="13261">
          <cell r="A13261" t="str">
            <v/>
          </cell>
        </row>
        <row r="13262">
          <cell r="A13262" t="str">
            <v/>
          </cell>
        </row>
        <row r="13263">
          <cell r="A13263" t="str">
            <v/>
          </cell>
        </row>
        <row r="13264">
          <cell r="A13264" t="str">
            <v/>
          </cell>
        </row>
        <row r="13265">
          <cell r="A13265" t="str">
            <v/>
          </cell>
        </row>
        <row r="13266">
          <cell r="A13266" t="str">
            <v/>
          </cell>
        </row>
        <row r="13267">
          <cell r="A13267" t="str">
            <v/>
          </cell>
        </row>
        <row r="13268">
          <cell r="A13268" t="str">
            <v/>
          </cell>
        </row>
        <row r="13269">
          <cell r="A13269" t="str">
            <v/>
          </cell>
        </row>
        <row r="13270">
          <cell r="A13270" t="str">
            <v/>
          </cell>
        </row>
        <row r="13271">
          <cell r="A13271" t="str">
            <v/>
          </cell>
        </row>
        <row r="13272">
          <cell r="A13272" t="str">
            <v/>
          </cell>
        </row>
        <row r="13273">
          <cell r="A13273" t="str">
            <v/>
          </cell>
        </row>
        <row r="13274">
          <cell r="A13274" t="str">
            <v/>
          </cell>
        </row>
        <row r="13275">
          <cell r="A13275" t="str">
            <v/>
          </cell>
        </row>
        <row r="13276">
          <cell r="A13276" t="str">
            <v/>
          </cell>
        </row>
        <row r="13277">
          <cell r="A13277" t="str">
            <v/>
          </cell>
        </row>
        <row r="13278">
          <cell r="A13278" t="str">
            <v/>
          </cell>
        </row>
        <row r="13279">
          <cell r="A13279" t="str">
            <v/>
          </cell>
        </row>
        <row r="13280">
          <cell r="A13280" t="str">
            <v/>
          </cell>
        </row>
        <row r="13281">
          <cell r="A13281" t="str">
            <v/>
          </cell>
        </row>
        <row r="13282">
          <cell r="A13282" t="str">
            <v/>
          </cell>
        </row>
        <row r="13283">
          <cell r="A13283" t="str">
            <v/>
          </cell>
        </row>
        <row r="13284">
          <cell r="A13284" t="str">
            <v/>
          </cell>
        </row>
        <row r="13285">
          <cell r="A13285" t="str">
            <v/>
          </cell>
        </row>
        <row r="13286">
          <cell r="A13286" t="str">
            <v/>
          </cell>
        </row>
        <row r="13287">
          <cell r="A13287" t="str">
            <v/>
          </cell>
        </row>
        <row r="13288">
          <cell r="A13288" t="str">
            <v/>
          </cell>
        </row>
        <row r="13289">
          <cell r="A13289" t="str">
            <v/>
          </cell>
        </row>
        <row r="13290">
          <cell r="A13290" t="str">
            <v/>
          </cell>
        </row>
        <row r="13291">
          <cell r="A13291" t="str">
            <v/>
          </cell>
        </row>
        <row r="13292">
          <cell r="A13292" t="str">
            <v/>
          </cell>
        </row>
        <row r="13293">
          <cell r="A13293" t="str">
            <v/>
          </cell>
        </row>
        <row r="13294">
          <cell r="A13294" t="str">
            <v/>
          </cell>
        </row>
        <row r="13295">
          <cell r="A13295" t="str">
            <v/>
          </cell>
        </row>
        <row r="13296">
          <cell r="A13296" t="str">
            <v/>
          </cell>
        </row>
        <row r="13297">
          <cell r="A13297" t="str">
            <v/>
          </cell>
        </row>
        <row r="13298">
          <cell r="A13298" t="str">
            <v/>
          </cell>
        </row>
        <row r="13299">
          <cell r="A13299" t="str">
            <v/>
          </cell>
        </row>
        <row r="13300">
          <cell r="A13300" t="str">
            <v/>
          </cell>
        </row>
        <row r="13301">
          <cell r="A13301" t="str">
            <v/>
          </cell>
        </row>
        <row r="13302">
          <cell r="A13302" t="str">
            <v/>
          </cell>
        </row>
        <row r="13303">
          <cell r="A13303" t="str">
            <v/>
          </cell>
        </row>
        <row r="13304">
          <cell r="A13304" t="str">
            <v/>
          </cell>
        </row>
        <row r="13305">
          <cell r="A13305" t="str">
            <v/>
          </cell>
        </row>
        <row r="13306">
          <cell r="A13306" t="str">
            <v/>
          </cell>
        </row>
        <row r="13307">
          <cell r="A13307" t="str">
            <v/>
          </cell>
        </row>
        <row r="13308">
          <cell r="A13308" t="str">
            <v/>
          </cell>
        </row>
        <row r="13309">
          <cell r="A13309" t="str">
            <v/>
          </cell>
        </row>
        <row r="13310">
          <cell r="A13310" t="str">
            <v/>
          </cell>
        </row>
        <row r="13311">
          <cell r="A13311" t="str">
            <v/>
          </cell>
        </row>
        <row r="13312">
          <cell r="A13312" t="str">
            <v/>
          </cell>
        </row>
        <row r="13313">
          <cell r="A13313" t="str">
            <v/>
          </cell>
        </row>
        <row r="13314">
          <cell r="A13314" t="str">
            <v/>
          </cell>
        </row>
        <row r="13315">
          <cell r="A13315" t="str">
            <v/>
          </cell>
        </row>
        <row r="13316">
          <cell r="A13316" t="str">
            <v/>
          </cell>
        </row>
        <row r="13317">
          <cell r="A13317" t="str">
            <v/>
          </cell>
        </row>
        <row r="13318">
          <cell r="A13318" t="str">
            <v/>
          </cell>
        </row>
        <row r="13319">
          <cell r="A13319" t="str">
            <v/>
          </cell>
        </row>
        <row r="13320">
          <cell r="A13320" t="str">
            <v/>
          </cell>
        </row>
        <row r="13321">
          <cell r="A13321" t="str">
            <v/>
          </cell>
        </row>
        <row r="13322">
          <cell r="A13322" t="str">
            <v/>
          </cell>
        </row>
        <row r="13323">
          <cell r="A13323" t="str">
            <v/>
          </cell>
        </row>
        <row r="13324">
          <cell r="A13324" t="str">
            <v/>
          </cell>
        </row>
        <row r="13325">
          <cell r="A13325" t="str">
            <v/>
          </cell>
        </row>
        <row r="13326">
          <cell r="A13326" t="str">
            <v/>
          </cell>
        </row>
        <row r="13327">
          <cell r="A13327" t="str">
            <v/>
          </cell>
        </row>
        <row r="13328">
          <cell r="A13328" t="str">
            <v/>
          </cell>
        </row>
        <row r="13329">
          <cell r="A13329" t="str">
            <v/>
          </cell>
        </row>
        <row r="13330">
          <cell r="A13330" t="str">
            <v/>
          </cell>
        </row>
        <row r="13331">
          <cell r="A13331" t="str">
            <v/>
          </cell>
        </row>
        <row r="13332">
          <cell r="A13332" t="str">
            <v/>
          </cell>
        </row>
        <row r="13333">
          <cell r="A13333" t="str">
            <v/>
          </cell>
        </row>
        <row r="13334">
          <cell r="A13334" t="str">
            <v/>
          </cell>
        </row>
        <row r="13335">
          <cell r="A13335" t="str">
            <v/>
          </cell>
        </row>
        <row r="13336">
          <cell r="A13336" t="str">
            <v/>
          </cell>
        </row>
        <row r="13337">
          <cell r="A13337" t="str">
            <v/>
          </cell>
        </row>
        <row r="13338">
          <cell r="A13338" t="str">
            <v/>
          </cell>
        </row>
        <row r="13339">
          <cell r="A13339" t="str">
            <v/>
          </cell>
        </row>
        <row r="13340">
          <cell r="A13340" t="str">
            <v/>
          </cell>
        </row>
        <row r="13341">
          <cell r="A13341" t="str">
            <v/>
          </cell>
        </row>
        <row r="13342">
          <cell r="A13342" t="str">
            <v/>
          </cell>
        </row>
        <row r="13343">
          <cell r="A13343" t="str">
            <v/>
          </cell>
        </row>
        <row r="13344">
          <cell r="A13344" t="str">
            <v/>
          </cell>
        </row>
        <row r="13345">
          <cell r="A13345" t="str">
            <v/>
          </cell>
        </row>
        <row r="13346">
          <cell r="A13346" t="str">
            <v/>
          </cell>
        </row>
        <row r="13347">
          <cell r="A13347" t="str">
            <v/>
          </cell>
        </row>
        <row r="13348">
          <cell r="A13348" t="str">
            <v/>
          </cell>
        </row>
        <row r="13349">
          <cell r="A13349" t="str">
            <v/>
          </cell>
        </row>
        <row r="13350">
          <cell r="A13350" t="str">
            <v/>
          </cell>
        </row>
        <row r="13351">
          <cell r="A13351" t="str">
            <v/>
          </cell>
        </row>
        <row r="13352">
          <cell r="A13352" t="str">
            <v/>
          </cell>
        </row>
        <row r="13353">
          <cell r="A13353" t="str">
            <v/>
          </cell>
        </row>
        <row r="13354">
          <cell r="A13354" t="str">
            <v/>
          </cell>
        </row>
        <row r="13355">
          <cell r="A13355" t="str">
            <v/>
          </cell>
        </row>
        <row r="13356">
          <cell r="A13356" t="str">
            <v/>
          </cell>
        </row>
        <row r="13357">
          <cell r="A13357" t="str">
            <v/>
          </cell>
        </row>
        <row r="13358">
          <cell r="A13358" t="str">
            <v/>
          </cell>
        </row>
        <row r="13359">
          <cell r="A13359" t="str">
            <v/>
          </cell>
        </row>
        <row r="13360">
          <cell r="A13360" t="str">
            <v/>
          </cell>
        </row>
        <row r="13361">
          <cell r="A13361" t="str">
            <v/>
          </cell>
        </row>
        <row r="13362">
          <cell r="A13362" t="str">
            <v/>
          </cell>
        </row>
        <row r="13363">
          <cell r="A13363" t="str">
            <v/>
          </cell>
        </row>
        <row r="13364">
          <cell r="A13364" t="str">
            <v/>
          </cell>
        </row>
        <row r="13365">
          <cell r="A13365" t="str">
            <v/>
          </cell>
        </row>
        <row r="13366">
          <cell r="A13366" t="str">
            <v/>
          </cell>
        </row>
        <row r="13367">
          <cell r="A13367" t="str">
            <v/>
          </cell>
        </row>
        <row r="13368">
          <cell r="A13368" t="str">
            <v/>
          </cell>
        </row>
        <row r="13369">
          <cell r="A13369" t="str">
            <v/>
          </cell>
        </row>
        <row r="13370">
          <cell r="A13370" t="str">
            <v/>
          </cell>
        </row>
        <row r="13371">
          <cell r="A13371" t="str">
            <v/>
          </cell>
        </row>
        <row r="13372">
          <cell r="A13372" t="str">
            <v/>
          </cell>
        </row>
        <row r="13373">
          <cell r="A13373" t="str">
            <v/>
          </cell>
        </row>
        <row r="13374">
          <cell r="A13374" t="str">
            <v/>
          </cell>
        </row>
        <row r="13375">
          <cell r="A13375" t="str">
            <v/>
          </cell>
        </row>
        <row r="13376">
          <cell r="A13376" t="str">
            <v/>
          </cell>
        </row>
        <row r="13377">
          <cell r="A13377" t="str">
            <v/>
          </cell>
        </row>
        <row r="13378">
          <cell r="A13378" t="str">
            <v/>
          </cell>
        </row>
        <row r="13379">
          <cell r="A13379" t="str">
            <v/>
          </cell>
        </row>
        <row r="13380">
          <cell r="A13380" t="str">
            <v/>
          </cell>
        </row>
        <row r="13381">
          <cell r="A13381" t="str">
            <v/>
          </cell>
        </row>
        <row r="13382">
          <cell r="A13382" t="str">
            <v/>
          </cell>
        </row>
        <row r="13383">
          <cell r="A13383" t="str">
            <v/>
          </cell>
        </row>
        <row r="13384">
          <cell r="A13384" t="str">
            <v/>
          </cell>
        </row>
        <row r="13385">
          <cell r="A13385" t="str">
            <v/>
          </cell>
        </row>
        <row r="13386">
          <cell r="A13386" t="str">
            <v/>
          </cell>
        </row>
        <row r="13387">
          <cell r="A13387" t="str">
            <v/>
          </cell>
        </row>
        <row r="13388">
          <cell r="A13388" t="str">
            <v/>
          </cell>
        </row>
        <row r="13389">
          <cell r="A13389" t="str">
            <v/>
          </cell>
        </row>
        <row r="13390">
          <cell r="A13390" t="str">
            <v/>
          </cell>
        </row>
        <row r="13391">
          <cell r="A13391" t="str">
            <v/>
          </cell>
        </row>
        <row r="13392">
          <cell r="A13392" t="str">
            <v/>
          </cell>
        </row>
        <row r="13393">
          <cell r="A13393" t="str">
            <v/>
          </cell>
        </row>
        <row r="13394">
          <cell r="A13394" t="str">
            <v/>
          </cell>
        </row>
        <row r="13395">
          <cell r="A13395" t="str">
            <v/>
          </cell>
        </row>
        <row r="13396">
          <cell r="A13396" t="str">
            <v/>
          </cell>
        </row>
        <row r="13397">
          <cell r="A13397" t="str">
            <v/>
          </cell>
        </row>
        <row r="13398">
          <cell r="A13398" t="str">
            <v/>
          </cell>
        </row>
        <row r="13399">
          <cell r="A13399" t="str">
            <v/>
          </cell>
        </row>
        <row r="13400">
          <cell r="A13400" t="str">
            <v/>
          </cell>
        </row>
        <row r="13401">
          <cell r="A13401" t="str">
            <v/>
          </cell>
        </row>
        <row r="13402">
          <cell r="A13402" t="str">
            <v/>
          </cell>
        </row>
        <row r="13403">
          <cell r="A13403" t="str">
            <v/>
          </cell>
        </row>
        <row r="13404">
          <cell r="A13404" t="str">
            <v/>
          </cell>
        </row>
        <row r="13405">
          <cell r="A13405" t="str">
            <v/>
          </cell>
        </row>
        <row r="13406">
          <cell r="A13406" t="str">
            <v/>
          </cell>
        </row>
        <row r="13407">
          <cell r="A13407" t="str">
            <v/>
          </cell>
        </row>
        <row r="13408">
          <cell r="A13408" t="str">
            <v/>
          </cell>
        </row>
        <row r="13409">
          <cell r="A13409" t="str">
            <v/>
          </cell>
        </row>
        <row r="13410">
          <cell r="A13410" t="str">
            <v/>
          </cell>
        </row>
        <row r="13411">
          <cell r="A13411" t="str">
            <v/>
          </cell>
        </row>
        <row r="13412">
          <cell r="A13412" t="str">
            <v/>
          </cell>
        </row>
        <row r="13413">
          <cell r="A13413" t="str">
            <v/>
          </cell>
        </row>
        <row r="13414">
          <cell r="A13414" t="str">
            <v/>
          </cell>
        </row>
        <row r="13415">
          <cell r="A13415" t="str">
            <v/>
          </cell>
        </row>
        <row r="13416">
          <cell r="A13416" t="str">
            <v/>
          </cell>
        </row>
        <row r="13417">
          <cell r="A13417" t="str">
            <v/>
          </cell>
        </row>
        <row r="13418">
          <cell r="A13418" t="str">
            <v/>
          </cell>
        </row>
        <row r="13419">
          <cell r="A13419" t="str">
            <v/>
          </cell>
        </row>
        <row r="13420">
          <cell r="A13420" t="str">
            <v/>
          </cell>
        </row>
        <row r="13421">
          <cell r="A13421" t="str">
            <v/>
          </cell>
        </row>
        <row r="13422">
          <cell r="A13422" t="str">
            <v/>
          </cell>
        </row>
        <row r="13423">
          <cell r="A13423" t="str">
            <v/>
          </cell>
        </row>
        <row r="13424">
          <cell r="A13424" t="str">
            <v/>
          </cell>
        </row>
        <row r="13425">
          <cell r="A13425" t="str">
            <v/>
          </cell>
        </row>
        <row r="13426">
          <cell r="A13426" t="str">
            <v/>
          </cell>
        </row>
        <row r="13427">
          <cell r="A13427" t="str">
            <v/>
          </cell>
        </row>
        <row r="13428">
          <cell r="A13428" t="str">
            <v/>
          </cell>
        </row>
        <row r="13429">
          <cell r="A13429" t="str">
            <v/>
          </cell>
        </row>
        <row r="13430">
          <cell r="A13430" t="str">
            <v/>
          </cell>
        </row>
        <row r="13431">
          <cell r="A13431" t="str">
            <v/>
          </cell>
        </row>
        <row r="13432">
          <cell r="A13432" t="str">
            <v/>
          </cell>
        </row>
        <row r="13433">
          <cell r="A13433" t="str">
            <v/>
          </cell>
        </row>
        <row r="13434">
          <cell r="A13434" t="str">
            <v/>
          </cell>
        </row>
        <row r="13435">
          <cell r="A13435" t="str">
            <v/>
          </cell>
        </row>
        <row r="13436">
          <cell r="A13436" t="str">
            <v/>
          </cell>
        </row>
        <row r="13437">
          <cell r="A13437" t="str">
            <v/>
          </cell>
        </row>
        <row r="13438">
          <cell r="A13438" t="str">
            <v/>
          </cell>
        </row>
        <row r="13439">
          <cell r="A13439" t="str">
            <v/>
          </cell>
        </row>
        <row r="13440">
          <cell r="A13440" t="str">
            <v/>
          </cell>
        </row>
        <row r="13441">
          <cell r="A13441" t="str">
            <v/>
          </cell>
        </row>
        <row r="13442">
          <cell r="A13442" t="str">
            <v/>
          </cell>
        </row>
        <row r="13443">
          <cell r="A13443" t="str">
            <v/>
          </cell>
        </row>
        <row r="13444">
          <cell r="A13444" t="str">
            <v/>
          </cell>
        </row>
        <row r="13445">
          <cell r="A13445" t="str">
            <v/>
          </cell>
        </row>
        <row r="13446">
          <cell r="A13446" t="str">
            <v/>
          </cell>
        </row>
        <row r="13447">
          <cell r="A13447" t="str">
            <v/>
          </cell>
        </row>
        <row r="13448">
          <cell r="A13448" t="str">
            <v/>
          </cell>
        </row>
        <row r="13449">
          <cell r="A13449" t="str">
            <v/>
          </cell>
        </row>
        <row r="13450">
          <cell r="A13450" t="str">
            <v/>
          </cell>
        </row>
        <row r="13451">
          <cell r="A13451" t="str">
            <v/>
          </cell>
        </row>
        <row r="13452">
          <cell r="A13452" t="str">
            <v/>
          </cell>
        </row>
        <row r="13453">
          <cell r="A13453" t="str">
            <v/>
          </cell>
        </row>
        <row r="13454">
          <cell r="A13454" t="str">
            <v/>
          </cell>
        </row>
        <row r="13455">
          <cell r="A13455" t="str">
            <v/>
          </cell>
        </row>
        <row r="13456">
          <cell r="A13456" t="str">
            <v/>
          </cell>
        </row>
        <row r="13457">
          <cell r="A13457" t="str">
            <v/>
          </cell>
        </row>
        <row r="13458">
          <cell r="A13458" t="str">
            <v/>
          </cell>
        </row>
        <row r="13459">
          <cell r="A13459" t="str">
            <v/>
          </cell>
        </row>
        <row r="13460">
          <cell r="A13460" t="str">
            <v/>
          </cell>
        </row>
        <row r="13461">
          <cell r="A13461" t="str">
            <v/>
          </cell>
        </row>
        <row r="13462">
          <cell r="A13462" t="str">
            <v/>
          </cell>
        </row>
        <row r="13463">
          <cell r="A13463" t="str">
            <v/>
          </cell>
        </row>
        <row r="13464">
          <cell r="A13464" t="str">
            <v/>
          </cell>
        </row>
        <row r="13465">
          <cell r="A13465" t="str">
            <v/>
          </cell>
        </row>
        <row r="13466">
          <cell r="A13466" t="str">
            <v/>
          </cell>
        </row>
        <row r="13467">
          <cell r="A13467" t="str">
            <v/>
          </cell>
        </row>
        <row r="13468">
          <cell r="A13468" t="str">
            <v/>
          </cell>
        </row>
        <row r="13469">
          <cell r="A13469" t="str">
            <v/>
          </cell>
        </row>
        <row r="13470">
          <cell r="A13470" t="str">
            <v/>
          </cell>
        </row>
        <row r="13471">
          <cell r="A13471" t="str">
            <v/>
          </cell>
        </row>
        <row r="13472">
          <cell r="A13472" t="str">
            <v/>
          </cell>
        </row>
        <row r="13473">
          <cell r="A13473" t="str">
            <v/>
          </cell>
        </row>
        <row r="13474">
          <cell r="A13474" t="str">
            <v/>
          </cell>
        </row>
        <row r="13475">
          <cell r="A13475" t="str">
            <v/>
          </cell>
        </row>
        <row r="13476">
          <cell r="A13476" t="str">
            <v/>
          </cell>
        </row>
        <row r="13477">
          <cell r="A13477" t="str">
            <v/>
          </cell>
        </row>
        <row r="13478">
          <cell r="A13478" t="str">
            <v/>
          </cell>
        </row>
        <row r="13479">
          <cell r="A13479" t="str">
            <v/>
          </cell>
        </row>
        <row r="13480">
          <cell r="A13480" t="str">
            <v/>
          </cell>
        </row>
        <row r="13481">
          <cell r="A13481" t="str">
            <v/>
          </cell>
        </row>
        <row r="13482">
          <cell r="A13482" t="str">
            <v/>
          </cell>
        </row>
        <row r="13483">
          <cell r="A13483" t="str">
            <v/>
          </cell>
        </row>
        <row r="13484">
          <cell r="A13484" t="str">
            <v/>
          </cell>
        </row>
        <row r="13485">
          <cell r="A13485" t="str">
            <v/>
          </cell>
        </row>
        <row r="13486">
          <cell r="A13486" t="str">
            <v/>
          </cell>
        </row>
        <row r="13487">
          <cell r="A13487" t="str">
            <v/>
          </cell>
        </row>
        <row r="13488">
          <cell r="A13488" t="str">
            <v/>
          </cell>
        </row>
        <row r="13489">
          <cell r="A13489" t="str">
            <v/>
          </cell>
        </row>
        <row r="13490">
          <cell r="A13490" t="str">
            <v/>
          </cell>
        </row>
        <row r="13491">
          <cell r="A13491" t="str">
            <v/>
          </cell>
        </row>
        <row r="13492">
          <cell r="A13492" t="str">
            <v/>
          </cell>
        </row>
        <row r="13493">
          <cell r="A13493" t="str">
            <v/>
          </cell>
        </row>
        <row r="13494">
          <cell r="A13494" t="str">
            <v/>
          </cell>
        </row>
        <row r="13495">
          <cell r="A13495" t="str">
            <v/>
          </cell>
        </row>
        <row r="13496">
          <cell r="A13496" t="str">
            <v/>
          </cell>
        </row>
        <row r="13497">
          <cell r="A13497" t="str">
            <v/>
          </cell>
        </row>
        <row r="13498">
          <cell r="A13498" t="str">
            <v/>
          </cell>
        </row>
        <row r="13499">
          <cell r="A13499" t="str">
            <v/>
          </cell>
        </row>
        <row r="13500">
          <cell r="A13500" t="str">
            <v/>
          </cell>
        </row>
        <row r="13501">
          <cell r="A13501" t="str">
            <v/>
          </cell>
        </row>
        <row r="13502">
          <cell r="A13502" t="str">
            <v/>
          </cell>
        </row>
        <row r="13503">
          <cell r="A13503" t="str">
            <v/>
          </cell>
        </row>
        <row r="13504">
          <cell r="A13504" t="str">
            <v/>
          </cell>
        </row>
        <row r="13505">
          <cell r="A13505" t="str">
            <v/>
          </cell>
        </row>
        <row r="13506">
          <cell r="A13506" t="str">
            <v/>
          </cell>
        </row>
        <row r="13507">
          <cell r="A13507" t="str">
            <v/>
          </cell>
        </row>
        <row r="13508">
          <cell r="A13508" t="str">
            <v/>
          </cell>
        </row>
        <row r="13509">
          <cell r="A13509" t="str">
            <v/>
          </cell>
        </row>
        <row r="13510">
          <cell r="A13510" t="str">
            <v/>
          </cell>
        </row>
        <row r="13511">
          <cell r="A13511" t="str">
            <v/>
          </cell>
        </row>
        <row r="13512">
          <cell r="A13512" t="str">
            <v/>
          </cell>
        </row>
        <row r="13513">
          <cell r="A13513" t="str">
            <v/>
          </cell>
        </row>
        <row r="13514">
          <cell r="A13514" t="str">
            <v/>
          </cell>
        </row>
        <row r="13515">
          <cell r="A13515" t="str">
            <v/>
          </cell>
        </row>
        <row r="13516">
          <cell r="A13516" t="str">
            <v/>
          </cell>
        </row>
        <row r="13517">
          <cell r="A13517" t="str">
            <v/>
          </cell>
        </row>
        <row r="13518">
          <cell r="A13518" t="str">
            <v/>
          </cell>
        </row>
        <row r="13519">
          <cell r="A13519" t="str">
            <v/>
          </cell>
        </row>
        <row r="13520">
          <cell r="A13520" t="str">
            <v/>
          </cell>
        </row>
        <row r="13521">
          <cell r="A13521" t="str">
            <v/>
          </cell>
        </row>
        <row r="13522">
          <cell r="A13522" t="str">
            <v/>
          </cell>
        </row>
        <row r="13523">
          <cell r="A13523" t="str">
            <v/>
          </cell>
        </row>
        <row r="13524">
          <cell r="A13524" t="str">
            <v/>
          </cell>
        </row>
        <row r="13525">
          <cell r="A13525" t="str">
            <v/>
          </cell>
        </row>
        <row r="13526">
          <cell r="A13526" t="str">
            <v/>
          </cell>
        </row>
        <row r="13527">
          <cell r="A13527" t="str">
            <v/>
          </cell>
        </row>
        <row r="13528">
          <cell r="A13528" t="str">
            <v/>
          </cell>
        </row>
        <row r="13529">
          <cell r="A13529" t="str">
            <v/>
          </cell>
        </row>
        <row r="13530">
          <cell r="A13530" t="str">
            <v/>
          </cell>
        </row>
        <row r="13531">
          <cell r="A13531" t="str">
            <v/>
          </cell>
        </row>
        <row r="13532">
          <cell r="A13532" t="str">
            <v/>
          </cell>
        </row>
        <row r="13533">
          <cell r="A13533" t="str">
            <v/>
          </cell>
        </row>
        <row r="13534">
          <cell r="A13534" t="str">
            <v/>
          </cell>
        </row>
        <row r="13535">
          <cell r="A13535" t="str">
            <v/>
          </cell>
        </row>
        <row r="13536">
          <cell r="A13536" t="str">
            <v/>
          </cell>
        </row>
        <row r="13537">
          <cell r="A13537" t="str">
            <v/>
          </cell>
        </row>
        <row r="13538">
          <cell r="A13538" t="str">
            <v/>
          </cell>
        </row>
        <row r="13539">
          <cell r="A13539" t="str">
            <v/>
          </cell>
        </row>
        <row r="13540">
          <cell r="A13540" t="str">
            <v/>
          </cell>
        </row>
        <row r="13541">
          <cell r="A13541" t="str">
            <v/>
          </cell>
        </row>
        <row r="13542">
          <cell r="A13542" t="str">
            <v/>
          </cell>
        </row>
        <row r="13543">
          <cell r="A13543" t="str">
            <v/>
          </cell>
        </row>
        <row r="13544">
          <cell r="A13544" t="str">
            <v/>
          </cell>
        </row>
        <row r="13545">
          <cell r="A13545" t="str">
            <v/>
          </cell>
        </row>
        <row r="13546">
          <cell r="A13546" t="str">
            <v/>
          </cell>
        </row>
        <row r="13547">
          <cell r="A13547" t="str">
            <v/>
          </cell>
        </row>
        <row r="13548">
          <cell r="A13548" t="str">
            <v/>
          </cell>
        </row>
        <row r="13549">
          <cell r="A13549" t="str">
            <v/>
          </cell>
        </row>
        <row r="13550">
          <cell r="A13550" t="str">
            <v/>
          </cell>
        </row>
        <row r="13551">
          <cell r="A13551" t="str">
            <v/>
          </cell>
        </row>
        <row r="13552">
          <cell r="A13552" t="str">
            <v/>
          </cell>
        </row>
        <row r="13553">
          <cell r="A13553" t="str">
            <v/>
          </cell>
        </row>
        <row r="13554">
          <cell r="A13554" t="str">
            <v/>
          </cell>
        </row>
        <row r="13555">
          <cell r="A13555" t="str">
            <v/>
          </cell>
        </row>
        <row r="13556">
          <cell r="A13556" t="str">
            <v/>
          </cell>
        </row>
        <row r="13557">
          <cell r="A13557" t="str">
            <v/>
          </cell>
        </row>
        <row r="13558">
          <cell r="A13558" t="str">
            <v/>
          </cell>
        </row>
        <row r="13559">
          <cell r="A13559" t="str">
            <v/>
          </cell>
        </row>
        <row r="13560">
          <cell r="A13560" t="str">
            <v/>
          </cell>
        </row>
        <row r="13561">
          <cell r="A13561" t="str">
            <v/>
          </cell>
        </row>
        <row r="13562">
          <cell r="A13562" t="str">
            <v/>
          </cell>
        </row>
        <row r="13563">
          <cell r="A13563" t="str">
            <v/>
          </cell>
        </row>
        <row r="13564">
          <cell r="A13564" t="str">
            <v/>
          </cell>
        </row>
        <row r="13565">
          <cell r="A13565" t="str">
            <v/>
          </cell>
        </row>
        <row r="13566">
          <cell r="A13566" t="str">
            <v/>
          </cell>
        </row>
        <row r="13567">
          <cell r="A13567" t="str">
            <v/>
          </cell>
        </row>
        <row r="13568">
          <cell r="A13568" t="str">
            <v/>
          </cell>
        </row>
        <row r="13569">
          <cell r="A13569" t="str">
            <v/>
          </cell>
        </row>
        <row r="13570">
          <cell r="A13570" t="str">
            <v/>
          </cell>
        </row>
        <row r="13571">
          <cell r="A13571" t="str">
            <v/>
          </cell>
        </row>
        <row r="13572">
          <cell r="A13572" t="str">
            <v/>
          </cell>
        </row>
        <row r="13573">
          <cell r="A13573" t="str">
            <v/>
          </cell>
        </row>
        <row r="13574">
          <cell r="A13574" t="str">
            <v/>
          </cell>
        </row>
        <row r="13575">
          <cell r="A13575" t="str">
            <v/>
          </cell>
        </row>
        <row r="13576">
          <cell r="A13576" t="str">
            <v/>
          </cell>
        </row>
        <row r="13577">
          <cell r="A13577" t="str">
            <v/>
          </cell>
        </row>
        <row r="13578">
          <cell r="A13578" t="str">
            <v/>
          </cell>
        </row>
        <row r="13579">
          <cell r="A13579" t="str">
            <v/>
          </cell>
        </row>
        <row r="13580">
          <cell r="A13580" t="str">
            <v/>
          </cell>
        </row>
        <row r="13581">
          <cell r="A13581" t="str">
            <v/>
          </cell>
        </row>
        <row r="13582">
          <cell r="A13582" t="str">
            <v/>
          </cell>
        </row>
        <row r="13583">
          <cell r="A13583" t="str">
            <v/>
          </cell>
        </row>
        <row r="13584">
          <cell r="A13584" t="str">
            <v/>
          </cell>
        </row>
        <row r="13585">
          <cell r="A13585" t="str">
            <v/>
          </cell>
        </row>
        <row r="13586">
          <cell r="A13586" t="str">
            <v/>
          </cell>
        </row>
        <row r="13587">
          <cell r="A13587" t="str">
            <v/>
          </cell>
        </row>
        <row r="13588">
          <cell r="A13588" t="str">
            <v/>
          </cell>
        </row>
        <row r="13589">
          <cell r="A13589" t="str">
            <v/>
          </cell>
        </row>
        <row r="13590">
          <cell r="A13590" t="str">
            <v/>
          </cell>
        </row>
        <row r="13591">
          <cell r="A13591" t="str">
            <v/>
          </cell>
        </row>
        <row r="13592">
          <cell r="A13592" t="str">
            <v/>
          </cell>
        </row>
        <row r="13593">
          <cell r="A13593" t="str">
            <v/>
          </cell>
        </row>
        <row r="13594">
          <cell r="A13594" t="str">
            <v/>
          </cell>
        </row>
        <row r="13595">
          <cell r="A13595" t="str">
            <v/>
          </cell>
        </row>
        <row r="13596">
          <cell r="A13596" t="str">
            <v/>
          </cell>
        </row>
        <row r="13597">
          <cell r="A13597" t="str">
            <v/>
          </cell>
        </row>
        <row r="13598">
          <cell r="A13598" t="str">
            <v/>
          </cell>
        </row>
        <row r="13599">
          <cell r="A13599" t="str">
            <v/>
          </cell>
        </row>
        <row r="13600">
          <cell r="A13600" t="str">
            <v/>
          </cell>
        </row>
        <row r="13601">
          <cell r="A13601" t="str">
            <v/>
          </cell>
        </row>
        <row r="13602">
          <cell r="A13602" t="str">
            <v/>
          </cell>
        </row>
        <row r="13603">
          <cell r="A13603" t="str">
            <v/>
          </cell>
        </row>
        <row r="13604">
          <cell r="A13604" t="str">
            <v/>
          </cell>
        </row>
        <row r="13605">
          <cell r="A13605" t="str">
            <v/>
          </cell>
        </row>
        <row r="13606">
          <cell r="A13606" t="str">
            <v/>
          </cell>
        </row>
        <row r="13607">
          <cell r="A13607" t="str">
            <v/>
          </cell>
        </row>
        <row r="13608">
          <cell r="A13608" t="str">
            <v/>
          </cell>
        </row>
        <row r="13609">
          <cell r="A13609" t="str">
            <v/>
          </cell>
        </row>
        <row r="13610">
          <cell r="A13610" t="str">
            <v/>
          </cell>
        </row>
        <row r="13611">
          <cell r="A13611" t="str">
            <v/>
          </cell>
        </row>
        <row r="13612">
          <cell r="A13612" t="str">
            <v/>
          </cell>
        </row>
        <row r="13613">
          <cell r="A13613" t="str">
            <v/>
          </cell>
        </row>
        <row r="13614">
          <cell r="A13614" t="str">
            <v/>
          </cell>
        </row>
        <row r="13615">
          <cell r="A13615" t="str">
            <v/>
          </cell>
        </row>
        <row r="13616">
          <cell r="A13616" t="str">
            <v/>
          </cell>
        </row>
        <row r="13617">
          <cell r="A13617" t="str">
            <v/>
          </cell>
        </row>
        <row r="13618">
          <cell r="A13618" t="str">
            <v/>
          </cell>
        </row>
        <row r="13619">
          <cell r="A13619" t="str">
            <v/>
          </cell>
        </row>
        <row r="13620">
          <cell r="A13620" t="str">
            <v/>
          </cell>
        </row>
        <row r="13621">
          <cell r="A13621" t="str">
            <v/>
          </cell>
        </row>
        <row r="13622">
          <cell r="A13622" t="str">
            <v/>
          </cell>
        </row>
        <row r="13623">
          <cell r="A13623" t="str">
            <v/>
          </cell>
        </row>
        <row r="13624">
          <cell r="A13624" t="str">
            <v/>
          </cell>
        </row>
        <row r="13625">
          <cell r="A13625" t="str">
            <v/>
          </cell>
        </row>
        <row r="13626">
          <cell r="A13626" t="str">
            <v/>
          </cell>
        </row>
        <row r="13627">
          <cell r="A13627" t="str">
            <v/>
          </cell>
        </row>
        <row r="13628">
          <cell r="A13628" t="str">
            <v/>
          </cell>
        </row>
        <row r="13629">
          <cell r="A13629" t="str">
            <v/>
          </cell>
        </row>
        <row r="13630">
          <cell r="A13630" t="str">
            <v/>
          </cell>
        </row>
        <row r="13631">
          <cell r="A13631" t="str">
            <v/>
          </cell>
        </row>
        <row r="13632">
          <cell r="A13632" t="str">
            <v/>
          </cell>
        </row>
        <row r="13633">
          <cell r="A13633" t="str">
            <v/>
          </cell>
        </row>
        <row r="13634">
          <cell r="A13634" t="str">
            <v/>
          </cell>
        </row>
        <row r="13635">
          <cell r="A13635" t="str">
            <v/>
          </cell>
        </row>
        <row r="13636">
          <cell r="A13636" t="str">
            <v/>
          </cell>
        </row>
        <row r="13637">
          <cell r="A13637" t="str">
            <v/>
          </cell>
        </row>
        <row r="13638">
          <cell r="A13638" t="str">
            <v/>
          </cell>
        </row>
        <row r="13639">
          <cell r="A13639" t="str">
            <v/>
          </cell>
        </row>
        <row r="13640">
          <cell r="A13640" t="str">
            <v/>
          </cell>
        </row>
        <row r="13641">
          <cell r="A13641" t="str">
            <v/>
          </cell>
        </row>
        <row r="13642">
          <cell r="A13642" t="str">
            <v/>
          </cell>
        </row>
        <row r="13643">
          <cell r="A13643" t="str">
            <v/>
          </cell>
        </row>
        <row r="13644">
          <cell r="A13644" t="str">
            <v/>
          </cell>
        </row>
        <row r="13645">
          <cell r="A13645" t="str">
            <v/>
          </cell>
        </row>
        <row r="13646">
          <cell r="A13646" t="str">
            <v/>
          </cell>
        </row>
        <row r="13647">
          <cell r="A13647" t="str">
            <v/>
          </cell>
        </row>
        <row r="13648">
          <cell r="A13648" t="str">
            <v/>
          </cell>
        </row>
        <row r="13649">
          <cell r="A13649" t="str">
            <v/>
          </cell>
        </row>
        <row r="13650">
          <cell r="A13650" t="str">
            <v/>
          </cell>
        </row>
        <row r="13651">
          <cell r="A13651" t="str">
            <v/>
          </cell>
        </row>
        <row r="13652">
          <cell r="A13652" t="str">
            <v/>
          </cell>
        </row>
        <row r="13653">
          <cell r="A13653" t="str">
            <v/>
          </cell>
        </row>
        <row r="13654">
          <cell r="A13654" t="str">
            <v/>
          </cell>
        </row>
        <row r="13655">
          <cell r="A13655" t="str">
            <v/>
          </cell>
        </row>
        <row r="13656">
          <cell r="A13656" t="str">
            <v/>
          </cell>
        </row>
        <row r="13657">
          <cell r="A13657" t="str">
            <v/>
          </cell>
        </row>
        <row r="13658">
          <cell r="A13658" t="str">
            <v/>
          </cell>
        </row>
        <row r="13659">
          <cell r="A13659" t="str">
            <v/>
          </cell>
        </row>
        <row r="13660">
          <cell r="A13660" t="str">
            <v/>
          </cell>
        </row>
        <row r="13661">
          <cell r="A13661" t="str">
            <v/>
          </cell>
        </row>
        <row r="13662">
          <cell r="A13662" t="str">
            <v/>
          </cell>
        </row>
        <row r="13663">
          <cell r="A13663" t="str">
            <v/>
          </cell>
        </row>
        <row r="13664">
          <cell r="A13664" t="str">
            <v/>
          </cell>
        </row>
        <row r="13665">
          <cell r="A13665" t="str">
            <v/>
          </cell>
        </row>
        <row r="13666">
          <cell r="A13666" t="str">
            <v/>
          </cell>
        </row>
        <row r="13667">
          <cell r="A13667" t="str">
            <v/>
          </cell>
        </row>
        <row r="13668">
          <cell r="A13668" t="str">
            <v/>
          </cell>
        </row>
        <row r="13669">
          <cell r="A13669" t="str">
            <v/>
          </cell>
        </row>
        <row r="13670">
          <cell r="A13670" t="str">
            <v/>
          </cell>
        </row>
        <row r="13671">
          <cell r="A13671" t="str">
            <v/>
          </cell>
        </row>
        <row r="13672">
          <cell r="A13672" t="str">
            <v/>
          </cell>
        </row>
        <row r="13673">
          <cell r="A13673" t="str">
            <v/>
          </cell>
        </row>
        <row r="13674">
          <cell r="A13674" t="str">
            <v/>
          </cell>
        </row>
        <row r="13675">
          <cell r="A13675" t="str">
            <v/>
          </cell>
        </row>
        <row r="13676">
          <cell r="A13676" t="str">
            <v/>
          </cell>
        </row>
        <row r="13677">
          <cell r="A13677" t="str">
            <v/>
          </cell>
        </row>
        <row r="13678">
          <cell r="A13678" t="str">
            <v/>
          </cell>
        </row>
        <row r="13679">
          <cell r="A13679" t="str">
            <v/>
          </cell>
        </row>
        <row r="13680">
          <cell r="A13680" t="str">
            <v/>
          </cell>
        </row>
        <row r="13681">
          <cell r="A13681" t="str">
            <v/>
          </cell>
        </row>
        <row r="13682">
          <cell r="A13682" t="str">
            <v/>
          </cell>
        </row>
        <row r="13683">
          <cell r="A13683" t="str">
            <v/>
          </cell>
        </row>
        <row r="13684">
          <cell r="A13684" t="str">
            <v/>
          </cell>
        </row>
        <row r="13685">
          <cell r="A13685" t="str">
            <v/>
          </cell>
        </row>
        <row r="13686">
          <cell r="A13686" t="str">
            <v/>
          </cell>
        </row>
        <row r="13687">
          <cell r="A13687" t="str">
            <v/>
          </cell>
        </row>
        <row r="13688">
          <cell r="A13688" t="str">
            <v/>
          </cell>
        </row>
        <row r="13689">
          <cell r="A13689" t="str">
            <v/>
          </cell>
        </row>
        <row r="13690">
          <cell r="A13690" t="str">
            <v/>
          </cell>
        </row>
        <row r="13691">
          <cell r="A13691" t="str">
            <v/>
          </cell>
        </row>
        <row r="13692">
          <cell r="A13692" t="str">
            <v/>
          </cell>
        </row>
        <row r="13693">
          <cell r="A13693" t="str">
            <v/>
          </cell>
        </row>
        <row r="13694">
          <cell r="A13694" t="str">
            <v/>
          </cell>
        </row>
        <row r="13695">
          <cell r="A13695" t="str">
            <v/>
          </cell>
        </row>
        <row r="13696">
          <cell r="A13696" t="str">
            <v/>
          </cell>
        </row>
        <row r="13697">
          <cell r="A13697" t="str">
            <v/>
          </cell>
        </row>
        <row r="13698">
          <cell r="A13698" t="str">
            <v/>
          </cell>
        </row>
        <row r="13699">
          <cell r="A13699" t="str">
            <v/>
          </cell>
        </row>
        <row r="13700">
          <cell r="A13700" t="str">
            <v/>
          </cell>
        </row>
        <row r="13701">
          <cell r="A13701" t="str">
            <v/>
          </cell>
        </row>
        <row r="13702">
          <cell r="A13702" t="str">
            <v/>
          </cell>
        </row>
        <row r="13703">
          <cell r="A13703" t="str">
            <v/>
          </cell>
        </row>
        <row r="13704">
          <cell r="A13704" t="str">
            <v/>
          </cell>
        </row>
        <row r="13705">
          <cell r="A13705" t="str">
            <v/>
          </cell>
        </row>
        <row r="13706">
          <cell r="A13706" t="str">
            <v/>
          </cell>
        </row>
        <row r="13707">
          <cell r="A13707" t="str">
            <v/>
          </cell>
        </row>
        <row r="13708">
          <cell r="A13708" t="str">
            <v/>
          </cell>
        </row>
        <row r="13709">
          <cell r="A13709" t="str">
            <v/>
          </cell>
        </row>
        <row r="13710">
          <cell r="A13710" t="str">
            <v/>
          </cell>
        </row>
        <row r="13711">
          <cell r="A13711" t="str">
            <v/>
          </cell>
        </row>
        <row r="13712">
          <cell r="A13712" t="str">
            <v/>
          </cell>
        </row>
        <row r="13713">
          <cell r="A13713" t="str">
            <v/>
          </cell>
        </row>
        <row r="13714">
          <cell r="A13714" t="str">
            <v/>
          </cell>
        </row>
        <row r="13715">
          <cell r="A13715" t="str">
            <v/>
          </cell>
        </row>
        <row r="13716">
          <cell r="A13716" t="str">
            <v/>
          </cell>
        </row>
        <row r="13717">
          <cell r="A13717" t="str">
            <v/>
          </cell>
        </row>
        <row r="13718">
          <cell r="A13718" t="str">
            <v/>
          </cell>
        </row>
        <row r="13719">
          <cell r="A13719" t="str">
            <v/>
          </cell>
        </row>
        <row r="13720">
          <cell r="A13720" t="str">
            <v/>
          </cell>
        </row>
        <row r="13721">
          <cell r="A13721" t="str">
            <v/>
          </cell>
        </row>
        <row r="13722">
          <cell r="A13722" t="str">
            <v/>
          </cell>
        </row>
        <row r="13723">
          <cell r="A13723" t="str">
            <v/>
          </cell>
        </row>
        <row r="13724">
          <cell r="A13724" t="str">
            <v/>
          </cell>
        </row>
        <row r="13725">
          <cell r="A13725" t="str">
            <v/>
          </cell>
        </row>
        <row r="13726">
          <cell r="A13726" t="str">
            <v/>
          </cell>
        </row>
        <row r="13727">
          <cell r="A13727" t="str">
            <v/>
          </cell>
        </row>
        <row r="13728">
          <cell r="A13728" t="str">
            <v/>
          </cell>
        </row>
        <row r="13729">
          <cell r="A13729" t="str">
            <v/>
          </cell>
        </row>
        <row r="13730">
          <cell r="A13730" t="str">
            <v/>
          </cell>
        </row>
        <row r="13731">
          <cell r="A13731" t="str">
            <v/>
          </cell>
        </row>
        <row r="13732">
          <cell r="A13732" t="str">
            <v/>
          </cell>
        </row>
        <row r="13733">
          <cell r="A13733" t="str">
            <v/>
          </cell>
        </row>
        <row r="13734">
          <cell r="A13734" t="str">
            <v/>
          </cell>
        </row>
        <row r="13735">
          <cell r="A13735" t="str">
            <v/>
          </cell>
        </row>
        <row r="13736">
          <cell r="A13736" t="str">
            <v/>
          </cell>
        </row>
        <row r="13737">
          <cell r="A13737" t="str">
            <v/>
          </cell>
        </row>
        <row r="13738">
          <cell r="A13738" t="str">
            <v/>
          </cell>
        </row>
        <row r="13739">
          <cell r="A13739" t="str">
            <v/>
          </cell>
        </row>
        <row r="13740">
          <cell r="A13740" t="str">
            <v/>
          </cell>
        </row>
        <row r="13741">
          <cell r="A13741" t="str">
            <v/>
          </cell>
        </row>
        <row r="13742">
          <cell r="A13742" t="str">
            <v/>
          </cell>
        </row>
        <row r="13743">
          <cell r="A13743" t="str">
            <v/>
          </cell>
        </row>
        <row r="13744">
          <cell r="A13744" t="str">
            <v/>
          </cell>
        </row>
        <row r="13745">
          <cell r="A13745" t="str">
            <v/>
          </cell>
        </row>
        <row r="13746">
          <cell r="A13746" t="str">
            <v/>
          </cell>
        </row>
        <row r="13747">
          <cell r="A13747" t="str">
            <v/>
          </cell>
        </row>
        <row r="13748">
          <cell r="A13748" t="str">
            <v/>
          </cell>
        </row>
        <row r="13749">
          <cell r="A13749" t="str">
            <v/>
          </cell>
        </row>
        <row r="13750">
          <cell r="A13750" t="str">
            <v/>
          </cell>
        </row>
        <row r="13751">
          <cell r="A13751" t="str">
            <v/>
          </cell>
        </row>
        <row r="13752">
          <cell r="A13752" t="str">
            <v/>
          </cell>
        </row>
        <row r="13753">
          <cell r="A13753" t="str">
            <v/>
          </cell>
        </row>
        <row r="13754">
          <cell r="A13754" t="str">
            <v/>
          </cell>
        </row>
        <row r="13755">
          <cell r="A13755" t="str">
            <v/>
          </cell>
        </row>
        <row r="13756">
          <cell r="A13756" t="str">
            <v/>
          </cell>
        </row>
        <row r="13757">
          <cell r="A13757" t="str">
            <v/>
          </cell>
        </row>
        <row r="13758">
          <cell r="A13758" t="str">
            <v/>
          </cell>
        </row>
        <row r="13759">
          <cell r="A13759" t="str">
            <v/>
          </cell>
        </row>
        <row r="13760">
          <cell r="A13760" t="str">
            <v/>
          </cell>
        </row>
        <row r="13761">
          <cell r="A13761" t="str">
            <v/>
          </cell>
        </row>
        <row r="13762">
          <cell r="A13762" t="str">
            <v/>
          </cell>
        </row>
        <row r="13763">
          <cell r="A13763" t="str">
            <v/>
          </cell>
        </row>
        <row r="13764">
          <cell r="A13764" t="str">
            <v/>
          </cell>
        </row>
        <row r="13765">
          <cell r="A13765" t="str">
            <v/>
          </cell>
        </row>
        <row r="13766">
          <cell r="A13766" t="str">
            <v/>
          </cell>
        </row>
        <row r="13767">
          <cell r="A13767" t="str">
            <v/>
          </cell>
        </row>
        <row r="13768">
          <cell r="A13768" t="str">
            <v/>
          </cell>
        </row>
        <row r="13769">
          <cell r="A13769" t="str">
            <v/>
          </cell>
        </row>
        <row r="13770">
          <cell r="A13770" t="str">
            <v/>
          </cell>
        </row>
        <row r="13771">
          <cell r="A13771" t="str">
            <v/>
          </cell>
        </row>
        <row r="13772">
          <cell r="A13772" t="str">
            <v/>
          </cell>
        </row>
        <row r="13773">
          <cell r="A13773" t="str">
            <v/>
          </cell>
        </row>
        <row r="13774">
          <cell r="A13774" t="str">
            <v/>
          </cell>
        </row>
        <row r="13775">
          <cell r="A13775" t="str">
            <v/>
          </cell>
        </row>
        <row r="13776">
          <cell r="A13776" t="str">
            <v/>
          </cell>
        </row>
        <row r="13777">
          <cell r="A13777" t="str">
            <v/>
          </cell>
        </row>
        <row r="13778">
          <cell r="A13778" t="str">
            <v/>
          </cell>
        </row>
        <row r="13779">
          <cell r="A13779" t="str">
            <v/>
          </cell>
        </row>
        <row r="13780">
          <cell r="A13780" t="str">
            <v/>
          </cell>
        </row>
        <row r="13781">
          <cell r="A13781" t="str">
            <v/>
          </cell>
        </row>
        <row r="13782">
          <cell r="A13782" t="str">
            <v/>
          </cell>
        </row>
        <row r="13783">
          <cell r="A13783" t="str">
            <v/>
          </cell>
        </row>
        <row r="13784">
          <cell r="A13784" t="str">
            <v/>
          </cell>
        </row>
        <row r="13785">
          <cell r="A13785" t="str">
            <v/>
          </cell>
        </row>
        <row r="13786">
          <cell r="A13786" t="str">
            <v/>
          </cell>
        </row>
        <row r="13787">
          <cell r="A13787" t="str">
            <v/>
          </cell>
        </row>
        <row r="13788">
          <cell r="A13788" t="str">
            <v/>
          </cell>
        </row>
        <row r="13789">
          <cell r="A13789" t="str">
            <v/>
          </cell>
        </row>
        <row r="13790">
          <cell r="A13790" t="str">
            <v/>
          </cell>
        </row>
        <row r="13791">
          <cell r="A13791" t="str">
            <v/>
          </cell>
        </row>
        <row r="13792">
          <cell r="A13792" t="str">
            <v/>
          </cell>
        </row>
        <row r="13793">
          <cell r="A13793" t="str">
            <v/>
          </cell>
        </row>
        <row r="13794">
          <cell r="A13794" t="str">
            <v/>
          </cell>
        </row>
        <row r="13795">
          <cell r="A13795" t="str">
            <v/>
          </cell>
        </row>
        <row r="13796">
          <cell r="A13796" t="str">
            <v/>
          </cell>
        </row>
        <row r="13797">
          <cell r="A13797" t="str">
            <v/>
          </cell>
        </row>
        <row r="13798">
          <cell r="A13798" t="str">
            <v/>
          </cell>
        </row>
        <row r="13799">
          <cell r="A13799" t="str">
            <v/>
          </cell>
        </row>
        <row r="13800">
          <cell r="A13800" t="str">
            <v/>
          </cell>
        </row>
        <row r="13801">
          <cell r="A13801" t="str">
            <v/>
          </cell>
        </row>
        <row r="13802">
          <cell r="A13802" t="str">
            <v/>
          </cell>
        </row>
        <row r="13803">
          <cell r="A13803" t="str">
            <v/>
          </cell>
        </row>
        <row r="13804">
          <cell r="A13804" t="str">
            <v/>
          </cell>
        </row>
        <row r="13805">
          <cell r="A13805" t="str">
            <v/>
          </cell>
        </row>
        <row r="13806">
          <cell r="A13806" t="str">
            <v/>
          </cell>
        </row>
        <row r="13807">
          <cell r="A13807" t="str">
            <v/>
          </cell>
        </row>
        <row r="13808">
          <cell r="A13808" t="str">
            <v/>
          </cell>
        </row>
        <row r="13809">
          <cell r="A13809" t="str">
            <v/>
          </cell>
        </row>
        <row r="13810">
          <cell r="A13810" t="str">
            <v/>
          </cell>
        </row>
        <row r="13811">
          <cell r="A13811" t="str">
            <v/>
          </cell>
        </row>
        <row r="13812">
          <cell r="A13812" t="str">
            <v/>
          </cell>
        </row>
        <row r="13813">
          <cell r="A13813" t="str">
            <v/>
          </cell>
        </row>
        <row r="13814">
          <cell r="A13814" t="str">
            <v/>
          </cell>
        </row>
        <row r="13815">
          <cell r="A13815" t="str">
            <v/>
          </cell>
        </row>
        <row r="13816">
          <cell r="A13816" t="str">
            <v/>
          </cell>
        </row>
        <row r="13817">
          <cell r="A13817" t="str">
            <v/>
          </cell>
        </row>
        <row r="13818">
          <cell r="A13818" t="str">
            <v/>
          </cell>
        </row>
        <row r="13819">
          <cell r="A13819" t="str">
            <v/>
          </cell>
        </row>
        <row r="13820">
          <cell r="A13820" t="str">
            <v/>
          </cell>
        </row>
        <row r="13821">
          <cell r="A13821" t="str">
            <v/>
          </cell>
        </row>
        <row r="13822">
          <cell r="A13822" t="str">
            <v/>
          </cell>
        </row>
        <row r="13823">
          <cell r="A13823" t="str">
            <v/>
          </cell>
        </row>
        <row r="13824">
          <cell r="A13824" t="str">
            <v/>
          </cell>
        </row>
        <row r="13825">
          <cell r="A13825" t="str">
            <v/>
          </cell>
        </row>
        <row r="13826">
          <cell r="A13826" t="str">
            <v/>
          </cell>
        </row>
        <row r="13827">
          <cell r="A13827" t="str">
            <v/>
          </cell>
        </row>
        <row r="13828">
          <cell r="A13828" t="str">
            <v/>
          </cell>
        </row>
        <row r="13829">
          <cell r="A13829" t="str">
            <v/>
          </cell>
        </row>
        <row r="13830">
          <cell r="A13830" t="str">
            <v/>
          </cell>
        </row>
        <row r="13831">
          <cell r="A13831" t="str">
            <v/>
          </cell>
        </row>
        <row r="13832">
          <cell r="A13832" t="str">
            <v/>
          </cell>
        </row>
        <row r="13833">
          <cell r="A13833" t="str">
            <v/>
          </cell>
        </row>
        <row r="13834">
          <cell r="A13834" t="str">
            <v/>
          </cell>
        </row>
        <row r="13835">
          <cell r="A13835" t="str">
            <v/>
          </cell>
        </row>
        <row r="13836">
          <cell r="A13836" t="str">
            <v/>
          </cell>
        </row>
        <row r="13837">
          <cell r="A13837" t="str">
            <v/>
          </cell>
        </row>
        <row r="13838">
          <cell r="A13838" t="str">
            <v/>
          </cell>
        </row>
        <row r="13839">
          <cell r="A13839" t="str">
            <v/>
          </cell>
        </row>
        <row r="13840">
          <cell r="A13840" t="str">
            <v/>
          </cell>
        </row>
        <row r="13841">
          <cell r="A13841" t="str">
            <v/>
          </cell>
        </row>
        <row r="13842">
          <cell r="A13842" t="str">
            <v/>
          </cell>
        </row>
        <row r="13843">
          <cell r="A13843" t="str">
            <v/>
          </cell>
        </row>
        <row r="13844">
          <cell r="A13844" t="str">
            <v/>
          </cell>
        </row>
        <row r="13845">
          <cell r="A13845" t="str">
            <v/>
          </cell>
        </row>
        <row r="13846">
          <cell r="A13846" t="str">
            <v/>
          </cell>
        </row>
        <row r="13847">
          <cell r="A13847" t="str">
            <v/>
          </cell>
        </row>
        <row r="13848">
          <cell r="A13848" t="str">
            <v/>
          </cell>
        </row>
        <row r="13849">
          <cell r="A13849" t="str">
            <v/>
          </cell>
        </row>
        <row r="13850">
          <cell r="A13850" t="str">
            <v/>
          </cell>
        </row>
        <row r="13851">
          <cell r="A13851" t="str">
            <v/>
          </cell>
        </row>
        <row r="13852">
          <cell r="A13852" t="str">
            <v/>
          </cell>
        </row>
        <row r="13853">
          <cell r="A13853" t="str">
            <v/>
          </cell>
        </row>
        <row r="13854">
          <cell r="A13854" t="str">
            <v/>
          </cell>
        </row>
        <row r="13855">
          <cell r="A13855" t="str">
            <v/>
          </cell>
        </row>
        <row r="13856">
          <cell r="A13856" t="str">
            <v/>
          </cell>
        </row>
        <row r="13857">
          <cell r="A13857" t="str">
            <v/>
          </cell>
        </row>
        <row r="13858">
          <cell r="A13858" t="str">
            <v/>
          </cell>
        </row>
        <row r="13859">
          <cell r="A13859" t="str">
            <v/>
          </cell>
        </row>
        <row r="13860">
          <cell r="A13860" t="str">
            <v/>
          </cell>
        </row>
        <row r="13861">
          <cell r="A13861" t="str">
            <v/>
          </cell>
        </row>
        <row r="13862">
          <cell r="A13862" t="str">
            <v/>
          </cell>
        </row>
        <row r="13863">
          <cell r="A13863" t="str">
            <v/>
          </cell>
        </row>
        <row r="13864">
          <cell r="A13864" t="str">
            <v/>
          </cell>
        </row>
        <row r="13865">
          <cell r="A13865" t="str">
            <v/>
          </cell>
        </row>
        <row r="13866">
          <cell r="A13866" t="str">
            <v/>
          </cell>
        </row>
        <row r="13867">
          <cell r="A13867" t="str">
            <v/>
          </cell>
        </row>
        <row r="13868">
          <cell r="A13868" t="str">
            <v/>
          </cell>
        </row>
        <row r="13869">
          <cell r="A13869" t="str">
            <v/>
          </cell>
        </row>
        <row r="13870">
          <cell r="A13870" t="str">
            <v/>
          </cell>
        </row>
        <row r="13871">
          <cell r="A13871" t="str">
            <v/>
          </cell>
        </row>
        <row r="13872">
          <cell r="A13872" t="str">
            <v/>
          </cell>
        </row>
        <row r="13873">
          <cell r="A13873" t="str">
            <v/>
          </cell>
        </row>
        <row r="13874">
          <cell r="A13874" t="str">
            <v/>
          </cell>
        </row>
        <row r="13875">
          <cell r="A13875" t="str">
            <v/>
          </cell>
        </row>
        <row r="13876">
          <cell r="A13876" t="str">
            <v/>
          </cell>
        </row>
        <row r="13877">
          <cell r="A13877" t="str">
            <v/>
          </cell>
        </row>
        <row r="13878">
          <cell r="A13878" t="str">
            <v/>
          </cell>
        </row>
        <row r="13879">
          <cell r="A13879" t="str">
            <v/>
          </cell>
        </row>
        <row r="13880">
          <cell r="A13880" t="str">
            <v/>
          </cell>
        </row>
        <row r="13881">
          <cell r="A13881" t="str">
            <v/>
          </cell>
        </row>
        <row r="13882">
          <cell r="A13882" t="str">
            <v/>
          </cell>
        </row>
        <row r="13883">
          <cell r="A13883" t="str">
            <v/>
          </cell>
        </row>
        <row r="13884">
          <cell r="A13884" t="str">
            <v/>
          </cell>
        </row>
        <row r="13885">
          <cell r="A13885" t="str">
            <v/>
          </cell>
        </row>
        <row r="13886">
          <cell r="A13886" t="str">
            <v/>
          </cell>
        </row>
        <row r="13887">
          <cell r="A13887" t="str">
            <v/>
          </cell>
        </row>
        <row r="13888">
          <cell r="A13888" t="str">
            <v/>
          </cell>
        </row>
        <row r="13889">
          <cell r="A13889" t="str">
            <v/>
          </cell>
        </row>
        <row r="13890">
          <cell r="A13890" t="str">
            <v/>
          </cell>
        </row>
        <row r="13891">
          <cell r="A13891" t="str">
            <v/>
          </cell>
        </row>
        <row r="13892">
          <cell r="A13892" t="str">
            <v/>
          </cell>
        </row>
        <row r="13893">
          <cell r="A13893" t="str">
            <v/>
          </cell>
        </row>
        <row r="13894">
          <cell r="A13894" t="str">
            <v/>
          </cell>
        </row>
        <row r="13895">
          <cell r="A13895" t="str">
            <v/>
          </cell>
        </row>
        <row r="13896">
          <cell r="A13896" t="str">
            <v/>
          </cell>
        </row>
        <row r="13897">
          <cell r="A13897" t="str">
            <v/>
          </cell>
        </row>
        <row r="13898">
          <cell r="A13898" t="str">
            <v/>
          </cell>
        </row>
        <row r="13899">
          <cell r="A13899" t="str">
            <v/>
          </cell>
        </row>
        <row r="13900">
          <cell r="A13900" t="str">
            <v/>
          </cell>
        </row>
        <row r="13901">
          <cell r="A13901" t="str">
            <v/>
          </cell>
        </row>
        <row r="13902">
          <cell r="A13902" t="str">
            <v/>
          </cell>
        </row>
        <row r="13903">
          <cell r="A13903" t="str">
            <v/>
          </cell>
        </row>
        <row r="13904">
          <cell r="A13904" t="str">
            <v/>
          </cell>
        </row>
        <row r="13905">
          <cell r="A13905" t="str">
            <v/>
          </cell>
        </row>
        <row r="13906">
          <cell r="A13906" t="str">
            <v/>
          </cell>
        </row>
        <row r="13907">
          <cell r="A13907" t="str">
            <v/>
          </cell>
        </row>
        <row r="13908">
          <cell r="A13908" t="str">
            <v/>
          </cell>
        </row>
        <row r="13909">
          <cell r="A13909" t="str">
            <v/>
          </cell>
        </row>
        <row r="13910">
          <cell r="A13910" t="str">
            <v/>
          </cell>
        </row>
        <row r="13911">
          <cell r="A13911" t="str">
            <v/>
          </cell>
        </row>
        <row r="13912">
          <cell r="A13912" t="str">
            <v/>
          </cell>
        </row>
        <row r="13913">
          <cell r="A13913" t="str">
            <v/>
          </cell>
        </row>
        <row r="13914">
          <cell r="A13914" t="str">
            <v/>
          </cell>
        </row>
        <row r="13915">
          <cell r="A13915" t="str">
            <v/>
          </cell>
        </row>
        <row r="13916">
          <cell r="A13916" t="str">
            <v/>
          </cell>
        </row>
        <row r="13917">
          <cell r="A13917" t="str">
            <v/>
          </cell>
        </row>
        <row r="13918">
          <cell r="A13918" t="str">
            <v/>
          </cell>
        </row>
        <row r="13919">
          <cell r="A13919" t="str">
            <v/>
          </cell>
        </row>
        <row r="13920">
          <cell r="A13920" t="str">
            <v/>
          </cell>
        </row>
        <row r="13921">
          <cell r="A13921" t="str">
            <v/>
          </cell>
        </row>
        <row r="13922">
          <cell r="A13922" t="str">
            <v/>
          </cell>
        </row>
        <row r="13923">
          <cell r="A13923" t="str">
            <v/>
          </cell>
        </row>
        <row r="13924">
          <cell r="A13924" t="str">
            <v/>
          </cell>
        </row>
        <row r="13925">
          <cell r="A13925" t="str">
            <v/>
          </cell>
        </row>
        <row r="13926">
          <cell r="A13926" t="str">
            <v/>
          </cell>
        </row>
        <row r="13927">
          <cell r="A13927" t="str">
            <v/>
          </cell>
        </row>
        <row r="13928">
          <cell r="A13928" t="str">
            <v/>
          </cell>
        </row>
        <row r="13929">
          <cell r="A13929" t="str">
            <v/>
          </cell>
        </row>
        <row r="13930">
          <cell r="A13930" t="str">
            <v/>
          </cell>
        </row>
        <row r="13931">
          <cell r="A13931" t="str">
            <v/>
          </cell>
        </row>
        <row r="13932">
          <cell r="A13932" t="str">
            <v/>
          </cell>
        </row>
        <row r="13933">
          <cell r="A13933" t="str">
            <v/>
          </cell>
        </row>
        <row r="13934">
          <cell r="A13934" t="str">
            <v/>
          </cell>
        </row>
        <row r="13935">
          <cell r="A13935" t="str">
            <v/>
          </cell>
        </row>
        <row r="13936">
          <cell r="A13936" t="str">
            <v/>
          </cell>
        </row>
        <row r="13937">
          <cell r="A13937" t="str">
            <v/>
          </cell>
        </row>
        <row r="13938">
          <cell r="A13938" t="str">
            <v/>
          </cell>
        </row>
        <row r="13939">
          <cell r="A13939" t="str">
            <v/>
          </cell>
        </row>
        <row r="13940">
          <cell r="A13940" t="str">
            <v/>
          </cell>
        </row>
        <row r="13941">
          <cell r="A13941" t="str">
            <v/>
          </cell>
        </row>
        <row r="13942">
          <cell r="A13942" t="str">
            <v/>
          </cell>
        </row>
        <row r="13943">
          <cell r="A13943" t="str">
            <v/>
          </cell>
        </row>
        <row r="13944">
          <cell r="A13944" t="str">
            <v/>
          </cell>
        </row>
        <row r="13945">
          <cell r="A13945" t="str">
            <v/>
          </cell>
        </row>
        <row r="13946">
          <cell r="A13946" t="str">
            <v/>
          </cell>
        </row>
        <row r="13947">
          <cell r="A13947" t="str">
            <v/>
          </cell>
        </row>
        <row r="13948">
          <cell r="A13948" t="str">
            <v/>
          </cell>
        </row>
        <row r="13949">
          <cell r="A13949" t="str">
            <v/>
          </cell>
        </row>
        <row r="13950">
          <cell r="A13950" t="str">
            <v/>
          </cell>
        </row>
        <row r="13951">
          <cell r="A13951" t="str">
            <v/>
          </cell>
        </row>
        <row r="13952">
          <cell r="A13952" t="str">
            <v/>
          </cell>
        </row>
        <row r="13953">
          <cell r="A13953" t="str">
            <v/>
          </cell>
        </row>
        <row r="13954">
          <cell r="A13954" t="str">
            <v/>
          </cell>
        </row>
        <row r="13955">
          <cell r="A13955" t="str">
            <v/>
          </cell>
        </row>
        <row r="13956">
          <cell r="A13956" t="str">
            <v/>
          </cell>
        </row>
        <row r="13957">
          <cell r="A13957" t="str">
            <v/>
          </cell>
        </row>
        <row r="13958">
          <cell r="A13958" t="str">
            <v/>
          </cell>
        </row>
        <row r="13959">
          <cell r="A13959" t="str">
            <v/>
          </cell>
        </row>
        <row r="13960">
          <cell r="A13960" t="str">
            <v/>
          </cell>
        </row>
        <row r="13961">
          <cell r="A13961" t="str">
            <v/>
          </cell>
        </row>
        <row r="13962">
          <cell r="A13962" t="str">
            <v/>
          </cell>
        </row>
        <row r="13963">
          <cell r="A13963" t="str">
            <v/>
          </cell>
        </row>
        <row r="13964">
          <cell r="A13964" t="str">
            <v/>
          </cell>
        </row>
        <row r="13965">
          <cell r="A13965" t="str">
            <v/>
          </cell>
        </row>
        <row r="13966">
          <cell r="A13966" t="str">
            <v/>
          </cell>
        </row>
        <row r="13967">
          <cell r="A13967" t="str">
            <v/>
          </cell>
        </row>
        <row r="13968">
          <cell r="A13968" t="str">
            <v/>
          </cell>
        </row>
        <row r="13969">
          <cell r="A13969" t="str">
            <v/>
          </cell>
        </row>
        <row r="13970">
          <cell r="A13970" t="str">
            <v/>
          </cell>
        </row>
        <row r="13971">
          <cell r="A13971" t="str">
            <v/>
          </cell>
        </row>
        <row r="13972">
          <cell r="A13972" t="str">
            <v/>
          </cell>
        </row>
        <row r="13973">
          <cell r="A13973" t="str">
            <v/>
          </cell>
        </row>
        <row r="13974">
          <cell r="A13974" t="str">
            <v/>
          </cell>
        </row>
        <row r="13975">
          <cell r="A13975" t="str">
            <v/>
          </cell>
        </row>
        <row r="13976">
          <cell r="A13976" t="str">
            <v/>
          </cell>
        </row>
        <row r="13977">
          <cell r="A13977" t="str">
            <v/>
          </cell>
        </row>
        <row r="13978">
          <cell r="A13978" t="str">
            <v/>
          </cell>
        </row>
        <row r="13979">
          <cell r="A13979" t="str">
            <v/>
          </cell>
        </row>
        <row r="13980">
          <cell r="A13980" t="str">
            <v/>
          </cell>
        </row>
        <row r="13981">
          <cell r="A13981" t="str">
            <v/>
          </cell>
        </row>
        <row r="13982">
          <cell r="A13982" t="str">
            <v/>
          </cell>
        </row>
        <row r="13983">
          <cell r="A13983" t="str">
            <v/>
          </cell>
        </row>
        <row r="13984">
          <cell r="A13984" t="str">
            <v/>
          </cell>
        </row>
        <row r="13985">
          <cell r="A13985" t="str">
            <v/>
          </cell>
        </row>
        <row r="13986">
          <cell r="A13986" t="str">
            <v/>
          </cell>
        </row>
        <row r="13987">
          <cell r="A13987" t="str">
            <v/>
          </cell>
        </row>
        <row r="13988">
          <cell r="A13988" t="str">
            <v/>
          </cell>
        </row>
        <row r="13989">
          <cell r="A13989" t="str">
            <v/>
          </cell>
        </row>
        <row r="13990">
          <cell r="A13990" t="str">
            <v/>
          </cell>
        </row>
        <row r="13991">
          <cell r="A13991" t="str">
            <v/>
          </cell>
        </row>
        <row r="13992">
          <cell r="A13992" t="str">
            <v/>
          </cell>
        </row>
        <row r="13993">
          <cell r="A13993" t="str">
            <v/>
          </cell>
        </row>
        <row r="13994">
          <cell r="A13994" t="str">
            <v/>
          </cell>
        </row>
        <row r="13995">
          <cell r="A13995" t="str">
            <v/>
          </cell>
        </row>
        <row r="13996">
          <cell r="A13996" t="str">
            <v/>
          </cell>
        </row>
        <row r="13997">
          <cell r="A13997" t="str">
            <v/>
          </cell>
        </row>
        <row r="13998">
          <cell r="A13998" t="str">
            <v/>
          </cell>
        </row>
        <row r="13999">
          <cell r="A13999" t="str">
            <v/>
          </cell>
        </row>
        <row r="14000">
          <cell r="A14000" t="str">
            <v/>
          </cell>
        </row>
        <row r="14001">
          <cell r="A14001" t="str">
            <v/>
          </cell>
        </row>
        <row r="14002">
          <cell r="A14002" t="str">
            <v/>
          </cell>
        </row>
        <row r="14003">
          <cell r="A14003" t="str">
            <v/>
          </cell>
        </row>
        <row r="14004">
          <cell r="A14004" t="str">
            <v/>
          </cell>
        </row>
        <row r="14005">
          <cell r="A14005" t="str">
            <v/>
          </cell>
        </row>
        <row r="14006">
          <cell r="A14006" t="str">
            <v/>
          </cell>
        </row>
        <row r="14007">
          <cell r="A14007" t="str">
            <v/>
          </cell>
        </row>
        <row r="14008">
          <cell r="A14008" t="str">
            <v/>
          </cell>
        </row>
        <row r="14009">
          <cell r="A14009" t="str">
            <v/>
          </cell>
        </row>
        <row r="14010">
          <cell r="A14010" t="str">
            <v/>
          </cell>
        </row>
        <row r="14011">
          <cell r="A14011" t="str">
            <v/>
          </cell>
        </row>
        <row r="14012">
          <cell r="A14012" t="str">
            <v/>
          </cell>
        </row>
        <row r="14013">
          <cell r="A14013" t="str">
            <v/>
          </cell>
        </row>
        <row r="14014">
          <cell r="A14014" t="str">
            <v/>
          </cell>
        </row>
        <row r="14015">
          <cell r="A14015" t="str">
            <v/>
          </cell>
        </row>
        <row r="14016">
          <cell r="A14016" t="str">
            <v/>
          </cell>
        </row>
        <row r="14017">
          <cell r="A14017" t="str">
            <v/>
          </cell>
        </row>
        <row r="14018">
          <cell r="A14018" t="str">
            <v/>
          </cell>
        </row>
        <row r="14019">
          <cell r="A14019" t="str">
            <v/>
          </cell>
        </row>
        <row r="14020">
          <cell r="A14020" t="str">
            <v/>
          </cell>
        </row>
        <row r="14021">
          <cell r="A14021" t="str">
            <v/>
          </cell>
        </row>
        <row r="14022">
          <cell r="A14022" t="str">
            <v/>
          </cell>
        </row>
        <row r="14023">
          <cell r="A14023" t="str">
            <v/>
          </cell>
        </row>
        <row r="14024">
          <cell r="A14024" t="str">
            <v/>
          </cell>
        </row>
        <row r="14025">
          <cell r="A14025" t="str">
            <v/>
          </cell>
        </row>
        <row r="14026">
          <cell r="A14026" t="str">
            <v/>
          </cell>
        </row>
        <row r="14027">
          <cell r="A14027" t="str">
            <v/>
          </cell>
        </row>
        <row r="14028">
          <cell r="A14028" t="str">
            <v/>
          </cell>
        </row>
        <row r="14029">
          <cell r="A14029" t="str">
            <v/>
          </cell>
        </row>
        <row r="14030">
          <cell r="A14030" t="str">
            <v/>
          </cell>
        </row>
        <row r="14031">
          <cell r="A14031" t="str">
            <v/>
          </cell>
        </row>
        <row r="14032">
          <cell r="A14032" t="str">
            <v/>
          </cell>
        </row>
        <row r="14033">
          <cell r="A14033" t="str">
            <v/>
          </cell>
        </row>
        <row r="14034">
          <cell r="A14034" t="str">
            <v/>
          </cell>
        </row>
        <row r="14035">
          <cell r="A14035" t="str">
            <v/>
          </cell>
        </row>
        <row r="14036">
          <cell r="A14036" t="str">
            <v/>
          </cell>
        </row>
        <row r="14037">
          <cell r="A14037" t="str">
            <v/>
          </cell>
        </row>
        <row r="14038">
          <cell r="A14038" t="str">
            <v/>
          </cell>
        </row>
        <row r="14039">
          <cell r="A14039" t="str">
            <v/>
          </cell>
        </row>
        <row r="14040">
          <cell r="A14040" t="str">
            <v/>
          </cell>
        </row>
        <row r="14041">
          <cell r="A14041" t="str">
            <v/>
          </cell>
        </row>
        <row r="14042">
          <cell r="A14042" t="str">
            <v/>
          </cell>
        </row>
        <row r="14043">
          <cell r="A14043" t="str">
            <v/>
          </cell>
        </row>
        <row r="14044">
          <cell r="A14044" t="str">
            <v/>
          </cell>
        </row>
        <row r="14045">
          <cell r="A14045" t="str">
            <v/>
          </cell>
        </row>
        <row r="14046">
          <cell r="A14046" t="str">
            <v/>
          </cell>
        </row>
        <row r="14047">
          <cell r="A14047" t="str">
            <v/>
          </cell>
        </row>
        <row r="14048">
          <cell r="A14048" t="str">
            <v/>
          </cell>
        </row>
        <row r="14049">
          <cell r="A14049" t="str">
            <v/>
          </cell>
        </row>
        <row r="14050">
          <cell r="A14050" t="str">
            <v/>
          </cell>
        </row>
        <row r="14051">
          <cell r="A14051" t="str">
            <v/>
          </cell>
        </row>
        <row r="14052">
          <cell r="A14052" t="str">
            <v/>
          </cell>
        </row>
        <row r="14053">
          <cell r="A14053" t="str">
            <v/>
          </cell>
        </row>
        <row r="14054">
          <cell r="A14054" t="str">
            <v/>
          </cell>
        </row>
        <row r="14055">
          <cell r="A14055" t="str">
            <v/>
          </cell>
        </row>
        <row r="14056">
          <cell r="A14056" t="str">
            <v/>
          </cell>
        </row>
        <row r="14057">
          <cell r="A14057" t="str">
            <v/>
          </cell>
        </row>
        <row r="14058">
          <cell r="A14058" t="str">
            <v/>
          </cell>
        </row>
        <row r="14059">
          <cell r="A14059" t="str">
            <v/>
          </cell>
        </row>
        <row r="14060">
          <cell r="A14060" t="str">
            <v/>
          </cell>
        </row>
        <row r="14061">
          <cell r="A14061" t="str">
            <v/>
          </cell>
        </row>
        <row r="14062">
          <cell r="A14062" t="str">
            <v/>
          </cell>
        </row>
        <row r="14063">
          <cell r="A14063" t="str">
            <v/>
          </cell>
        </row>
        <row r="14064">
          <cell r="A14064" t="str">
            <v/>
          </cell>
        </row>
        <row r="14065">
          <cell r="A14065" t="str">
            <v/>
          </cell>
        </row>
        <row r="14066">
          <cell r="A14066" t="str">
            <v/>
          </cell>
        </row>
        <row r="14067">
          <cell r="A14067" t="str">
            <v/>
          </cell>
        </row>
        <row r="14068">
          <cell r="A14068" t="str">
            <v/>
          </cell>
        </row>
        <row r="14069">
          <cell r="A14069" t="str">
            <v/>
          </cell>
        </row>
        <row r="14070">
          <cell r="A14070" t="str">
            <v/>
          </cell>
        </row>
        <row r="14071">
          <cell r="A14071" t="str">
            <v/>
          </cell>
        </row>
        <row r="14072">
          <cell r="A14072" t="str">
            <v/>
          </cell>
        </row>
        <row r="14073">
          <cell r="A14073" t="str">
            <v/>
          </cell>
        </row>
        <row r="14074">
          <cell r="A14074" t="str">
            <v/>
          </cell>
        </row>
        <row r="14075">
          <cell r="A14075" t="str">
            <v/>
          </cell>
        </row>
        <row r="14076">
          <cell r="A14076" t="str">
            <v/>
          </cell>
        </row>
        <row r="14077">
          <cell r="A14077" t="str">
            <v/>
          </cell>
        </row>
        <row r="14078">
          <cell r="A14078" t="str">
            <v/>
          </cell>
        </row>
        <row r="14079">
          <cell r="A14079" t="str">
            <v/>
          </cell>
        </row>
        <row r="14080">
          <cell r="A14080" t="str">
            <v/>
          </cell>
        </row>
        <row r="14081">
          <cell r="A14081" t="str">
            <v/>
          </cell>
        </row>
        <row r="14082">
          <cell r="A14082" t="str">
            <v/>
          </cell>
        </row>
        <row r="14083">
          <cell r="A14083" t="str">
            <v/>
          </cell>
        </row>
        <row r="14084">
          <cell r="A14084" t="str">
            <v/>
          </cell>
        </row>
        <row r="14085">
          <cell r="A14085" t="str">
            <v/>
          </cell>
        </row>
        <row r="14086">
          <cell r="A14086" t="str">
            <v/>
          </cell>
        </row>
        <row r="14087">
          <cell r="A14087" t="str">
            <v/>
          </cell>
        </row>
        <row r="14088">
          <cell r="A14088" t="str">
            <v/>
          </cell>
        </row>
        <row r="14089">
          <cell r="A14089" t="str">
            <v/>
          </cell>
        </row>
        <row r="14090">
          <cell r="A14090" t="str">
            <v/>
          </cell>
        </row>
        <row r="14091">
          <cell r="A14091" t="str">
            <v/>
          </cell>
        </row>
        <row r="14092">
          <cell r="A14092" t="str">
            <v/>
          </cell>
        </row>
        <row r="14093">
          <cell r="A14093" t="str">
            <v/>
          </cell>
        </row>
        <row r="14094">
          <cell r="A14094" t="str">
            <v/>
          </cell>
        </row>
        <row r="14095">
          <cell r="A14095" t="str">
            <v/>
          </cell>
        </row>
        <row r="14096">
          <cell r="A14096" t="str">
            <v/>
          </cell>
        </row>
        <row r="14097">
          <cell r="A14097" t="str">
            <v/>
          </cell>
        </row>
        <row r="14098">
          <cell r="A14098" t="str">
            <v/>
          </cell>
        </row>
        <row r="14099">
          <cell r="A14099" t="str">
            <v/>
          </cell>
        </row>
        <row r="14100">
          <cell r="A14100" t="str">
            <v/>
          </cell>
        </row>
        <row r="14101">
          <cell r="A14101" t="str">
            <v/>
          </cell>
        </row>
        <row r="14102">
          <cell r="A14102" t="str">
            <v/>
          </cell>
        </row>
        <row r="14103">
          <cell r="A14103" t="str">
            <v/>
          </cell>
        </row>
        <row r="14104">
          <cell r="A14104" t="str">
            <v/>
          </cell>
        </row>
        <row r="14105">
          <cell r="A14105" t="str">
            <v/>
          </cell>
        </row>
        <row r="14106">
          <cell r="A14106" t="str">
            <v/>
          </cell>
        </row>
        <row r="14107">
          <cell r="A14107" t="str">
            <v/>
          </cell>
        </row>
        <row r="14108">
          <cell r="A14108" t="str">
            <v/>
          </cell>
        </row>
        <row r="14109">
          <cell r="A14109" t="str">
            <v/>
          </cell>
        </row>
        <row r="14110">
          <cell r="A14110" t="str">
            <v/>
          </cell>
        </row>
        <row r="14111">
          <cell r="A14111" t="str">
            <v/>
          </cell>
        </row>
        <row r="14112">
          <cell r="A14112" t="str">
            <v/>
          </cell>
        </row>
        <row r="14113">
          <cell r="A14113" t="str">
            <v/>
          </cell>
        </row>
        <row r="14114">
          <cell r="A14114" t="str">
            <v/>
          </cell>
        </row>
        <row r="14115">
          <cell r="A14115" t="str">
            <v/>
          </cell>
        </row>
        <row r="14116">
          <cell r="A14116" t="str">
            <v/>
          </cell>
        </row>
        <row r="14117">
          <cell r="A14117" t="str">
            <v/>
          </cell>
        </row>
        <row r="14118">
          <cell r="A14118" t="str">
            <v/>
          </cell>
        </row>
        <row r="14119">
          <cell r="A14119" t="str">
            <v/>
          </cell>
        </row>
        <row r="14120">
          <cell r="A14120" t="str">
            <v/>
          </cell>
        </row>
        <row r="14121">
          <cell r="A14121" t="str">
            <v/>
          </cell>
        </row>
        <row r="14122">
          <cell r="A14122" t="str">
            <v/>
          </cell>
        </row>
        <row r="14123">
          <cell r="A14123" t="str">
            <v/>
          </cell>
        </row>
        <row r="14124">
          <cell r="A14124" t="str">
            <v/>
          </cell>
        </row>
        <row r="14125">
          <cell r="A14125" t="str">
            <v/>
          </cell>
        </row>
        <row r="14126">
          <cell r="A14126" t="str">
            <v/>
          </cell>
        </row>
        <row r="14127">
          <cell r="A14127" t="str">
            <v/>
          </cell>
        </row>
        <row r="14128">
          <cell r="A14128" t="str">
            <v/>
          </cell>
        </row>
        <row r="14129">
          <cell r="A14129" t="str">
            <v/>
          </cell>
        </row>
        <row r="14130">
          <cell r="A14130" t="str">
            <v/>
          </cell>
        </row>
        <row r="14131">
          <cell r="A14131" t="str">
            <v/>
          </cell>
        </row>
        <row r="14132">
          <cell r="A14132" t="str">
            <v/>
          </cell>
        </row>
        <row r="14133">
          <cell r="A14133" t="str">
            <v/>
          </cell>
        </row>
        <row r="14134">
          <cell r="A14134" t="str">
            <v/>
          </cell>
        </row>
        <row r="14135">
          <cell r="A14135" t="str">
            <v/>
          </cell>
        </row>
        <row r="14136">
          <cell r="A14136" t="str">
            <v/>
          </cell>
        </row>
        <row r="14137">
          <cell r="A14137" t="str">
            <v/>
          </cell>
        </row>
        <row r="14138">
          <cell r="A14138" t="str">
            <v/>
          </cell>
        </row>
        <row r="14139">
          <cell r="A14139" t="str">
            <v/>
          </cell>
        </row>
        <row r="14140">
          <cell r="A14140" t="str">
            <v/>
          </cell>
        </row>
        <row r="14141">
          <cell r="A14141" t="str">
            <v/>
          </cell>
        </row>
        <row r="14142">
          <cell r="A14142" t="str">
            <v/>
          </cell>
        </row>
        <row r="14143">
          <cell r="A14143" t="str">
            <v/>
          </cell>
        </row>
        <row r="14144">
          <cell r="A14144" t="str">
            <v/>
          </cell>
        </row>
        <row r="14145">
          <cell r="A14145" t="str">
            <v/>
          </cell>
        </row>
        <row r="14146">
          <cell r="A14146" t="str">
            <v/>
          </cell>
        </row>
        <row r="14147">
          <cell r="A14147" t="str">
            <v/>
          </cell>
        </row>
        <row r="14148">
          <cell r="A14148" t="str">
            <v/>
          </cell>
        </row>
        <row r="14149">
          <cell r="A14149" t="str">
            <v/>
          </cell>
        </row>
        <row r="14150">
          <cell r="A14150" t="str">
            <v/>
          </cell>
        </row>
        <row r="14151">
          <cell r="A14151" t="str">
            <v/>
          </cell>
        </row>
        <row r="14152">
          <cell r="A14152" t="str">
            <v/>
          </cell>
        </row>
        <row r="14153">
          <cell r="A14153" t="str">
            <v/>
          </cell>
        </row>
        <row r="14154">
          <cell r="A14154" t="str">
            <v/>
          </cell>
        </row>
        <row r="14155">
          <cell r="A14155" t="str">
            <v/>
          </cell>
        </row>
        <row r="14156">
          <cell r="A14156" t="str">
            <v/>
          </cell>
        </row>
        <row r="14157">
          <cell r="A14157" t="str">
            <v/>
          </cell>
        </row>
        <row r="14158">
          <cell r="A14158" t="str">
            <v/>
          </cell>
        </row>
        <row r="14159">
          <cell r="A14159" t="str">
            <v/>
          </cell>
        </row>
        <row r="14160">
          <cell r="A14160" t="str">
            <v/>
          </cell>
        </row>
        <row r="14161">
          <cell r="A14161" t="str">
            <v/>
          </cell>
        </row>
        <row r="14162">
          <cell r="A14162" t="str">
            <v/>
          </cell>
        </row>
        <row r="14163">
          <cell r="A14163" t="str">
            <v/>
          </cell>
        </row>
        <row r="14164">
          <cell r="A14164" t="str">
            <v/>
          </cell>
        </row>
        <row r="14165">
          <cell r="A14165" t="str">
            <v/>
          </cell>
        </row>
        <row r="14166">
          <cell r="A14166" t="str">
            <v/>
          </cell>
        </row>
        <row r="14167">
          <cell r="A14167" t="str">
            <v/>
          </cell>
        </row>
        <row r="14168">
          <cell r="A14168" t="str">
            <v/>
          </cell>
        </row>
        <row r="14169">
          <cell r="A14169" t="str">
            <v/>
          </cell>
        </row>
        <row r="14170">
          <cell r="A14170" t="str">
            <v/>
          </cell>
        </row>
        <row r="14171">
          <cell r="A14171" t="str">
            <v/>
          </cell>
        </row>
        <row r="14172">
          <cell r="A14172" t="str">
            <v/>
          </cell>
        </row>
        <row r="14173">
          <cell r="A14173" t="str">
            <v/>
          </cell>
        </row>
        <row r="14174">
          <cell r="A14174" t="str">
            <v/>
          </cell>
        </row>
        <row r="14175">
          <cell r="A14175" t="str">
            <v/>
          </cell>
        </row>
        <row r="14176">
          <cell r="A14176" t="str">
            <v/>
          </cell>
        </row>
        <row r="14177">
          <cell r="A14177" t="str">
            <v/>
          </cell>
        </row>
        <row r="14178">
          <cell r="A14178" t="str">
            <v/>
          </cell>
        </row>
        <row r="14179">
          <cell r="A14179" t="str">
            <v/>
          </cell>
        </row>
        <row r="14180">
          <cell r="A14180" t="str">
            <v/>
          </cell>
        </row>
        <row r="14181">
          <cell r="A14181" t="str">
            <v/>
          </cell>
        </row>
        <row r="14182">
          <cell r="A14182" t="str">
            <v/>
          </cell>
        </row>
        <row r="14183">
          <cell r="A14183" t="str">
            <v/>
          </cell>
        </row>
        <row r="14184">
          <cell r="A14184" t="str">
            <v/>
          </cell>
        </row>
        <row r="14185">
          <cell r="A14185" t="str">
            <v/>
          </cell>
        </row>
        <row r="14186">
          <cell r="A14186" t="str">
            <v/>
          </cell>
        </row>
        <row r="14187">
          <cell r="A14187" t="str">
            <v/>
          </cell>
        </row>
        <row r="14188">
          <cell r="A14188" t="str">
            <v/>
          </cell>
        </row>
        <row r="14189">
          <cell r="A14189" t="str">
            <v/>
          </cell>
        </row>
        <row r="14190">
          <cell r="A14190" t="str">
            <v/>
          </cell>
        </row>
        <row r="14191">
          <cell r="A14191" t="str">
            <v/>
          </cell>
        </row>
        <row r="14192">
          <cell r="A14192" t="str">
            <v/>
          </cell>
        </row>
        <row r="14193">
          <cell r="A14193" t="str">
            <v/>
          </cell>
        </row>
        <row r="14194">
          <cell r="A14194" t="str">
            <v/>
          </cell>
        </row>
        <row r="14195">
          <cell r="A14195" t="str">
            <v/>
          </cell>
        </row>
        <row r="14196">
          <cell r="A14196" t="str">
            <v/>
          </cell>
        </row>
        <row r="14197">
          <cell r="A14197" t="str">
            <v/>
          </cell>
        </row>
        <row r="14198">
          <cell r="A14198" t="str">
            <v/>
          </cell>
        </row>
        <row r="14199">
          <cell r="A14199" t="str">
            <v/>
          </cell>
        </row>
        <row r="14200">
          <cell r="A14200" t="str">
            <v/>
          </cell>
        </row>
        <row r="14201">
          <cell r="A14201" t="str">
            <v/>
          </cell>
        </row>
        <row r="14202">
          <cell r="A14202" t="str">
            <v/>
          </cell>
        </row>
        <row r="14203">
          <cell r="A14203" t="str">
            <v/>
          </cell>
        </row>
        <row r="14204">
          <cell r="A14204" t="str">
            <v/>
          </cell>
        </row>
        <row r="14205">
          <cell r="A14205" t="str">
            <v/>
          </cell>
        </row>
        <row r="14206">
          <cell r="A14206" t="str">
            <v/>
          </cell>
        </row>
        <row r="14207">
          <cell r="A14207" t="str">
            <v/>
          </cell>
        </row>
        <row r="14208">
          <cell r="A14208" t="str">
            <v/>
          </cell>
        </row>
        <row r="14209">
          <cell r="A14209" t="str">
            <v/>
          </cell>
        </row>
        <row r="14210">
          <cell r="A14210" t="str">
            <v/>
          </cell>
        </row>
        <row r="14211">
          <cell r="A14211" t="str">
            <v/>
          </cell>
        </row>
        <row r="14212">
          <cell r="A14212" t="str">
            <v/>
          </cell>
        </row>
        <row r="14213">
          <cell r="A14213" t="str">
            <v/>
          </cell>
        </row>
        <row r="14214">
          <cell r="A14214" t="str">
            <v/>
          </cell>
        </row>
        <row r="14215">
          <cell r="A14215" t="str">
            <v/>
          </cell>
        </row>
        <row r="14216">
          <cell r="A14216" t="str">
            <v/>
          </cell>
        </row>
        <row r="14217">
          <cell r="A14217" t="str">
            <v/>
          </cell>
        </row>
        <row r="14218">
          <cell r="A14218" t="str">
            <v/>
          </cell>
        </row>
        <row r="14219">
          <cell r="A14219" t="str">
            <v/>
          </cell>
        </row>
        <row r="14220">
          <cell r="A14220" t="str">
            <v/>
          </cell>
        </row>
        <row r="14221">
          <cell r="A14221" t="str">
            <v/>
          </cell>
        </row>
        <row r="14222">
          <cell r="A14222" t="str">
            <v/>
          </cell>
        </row>
        <row r="14223">
          <cell r="A14223" t="str">
            <v/>
          </cell>
        </row>
        <row r="14224">
          <cell r="A14224" t="str">
            <v/>
          </cell>
        </row>
        <row r="14225">
          <cell r="A14225" t="str">
            <v/>
          </cell>
        </row>
        <row r="14226">
          <cell r="A14226" t="str">
            <v/>
          </cell>
        </row>
        <row r="14227">
          <cell r="A14227" t="str">
            <v/>
          </cell>
        </row>
        <row r="14228">
          <cell r="A14228" t="str">
            <v/>
          </cell>
        </row>
        <row r="14229">
          <cell r="A14229" t="str">
            <v/>
          </cell>
        </row>
        <row r="14230">
          <cell r="A14230" t="str">
            <v/>
          </cell>
        </row>
        <row r="14231">
          <cell r="A14231" t="str">
            <v/>
          </cell>
        </row>
        <row r="14232">
          <cell r="A14232" t="str">
            <v/>
          </cell>
        </row>
        <row r="14233">
          <cell r="A14233" t="str">
            <v/>
          </cell>
        </row>
        <row r="14234">
          <cell r="A14234" t="str">
            <v/>
          </cell>
        </row>
        <row r="14235">
          <cell r="A14235" t="str">
            <v/>
          </cell>
        </row>
        <row r="14236">
          <cell r="A14236" t="str">
            <v/>
          </cell>
        </row>
        <row r="14237">
          <cell r="A14237" t="str">
            <v/>
          </cell>
        </row>
        <row r="14238">
          <cell r="A14238" t="str">
            <v/>
          </cell>
        </row>
        <row r="14239">
          <cell r="A14239" t="str">
            <v/>
          </cell>
        </row>
        <row r="14240">
          <cell r="A14240" t="str">
            <v/>
          </cell>
        </row>
        <row r="14241">
          <cell r="A14241" t="str">
            <v/>
          </cell>
        </row>
        <row r="14242">
          <cell r="A14242" t="str">
            <v/>
          </cell>
        </row>
        <row r="14243">
          <cell r="A14243" t="str">
            <v/>
          </cell>
        </row>
        <row r="14244">
          <cell r="A14244" t="str">
            <v/>
          </cell>
        </row>
        <row r="14245">
          <cell r="A14245" t="str">
            <v/>
          </cell>
        </row>
        <row r="14246">
          <cell r="A14246" t="str">
            <v/>
          </cell>
        </row>
        <row r="14247">
          <cell r="A14247" t="str">
            <v/>
          </cell>
        </row>
        <row r="14248">
          <cell r="A14248" t="str">
            <v/>
          </cell>
        </row>
        <row r="14249">
          <cell r="A14249" t="str">
            <v/>
          </cell>
        </row>
        <row r="14250">
          <cell r="A14250" t="str">
            <v/>
          </cell>
        </row>
        <row r="14251">
          <cell r="A14251" t="str">
            <v/>
          </cell>
        </row>
        <row r="14252">
          <cell r="A14252" t="str">
            <v/>
          </cell>
        </row>
        <row r="14253">
          <cell r="A14253" t="str">
            <v/>
          </cell>
        </row>
        <row r="14254">
          <cell r="A14254" t="str">
            <v/>
          </cell>
        </row>
        <row r="14255">
          <cell r="A14255" t="str">
            <v/>
          </cell>
        </row>
        <row r="14256">
          <cell r="A14256" t="str">
            <v/>
          </cell>
        </row>
        <row r="14257">
          <cell r="A14257" t="str">
            <v/>
          </cell>
        </row>
        <row r="14258">
          <cell r="A14258" t="str">
            <v/>
          </cell>
        </row>
        <row r="14259">
          <cell r="A14259" t="str">
            <v/>
          </cell>
        </row>
        <row r="14260">
          <cell r="A14260" t="str">
            <v/>
          </cell>
        </row>
        <row r="14261">
          <cell r="A14261" t="str">
            <v/>
          </cell>
        </row>
        <row r="14262">
          <cell r="A14262" t="str">
            <v/>
          </cell>
        </row>
        <row r="14263">
          <cell r="A14263" t="str">
            <v/>
          </cell>
        </row>
        <row r="14264">
          <cell r="A14264" t="str">
            <v/>
          </cell>
        </row>
        <row r="14265">
          <cell r="A14265" t="str">
            <v/>
          </cell>
        </row>
        <row r="14266">
          <cell r="A14266" t="str">
            <v/>
          </cell>
        </row>
        <row r="14267">
          <cell r="A14267" t="str">
            <v/>
          </cell>
        </row>
        <row r="14268">
          <cell r="A14268" t="str">
            <v/>
          </cell>
        </row>
        <row r="14269">
          <cell r="A14269" t="str">
            <v/>
          </cell>
        </row>
        <row r="14270">
          <cell r="A14270" t="str">
            <v/>
          </cell>
        </row>
        <row r="14271">
          <cell r="A14271" t="str">
            <v/>
          </cell>
        </row>
        <row r="14272">
          <cell r="A14272" t="str">
            <v/>
          </cell>
        </row>
        <row r="14273">
          <cell r="A14273" t="str">
            <v/>
          </cell>
        </row>
        <row r="14274">
          <cell r="A14274" t="str">
            <v/>
          </cell>
        </row>
        <row r="14275">
          <cell r="A14275" t="str">
            <v/>
          </cell>
        </row>
        <row r="14276">
          <cell r="A14276" t="str">
            <v/>
          </cell>
        </row>
        <row r="14277">
          <cell r="A14277" t="str">
            <v/>
          </cell>
        </row>
        <row r="14278">
          <cell r="A14278" t="str">
            <v/>
          </cell>
        </row>
        <row r="14279">
          <cell r="A14279" t="str">
            <v/>
          </cell>
        </row>
        <row r="14280">
          <cell r="A14280" t="str">
            <v/>
          </cell>
        </row>
        <row r="14281">
          <cell r="A14281" t="str">
            <v/>
          </cell>
        </row>
        <row r="14282">
          <cell r="A14282" t="str">
            <v/>
          </cell>
        </row>
        <row r="14283">
          <cell r="A14283" t="str">
            <v/>
          </cell>
        </row>
        <row r="14284">
          <cell r="A14284" t="str">
            <v/>
          </cell>
        </row>
        <row r="14285">
          <cell r="A14285" t="str">
            <v/>
          </cell>
        </row>
        <row r="14286">
          <cell r="A14286" t="str">
            <v/>
          </cell>
        </row>
        <row r="14287">
          <cell r="A14287" t="str">
            <v/>
          </cell>
        </row>
        <row r="14288">
          <cell r="A14288" t="str">
            <v/>
          </cell>
        </row>
        <row r="14289">
          <cell r="A14289" t="str">
            <v/>
          </cell>
        </row>
        <row r="14290">
          <cell r="A14290" t="str">
            <v/>
          </cell>
        </row>
        <row r="14291">
          <cell r="A14291" t="str">
            <v/>
          </cell>
        </row>
        <row r="14292">
          <cell r="A14292" t="str">
            <v/>
          </cell>
        </row>
        <row r="14293">
          <cell r="A14293" t="str">
            <v/>
          </cell>
        </row>
        <row r="14294">
          <cell r="A14294" t="str">
            <v/>
          </cell>
        </row>
        <row r="14295">
          <cell r="A14295" t="str">
            <v/>
          </cell>
        </row>
        <row r="14296">
          <cell r="A14296" t="str">
            <v/>
          </cell>
        </row>
        <row r="14297">
          <cell r="A14297" t="str">
            <v/>
          </cell>
        </row>
        <row r="14298">
          <cell r="A14298" t="str">
            <v/>
          </cell>
        </row>
        <row r="14299">
          <cell r="A14299" t="str">
            <v/>
          </cell>
        </row>
        <row r="14300">
          <cell r="A14300" t="str">
            <v/>
          </cell>
        </row>
        <row r="14301">
          <cell r="A14301" t="str">
            <v/>
          </cell>
        </row>
        <row r="14302">
          <cell r="A14302" t="str">
            <v/>
          </cell>
        </row>
        <row r="14303">
          <cell r="A14303" t="str">
            <v/>
          </cell>
        </row>
        <row r="14304">
          <cell r="A14304" t="str">
            <v/>
          </cell>
        </row>
        <row r="14305">
          <cell r="A14305" t="str">
            <v/>
          </cell>
        </row>
        <row r="14306">
          <cell r="A14306" t="str">
            <v/>
          </cell>
        </row>
        <row r="14307">
          <cell r="A14307" t="str">
            <v/>
          </cell>
        </row>
        <row r="14308">
          <cell r="A14308" t="str">
            <v/>
          </cell>
        </row>
        <row r="14309">
          <cell r="A14309" t="str">
            <v/>
          </cell>
        </row>
        <row r="14310">
          <cell r="A14310" t="str">
            <v/>
          </cell>
        </row>
        <row r="14311">
          <cell r="A14311" t="str">
            <v/>
          </cell>
        </row>
        <row r="14312">
          <cell r="A14312" t="str">
            <v/>
          </cell>
        </row>
        <row r="14313">
          <cell r="A14313" t="str">
            <v/>
          </cell>
        </row>
        <row r="14314">
          <cell r="A14314" t="str">
            <v/>
          </cell>
        </row>
        <row r="14315">
          <cell r="A14315" t="str">
            <v/>
          </cell>
        </row>
        <row r="14316">
          <cell r="A14316" t="str">
            <v/>
          </cell>
        </row>
        <row r="14317">
          <cell r="A14317" t="str">
            <v/>
          </cell>
        </row>
        <row r="14318">
          <cell r="A14318" t="str">
            <v/>
          </cell>
        </row>
        <row r="14319">
          <cell r="A14319" t="str">
            <v/>
          </cell>
        </row>
        <row r="14320">
          <cell r="A14320" t="str">
            <v/>
          </cell>
        </row>
        <row r="14321">
          <cell r="A14321" t="str">
            <v/>
          </cell>
        </row>
        <row r="14322">
          <cell r="A14322" t="str">
            <v/>
          </cell>
        </row>
        <row r="14323">
          <cell r="A14323" t="str">
            <v/>
          </cell>
        </row>
        <row r="14324">
          <cell r="A14324" t="str">
            <v/>
          </cell>
        </row>
        <row r="14325">
          <cell r="A14325" t="str">
            <v/>
          </cell>
        </row>
        <row r="14326">
          <cell r="A14326" t="str">
            <v/>
          </cell>
        </row>
        <row r="14327">
          <cell r="A14327" t="str">
            <v/>
          </cell>
        </row>
        <row r="14328">
          <cell r="A14328" t="str">
            <v/>
          </cell>
        </row>
        <row r="14329">
          <cell r="A14329" t="str">
            <v/>
          </cell>
        </row>
        <row r="14330">
          <cell r="A14330" t="str">
            <v/>
          </cell>
        </row>
        <row r="14331">
          <cell r="A14331" t="str">
            <v/>
          </cell>
        </row>
        <row r="14332">
          <cell r="A14332" t="str">
            <v/>
          </cell>
        </row>
        <row r="14333">
          <cell r="A14333" t="str">
            <v/>
          </cell>
        </row>
        <row r="14334">
          <cell r="A14334" t="str">
            <v/>
          </cell>
        </row>
        <row r="14335">
          <cell r="A14335" t="str">
            <v/>
          </cell>
        </row>
        <row r="14336">
          <cell r="A14336" t="str">
            <v/>
          </cell>
        </row>
        <row r="14337">
          <cell r="A14337" t="str">
            <v/>
          </cell>
        </row>
        <row r="14338">
          <cell r="A14338" t="str">
            <v/>
          </cell>
        </row>
        <row r="14339">
          <cell r="A14339" t="str">
            <v/>
          </cell>
        </row>
        <row r="14340">
          <cell r="A14340" t="str">
            <v/>
          </cell>
        </row>
        <row r="14341">
          <cell r="A14341" t="str">
            <v/>
          </cell>
        </row>
        <row r="14342">
          <cell r="A14342" t="str">
            <v/>
          </cell>
        </row>
        <row r="14343">
          <cell r="A14343" t="str">
            <v/>
          </cell>
        </row>
        <row r="14344">
          <cell r="A14344" t="str">
            <v/>
          </cell>
        </row>
        <row r="14345">
          <cell r="A14345" t="str">
            <v/>
          </cell>
        </row>
        <row r="14346">
          <cell r="A14346" t="str">
            <v/>
          </cell>
        </row>
        <row r="14347">
          <cell r="A14347" t="str">
            <v/>
          </cell>
        </row>
        <row r="14348">
          <cell r="A14348" t="str">
            <v/>
          </cell>
        </row>
        <row r="14349">
          <cell r="A14349" t="str">
            <v/>
          </cell>
        </row>
        <row r="14350">
          <cell r="A14350" t="str">
            <v/>
          </cell>
        </row>
        <row r="14351">
          <cell r="A14351" t="str">
            <v/>
          </cell>
        </row>
        <row r="14352">
          <cell r="A14352" t="str">
            <v/>
          </cell>
        </row>
        <row r="14353">
          <cell r="A14353" t="str">
            <v/>
          </cell>
        </row>
        <row r="14354">
          <cell r="A14354" t="str">
            <v/>
          </cell>
        </row>
        <row r="14355">
          <cell r="A14355" t="str">
            <v/>
          </cell>
        </row>
        <row r="14356">
          <cell r="A14356" t="str">
            <v/>
          </cell>
        </row>
        <row r="14357">
          <cell r="A14357" t="str">
            <v/>
          </cell>
        </row>
        <row r="14358">
          <cell r="A14358" t="str">
            <v/>
          </cell>
        </row>
        <row r="14359">
          <cell r="A14359" t="str">
            <v/>
          </cell>
        </row>
        <row r="14360">
          <cell r="A14360" t="str">
            <v/>
          </cell>
        </row>
        <row r="14361">
          <cell r="A14361" t="str">
            <v/>
          </cell>
        </row>
        <row r="14362">
          <cell r="A14362" t="str">
            <v/>
          </cell>
        </row>
        <row r="14363">
          <cell r="A14363" t="str">
            <v/>
          </cell>
        </row>
        <row r="14364">
          <cell r="A14364" t="str">
            <v/>
          </cell>
        </row>
        <row r="14365">
          <cell r="A14365" t="str">
            <v/>
          </cell>
        </row>
        <row r="14366">
          <cell r="A14366" t="str">
            <v/>
          </cell>
        </row>
        <row r="14367">
          <cell r="A14367" t="str">
            <v/>
          </cell>
        </row>
        <row r="14368">
          <cell r="A14368" t="str">
            <v/>
          </cell>
        </row>
        <row r="14369">
          <cell r="A14369" t="str">
            <v/>
          </cell>
        </row>
        <row r="14370">
          <cell r="A14370" t="str">
            <v/>
          </cell>
        </row>
        <row r="14371">
          <cell r="A14371" t="str">
            <v/>
          </cell>
        </row>
        <row r="14372">
          <cell r="A14372" t="str">
            <v/>
          </cell>
        </row>
        <row r="14373">
          <cell r="A14373" t="str">
            <v/>
          </cell>
        </row>
        <row r="14374">
          <cell r="A14374" t="str">
            <v/>
          </cell>
        </row>
        <row r="14375">
          <cell r="A14375" t="str">
            <v/>
          </cell>
        </row>
        <row r="14376">
          <cell r="A14376" t="str">
            <v/>
          </cell>
        </row>
        <row r="14377">
          <cell r="A14377" t="str">
            <v/>
          </cell>
        </row>
        <row r="14378">
          <cell r="A14378" t="str">
            <v/>
          </cell>
        </row>
        <row r="14379">
          <cell r="A14379" t="str">
            <v/>
          </cell>
        </row>
        <row r="14380">
          <cell r="A14380" t="str">
            <v/>
          </cell>
        </row>
        <row r="14381">
          <cell r="A14381" t="str">
            <v/>
          </cell>
        </row>
        <row r="14382">
          <cell r="A14382" t="str">
            <v/>
          </cell>
        </row>
        <row r="14383">
          <cell r="A14383" t="str">
            <v/>
          </cell>
        </row>
        <row r="14384">
          <cell r="A14384" t="str">
            <v/>
          </cell>
        </row>
        <row r="14385">
          <cell r="A14385" t="str">
            <v/>
          </cell>
        </row>
        <row r="14386">
          <cell r="A14386" t="str">
            <v/>
          </cell>
        </row>
        <row r="14387">
          <cell r="A14387" t="str">
            <v/>
          </cell>
        </row>
        <row r="14388">
          <cell r="A14388" t="str">
            <v/>
          </cell>
        </row>
        <row r="14389">
          <cell r="A14389" t="str">
            <v/>
          </cell>
        </row>
        <row r="14390">
          <cell r="A14390" t="str">
            <v/>
          </cell>
        </row>
        <row r="14391">
          <cell r="A14391" t="str">
            <v/>
          </cell>
        </row>
        <row r="14392">
          <cell r="A14392" t="str">
            <v/>
          </cell>
        </row>
        <row r="14393">
          <cell r="A14393" t="str">
            <v/>
          </cell>
        </row>
        <row r="14394">
          <cell r="A14394" t="str">
            <v/>
          </cell>
        </row>
        <row r="14395">
          <cell r="A14395" t="str">
            <v/>
          </cell>
        </row>
        <row r="14396">
          <cell r="A14396" t="str">
            <v/>
          </cell>
        </row>
        <row r="14397">
          <cell r="A14397" t="str">
            <v/>
          </cell>
        </row>
        <row r="14398">
          <cell r="A14398" t="str">
            <v/>
          </cell>
        </row>
        <row r="14399">
          <cell r="A14399" t="str">
            <v/>
          </cell>
        </row>
        <row r="14400">
          <cell r="A14400" t="str">
            <v/>
          </cell>
        </row>
        <row r="14401">
          <cell r="A14401" t="str">
            <v/>
          </cell>
        </row>
        <row r="14402">
          <cell r="A14402" t="str">
            <v/>
          </cell>
        </row>
        <row r="14403">
          <cell r="A14403" t="str">
            <v/>
          </cell>
        </row>
        <row r="14404">
          <cell r="A14404" t="str">
            <v/>
          </cell>
        </row>
        <row r="14405">
          <cell r="A14405" t="str">
            <v/>
          </cell>
        </row>
        <row r="14406">
          <cell r="A14406" t="str">
            <v/>
          </cell>
        </row>
        <row r="14407">
          <cell r="A14407" t="str">
            <v/>
          </cell>
        </row>
        <row r="14408">
          <cell r="A14408" t="str">
            <v/>
          </cell>
        </row>
        <row r="14409">
          <cell r="A14409" t="str">
            <v/>
          </cell>
        </row>
        <row r="14410">
          <cell r="A14410" t="str">
            <v/>
          </cell>
        </row>
        <row r="14411">
          <cell r="A14411" t="str">
            <v/>
          </cell>
        </row>
        <row r="14412">
          <cell r="A14412" t="str">
            <v/>
          </cell>
        </row>
        <row r="14413">
          <cell r="A14413" t="str">
            <v/>
          </cell>
        </row>
        <row r="14414">
          <cell r="A14414" t="str">
            <v/>
          </cell>
        </row>
        <row r="14415">
          <cell r="A14415" t="str">
            <v/>
          </cell>
        </row>
        <row r="14416">
          <cell r="A14416" t="str">
            <v/>
          </cell>
        </row>
        <row r="14417">
          <cell r="A14417" t="str">
            <v/>
          </cell>
        </row>
        <row r="14418">
          <cell r="A14418" t="str">
            <v/>
          </cell>
        </row>
        <row r="14419">
          <cell r="A14419" t="str">
            <v/>
          </cell>
        </row>
        <row r="14420">
          <cell r="A14420" t="str">
            <v/>
          </cell>
        </row>
        <row r="14421">
          <cell r="A14421" t="str">
            <v/>
          </cell>
        </row>
        <row r="14422">
          <cell r="A14422" t="str">
            <v/>
          </cell>
        </row>
        <row r="14423">
          <cell r="A14423" t="str">
            <v/>
          </cell>
        </row>
        <row r="14424">
          <cell r="A14424" t="str">
            <v/>
          </cell>
        </row>
        <row r="14425">
          <cell r="A14425" t="str">
            <v/>
          </cell>
        </row>
        <row r="14426">
          <cell r="A14426" t="str">
            <v/>
          </cell>
        </row>
        <row r="14427">
          <cell r="A14427" t="str">
            <v/>
          </cell>
        </row>
        <row r="14428">
          <cell r="A14428" t="str">
            <v/>
          </cell>
        </row>
        <row r="14429">
          <cell r="A14429" t="str">
            <v/>
          </cell>
        </row>
        <row r="14430">
          <cell r="A14430" t="str">
            <v/>
          </cell>
        </row>
        <row r="14431">
          <cell r="A14431" t="str">
            <v/>
          </cell>
        </row>
        <row r="14432">
          <cell r="A14432" t="str">
            <v/>
          </cell>
        </row>
        <row r="14433">
          <cell r="A14433" t="str">
            <v/>
          </cell>
        </row>
        <row r="14434">
          <cell r="A14434" t="str">
            <v/>
          </cell>
        </row>
        <row r="14435">
          <cell r="A14435" t="str">
            <v/>
          </cell>
        </row>
        <row r="14436">
          <cell r="A14436" t="str">
            <v/>
          </cell>
        </row>
        <row r="14437">
          <cell r="A14437" t="str">
            <v/>
          </cell>
        </row>
        <row r="14438">
          <cell r="A14438" t="str">
            <v/>
          </cell>
        </row>
        <row r="14439">
          <cell r="A14439" t="str">
            <v/>
          </cell>
        </row>
        <row r="14440">
          <cell r="A14440" t="str">
            <v/>
          </cell>
        </row>
        <row r="14441">
          <cell r="A14441" t="str">
            <v/>
          </cell>
        </row>
        <row r="14442">
          <cell r="A14442" t="str">
            <v/>
          </cell>
        </row>
        <row r="14443">
          <cell r="A14443" t="str">
            <v/>
          </cell>
        </row>
        <row r="14444">
          <cell r="A14444" t="str">
            <v/>
          </cell>
        </row>
        <row r="14445">
          <cell r="A14445" t="str">
            <v/>
          </cell>
        </row>
        <row r="14446">
          <cell r="A14446" t="str">
            <v/>
          </cell>
        </row>
        <row r="14447">
          <cell r="A14447" t="str">
            <v/>
          </cell>
        </row>
        <row r="14448">
          <cell r="A14448" t="str">
            <v/>
          </cell>
        </row>
        <row r="14449">
          <cell r="A14449" t="str">
            <v/>
          </cell>
        </row>
        <row r="14450">
          <cell r="A14450" t="str">
            <v/>
          </cell>
        </row>
        <row r="14451">
          <cell r="A14451" t="str">
            <v/>
          </cell>
        </row>
        <row r="14452">
          <cell r="A14452" t="str">
            <v/>
          </cell>
        </row>
        <row r="14453">
          <cell r="A14453" t="str">
            <v/>
          </cell>
        </row>
        <row r="14454">
          <cell r="A14454" t="str">
            <v/>
          </cell>
        </row>
        <row r="14455">
          <cell r="A14455" t="str">
            <v/>
          </cell>
        </row>
        <row r="14456">
          <cell r="A14456" t="str">
            <v/>
          </cell>
        </row>
        <row r="14457">
          <cell r="A14457" t="str">
            <v/>
          </cell>
        </row>
        <row r="14458">
          <cell r="A14458" t="str">
            <v/>
          </cell>
        </row>
        <row r="14459">
          <cell r="A14459" t="str">
            <v/>
          </cell>
        </row>
        <row r="14460">
          <cell r="A14460" t="str">
            <v/>
          </cell>
        </row>
        <row r="14461">
          <cell r="A14461" t="str">
            <v/>
          </cell>
        </row>
        <row r="14462">
          <cell r="A14462" t="str">
            <v/>
          </cell>
        </row>
        <row r="14463">
          <cell r="A14463" t="str">
            <v/>
          </cell>
        </row>
        <row r="14464">
          <cell r="A14464" t="str">
            <v/>
          </cell>
        </row>
        <row r="14465">
          <cell r="A14465" t="str">
            <v/>
          </cell>
        </row>
        <row r="14466">
          <cell r="A14466" t="str">
            <v/>
          </cell>
        </row>
        <row r="14467">
          <cell r="A14467" t="str">
            <v/>
          </cell>
        </row>
        <row r="14468">
          <cell r="A14468" t="str">
            <v/>
          </cell>
        </row>
        <row r="14469">
          <cell r="A14469" t="str">
            <v/>
          </cell>
        </row>
        <row r="14470">
          <cell r="A14470" t="str">
            <v/>
          </cell>
        </row>
        <row r="14471">
          <cell r="A14471" t="str">
            <v/>
          </cell>
        </row>
        <row r="14472">
          <cell r="A14472" t="str">
            <v/>
          </cell>
        </row>
        <row r="14473">
          <cell r="A14473" t="str">
            <v/>
          </cell>
        </row>
        <row r="14474">
          <cell r="A14474" t="str">
            <v/>
          </cell>
        </row>
        <row r="14475">
          <cell r="A14475" t="str">
            <v/>
          </cell>
        </row>
        <row r="14476">
          <cell r="A14476" t="str">
            <v/>
          </cell>
        </row>
        <row r="14477">
          <cell r="A14477" t="str">
            <v/>
          </cell>
        </row>
        <row r="14478">
          <cell r="A14478" t="str">
            <v/>
          </cell>
        </row>
        <row r="14479">
          <cell r="A14479" t="str">
            <v/>
          </cell>
        </row>
        <row r="14480">
          <cell r="A14480" t="str">
            <v/>
          </cell>
        </row>
        <row r="14481">
          <cell r="A14481" t="str">
            <v/>
          </cell>
        </row>
        <row r="14482">
          <cell r="A14482" t="str">
            <v/>
          </cell>
        </row>
        <row r="14483">
          <cell r="A14483" t="str">
            <v/>
          </cell>
        </row>
        <row r="14484">
          <cell r="A14484" t="str">
            <v/>
          </cell>
        </row>
        <row r="14485">
          <cell r="A14485" t="str">
            <v/>
          </cell>
        </row>
        <row r="14486">
          <cell r="A14486" t="str">
            <v/>
          </cell>
        </row>
        <row r="14487">
          <cell r="A14487" t="str">
            <v/>
          </cell>
        </row>
        <row r="14488">
          <cell r="A14488" t="str">
            <v/>
          </cell>
        </row>
        <row r="14489">
          <cell r="A14489" t="str">
            <v/>
          </cell>
        </row>
        <row r="14490">
          <cell r="A14490" t="str">
            <v/>
          </cell>
        </row>
        <row r="14491">
          <cell r="A14491" t="str">
            <v/>
          </cell>
        </row>
        <row r="14492">
          <cell r="A14492" t="str">
            <v/>
          </cell>
        </row>
        <row r="14493">
          <cell r="A14493" t="str">
            <v/>
          </cell>
        </row>
        <row r="14494">
          <cell r="A14494" t="str">
            <v/>
          </cell>
        </row>
        <row r="14495">
          <cell r="A14495" t="str">
            <v/>
          </cell>
        </row>
        <row r="14496">
          <cell r="A14496" t="str">
            <v/>
          </cell>
        </row>
        <row r="14497">
          <cell r="A14497" t="str">
            <v/>
          </cell>
        </row>
        <row r="14498">
          <cell r="A14498" t="str">
            <v/>
          </cell>
        </row>
        <row r="14499">
          <cell r="A14499" t="str">
            <v/>
          </cell>
        </row>
        <row r="14500">
          <cell r="A14500" t="str">
            <v/>
          </cell>
        </row>
        <row r="14501">
          <cell r="A14501" t="str">
            <v/>
          </cell>
        </row>
        <row r="14502">
          <cell r="A14502" t="str">
            <v/>
          </cell>
        </row>
        <row r="14503">
          <cell r="A14503" t="str">
            <v/>
          </cell>
        </row>
        <row r="14504">
          <cell r="A14504" t="str">
            <v/>
          </cell>
        </row>
        <row r="14505">
          <cell r="A14505" t="str">
            <v/>
          </cell>
        </row>
        <row r="14506">
          <cell r="A14506" t="str">
            <v/>
          </cell>
        </row>
        <row r="14507">
          <cell r="A14507" t="str">
            <v/>
          </cell>
        </row>
        <row r="14508">
          <cell r="A14508" t="str">
            <v/>
          </cell>
        </row>
        <row r="14509">
          <cell r="A14509" t="str">
            <v/>
          </cell>
        </row>
        <row r="14510">
          <cell r="A14510" t="str">
            <v/>
          </cell>
        </row>
        <row r="14511">
          <cell r="A14511" t="str">
            <v/>
          </cell>
        </row>
        <row r="14512">
          <cell r="A14512" t="str">
            <v/>
          </cell>
        </row>
        <row r="14513">
          <cell r="A14513" t="str">
            <v/>
          </cell>
        </row>
        <row r="14514">
          <cell r="A14514" t="str">
            <v/>
          </cell>
        </row>
        <row r="14515">
          <cell r="A14515" t="str">
            <v/>
          </cell>
        </row>
        <row r="14516">
          <cell r="A14516" t="str">
            <v/>
          </cell>
        </row>
        <row r="14517">
          <cell r="A14517" t="str">
            <v/>
          </cell>
        </row>
        <row r="14518">
          <cell r="A14518" t="str">
            <v/>
          </cell>
        </row>
        <row r="14519">
          <cell r="A14519" t="str">
            <v/>
          </cell>
        </row>
        <row r="14520">
          <cell r="A14520" t="str">
            <v/>
          </cell>
        </row>
        <row r="14521">
          <cell r="A14521" t="str">
            <v/>
          </cell>
        </row>
        <row r="14522">
          <cell r="A14522" t="str">
            <v/>
          </cell>
        </row>
        <row r="14523">
          <cell r="A14523" t="str">
            <v/>
          </cell>
        </row>
        <row r="14524">
          <cell r="A14524" t="str">
            <v/>
          </cell>
        </row>
        <row r="14525">
          <cell r="A14525" t="str">
            <v/>
          </cell>
        </row>
        <row r="14526">
          <cell r="A14526" t="str">
            <v/>
          </cell>
        </row>
        <row r="14527">
          <cell r="A14527" t="str">
            <v/>
          </cell>
        </row>
        <row r="14528">
          <cell r="A14528" t="str">
            <v/>
          </cell>
        </row>
        <row r="14529">
          <cell r="A14529" t="str">
            <v/>
          </cell>
        </row>
        <row r="14530">
          <cell r="A14530" t="str">
            <v/>
          </cell>
        </row>
        <row r="14531">
          <cell r="A14531" t="str">
            <v/>
          </cell>
        </row>
        <row r="14532">
          <cell r="A14532" t="str">
            <v/>
          </cell>
        </row>
        <row r="14533">
          <cell r="A14533" t="str">
            <v/>
          </cell>
        </row>
        <row r="14534">
          <cell r="A14534" t="str">
            <v/>
          </cell>
        </row>
        <row r="14535">
          <cell r="A14535" t="str">
            <v/>
          </cell>
        </row>
        <row r="14536">
          <cell r="A14536" t="str">
            <v/>
          </cell>
        </row>
        <row r="14537">
          <cell r="A14537" t="str">
            <v/>
          </cell>
        </row>
        <row r="14538">
          <cell r="A14538" t="str">
            <v/>
          </cell>
        </row>
        <row r="14539">
          <cell r="A14539" t="str">
            <v/>
          </cell>
        </row>
        <row r="14540">
          <cell r="A14540" t="str">
            <v/>
          </cell>
        </row>
        <row r="14541">
          <cell r="A14541" t="str">
            <v/>
          </cell>
        </row>
        <row r="14542">
          <cell r="A14542" t="str">
            <v/>
          </cell>
        </row>
        <row r="14543">
          <cell r="A14543" t="str">
            <v/>
          </cell>
        </row>
        <row r="14544">
          <cell r="A14544" t="str">
            <v/>
          </cell>
        </row>
        <row r="14545">
          <cell r="A14545" t="str">
            <v/>
          </cell>
        </row>
        <row r="14546">
          <cell r="A14546" t="str">
            <v/>
          </cell>
        </row>
        <row r="14547">
          <cell r="A14547" t="str">
            <v/>
          </cell>
        </row>
        <row r="14548">
          <cell r="A14548" t="str">
            <v/>
          </cell>
        </row>
        <row r="14549">
          <cell r="A14549" t="str">
            <v/>
          </cell>
        </row>
        <row r="14550">
          <cell r="A14550" t="str">
            <v/>
          </cell>
        </row>
        <row r="14551">
          <cell r="A14551" t="str">
            <v/>
          </cell>
        </row>
        <row r="14552">
          <cell r="A14552" t="str">
            <v/>
          </cell>
        </row>
        <row r="14553">
          <cell r="A14553" t="str">
            <v/>
          </cell>
        </row>
        <row r="14554">
          <cell r="A14554" t="str">
            <v/>
          </cell>
        </row>
        <row r="14555">
          <cell r="A14555" t="str">
            <v/>
          </cell>
        </row>
        <row r="14556">
          <cell r="A14556" t="str">
            <v/>
          </cell>
        </row>
        <row r="14557">
          <cell r="A14557" t="str">
            <v/>
          </cell>
        </row>
        <row r="14558">
          <cell r="A14558" t="str">
            <v/>
          </cell>
        </row>
        <row r="14559">
          <cell r="A14559" t="str">
            <v/>
          </cell>
        </row>
        <row r="14560">
          <cell r="A14560" t="str">
            <v/>
          </cell>
        </row>
        <row r="14561">
          <cell r="A14561" t="str">
            <v/>
          </cell>
        </row>
        <row r="14562">
          <cell r="A14562" t="str">
            <v/>
          </cell>
        </row>
        <row r="14563">
          <cell r="A14563" t="str">
            <v/>
          </cell>
        </row>
        <row r="14564">
          <cell r="A14564" t="str">
            <v/>
          </cell>
        </row>
        <row r="14565">
          <cell r="A14565" t="str">
            <v/>
          </cell>
        </row>
        <row r="14566">
          <cell r="A14566" t="str">
            <v/>
          </cell>
        </row>
        <row r="14567">
          <cell r="A14567" t="str">
            <v/>
          </cell>
        </row>
        <row r="14568">
          <cell r="A14568" t="str">
            <v/>
          </cell>
        </row>
        <row r="14569">
          <cell r="A14569" t="str">
            <v/>
          </cell>
        </row>
        <row r="14570">
          <cell r="A14570" t="str">
            <v/>
          </cell>
        </row>
        <row r="14571">
          <cell r="A14571" t="str">
            <v/>
          </cell>
        </row>
        <row r="14572">
          <cell r="A14572" t="str">
            <v/>
          </cell>
        </row>
        <row r="14573">
          <cell r="A14573" t="str">
            <v/>
          </cell>
        </row>
        <row r="14574">
          <cell r="A14574" t="str">
            <v/>
          </cell>
        </row>
        <row r="14575">
          <cell r="A14575" t="str">
            <v/>
          </cell>
        </row>
        <row r="14576">
          <cell r="A14576" t="str">
            <v/>
          </cell>
        </row>
        <row r="14577">
          <cell r="A14577" t="str">
            <v/>
          </cell>
        </row>
        <row r="14578">
          <cell r="A14578" t="str">
            <v/>
          </cell>
        </row>
        <row r="14579">
          <cell r="A14579" t="str">
            <v/>
          </cell>
        </row>
        <row r="14580">
          <cell r="A14580" t="str">
            <v/>
          </cell>
        </row>
        <row r="14581">
          <cell r="A14581" t="str">
            <v/>
          </cell>
        </row>
        <row r="14582">
          <cell r="A14582" t="str">
            <v/>
          </cell>
        </row>
        <row r="14583">
          <cell r="A14583" t="str">
            <v/>
          </cell>
        </row>
        <row r="14584">
          <cell r="A14584" t="str">
            <v/>
          </cell>
        </row>
        <row r="14585">
          <cell r="A14585" t="str">
            <v/>
          </cell>
        </row>
        <row r="14586">
          <cell r="A14586" t="str">
            <v/>
          </cell>
        </row>
        <row r="14587">
          <cell r="A14587" t="str">
            <v/>
          </cell>
        </row>
        <row r="14588">
          <cell r="A14588" t="str">
            <v/>
          </cell>
        </row>
        <row r="14589">
          <cell r="A14589" t="str">
            <v/>
          </cell>
        </row>
        <row r="14590">
          <cell r="A14590" t="str">
            <v/>
          </cell>
        </row>
        <row r="14591">
          <cell r="A14591" t="str">
            <v/>
          </cell>
        </row>
        <row r="14592">
          <cell r="A14592" t="str">
            <v/>
          </cell>
        </row>
        <row r="14593">
          <cell r="A14593" t="str">
            <v/>
          </cell>
        </row>
        <row r="14594">
          <cell r="A14594" t="str">
            <v/>
          </cell>
        </row>
        <row r="14595">
          <cell r="A14595" t="str">
            <v/>
          </cell>
        </row>
        <row r="14596">
          <cell r="A14596" t="str">
            <v/>
          </cell>
        </row>
        <row r="14597">
          <cell r="A14597" t="str">
            <v/>
          </cell>
        </row>
        <row r="14598">
          <cell r="A14598" t="str">
            <v/>
          </cell>
        </row>
        <row r="14599">
          <cell r="A14599" t="str">
            <v/>
          </cell>
        </row>
        <row r="14600">
          <cell r="A14600" t="str">
            <v/>
          </cell>
        </row>
        <row r="14601">
          <cell r="A14601" t="str">
            <v/>
          </cell>
        </row>
        <row r="14602">
          <cell r="A14602" t="str">
            <v/>
          </cell>
        </row>
        <row r="14603">
          <cell r="A14603" t="str">
            <v/>
          </cell>
        </row>
        <row r="14604">
          <cell r="A14604" t="str">
            <v/>
          </cell>
        </row>
        <row r="14605">
          <cell r="A14605" t="str">
            <v/>
          </cell>
        </row>
        <row r="14606">
          <cell r="A14606" t="str">
            <v/>
          </cell>
        </row>
        <row r="14607">
          <cell r="A14607" t="str">
            <v/>
          </cell>
        </row>
        <row r="14608">
          <cell r="A14608" t="str">
            <v/>
          </cell>
        </row>
        <row r="14609">
          <cell r="A14609" t="str">
            <v/>
          </cell>
        </row>
        <row r="14610">
          <cell r="A14610" t="str">
            <v/>
          </cell>
        </row>
        <row r="14611">
          <cell r="A14611" t="str">
            <v/>
          </cell>
        </row>
        <row r="14612">
          <cell r="A14612" t="str">
            <v/>
          </cell>
        </row>
        <row r="14613">
          <cell r="A14613" t="str">
            <v/>
          </cell>
        </row>
        <row r="14614">
          <cell r="A14614" t="str">
            <v/>
          </cell>
        </row>
        <row r="14615">
          <cell r="A14615" t="str">
            <v/>
          </cell>
        </row>
        <row r="14616">
          <cell r="A14616" t="str">
            <v/>
          </cell>
        </row>
        <row r="14617">
          <cell r="A14617" t="str">
            <v/>
          </cell>
        </row>
        <row r="14618">
          <cell r="A14618" t="str">
            <v/>
          </cell>
        </row>
        <row r="14619">
          <cell r="A14619" t="str">
            <v/>
          </cell>
        </row>
        <row r="14620">
          <cell r="A14620" t="str">
            <v/>
          </cell>
        </row>
        <row r="14621">
          <cell r="A14621" t="str">
            <v/>
          </cell>
        </row>
        <row r="14622">
          <cell r="A14622" t="str">
            <v/>
          </cell>
        </row>
        <row r="14623">
          <cell r="A14623" t="str">
            <v/>
          </cell>
        </row>
        <row r="14624">
          <cell r="A14624" t="str">
            <v/>
          </cell>
        </row>
        <row r="14625">
          <cell r="A14625" t="str">
            <v/>
          </cell>
        </row>
        <row r="14626">
          <cell r="A14626" t="str">
            <v/>
          </cell>
        </row>
        <row r="14627">
          <cell r="A14627" t="str">
            <v/>
          </cell>
        </row>
        <row r="14628">
          <cell r="A14628" t="str">
            <v/>
          </cell>
        </row>
        <row r="14629">
          <cell r="A14629" t="str">
            <v/>
          </cell>
        </row>
        <row r="14630">
          <cell r="A14630" t="str">
            <v/>
          </cell>
        </row>
        <row r="14631">
          <cell r="A14631" t="str">
            <v/>
          </cell>
        </row>
        <row r="14632">
          <cell r="A14632" t="str">
            <v/>
          </cell>
        </row>
        <row r="14633">
          <cell r="A14633" t="str">
            <v/>
          </cell>
        </row>
        <row r="14634">
          <cell r="A14634" t="str">
            <v/>
          </cell>
        </row>
        <row r="14635">
          <cell r="A14635" t="str">
            <v/>
          </cell>
        </row>
        <row r="14636">
          <cell r="A14636" t="str">
            <v/>
          </cell>
        </row>
        <row r="14637">
          <cell r="A14637" t="str">
            <v/>
          </cell>
        </row>
        <row r="14638">
          <cell r="A14638" t="str">
            <v/>
          </cell>
        </row>
        <row r="14639">
          <cell r="A14639" t="str">
            <v/>
          </cell>
        </row>
        <row r="14640">
          <cell r="A14640" t="str">
            <v/>
          </cell>
        </row>
        <row r="14641">
          <cell r="A14641" t="str">
            <v/>
          </cell>
        </row>
        <row r="14642">
          <cell r="A14642" t="str">
            <v/>
          </cell>
        </row>
        <row r="14643">
          <cell r="A14643" t="str">
            <v/>
          </cell>
        </row>
        <row r="14644">
          <cell r="A14644" t="str">
            <v/>
          </cell>
        </row>
        <row r="14645">
          <cell r="A14645" t="str">
            <v/>
          </cell>
        </row>
        <row r="14646">
          <cell r="A14646" t="str">
            <v/>
          </cell>
        </row>
        <row r="14647">
          <cell r="A14647" t="str">
            <v/>
          </cell>
        </row>
        <row r="14648">
          <cell r="A14648" t="str">
            <v/>
          </cell>
        </row>
        <row r="14649">
          <cell r="A14649" t="str">
            <v/>
          </cell>
        </row>
        <row r="14650">
          <cell r="A14650" t="str">
            <v/>
          </cell>
        </row>
        <row r="14651">
          <cell r="A14651" t="str">
            <v/>
          </cell>
        </row>
        <row r="14652">
          <cell r="A14652" t="str">
            <v/>
          </cell>
        </row>
        <row r="14653">
          <cell r="A14653" t="str">
            <v/>
          </cell>
        </row>
        <row r="14654">
          <cell r="A14654" t="str">
            <v/>
          </cell>
        </row>
        <row r="14655">
          <cell r="A14655" t="str">
            <v/>
          </cell>
        </row>
        <row r="14656">
          <cell r="A14656" t="str">
            <v/>
          </cell>
        </row>
        <row r="14657">
          <cell r="A14657" t="str">
            <v/>
          </cell>
        </row>
        <row r="14658">
          <cell r="A14658" t="str">
            <v/>
          </cell>
        </row>
        <row r="14659">
          <cell r="A14659" t="str">
            <v/>
          </cell>
        </row>
        <row r="14660">
          <cell r="A14660" t="str">
            <v/>
          </cell>
        </row>
        <row r="14661">
          <cell r="A14661" t="str">
            <v/>
          </cell>
        </row>
        <row r="14662">
          <cell r="A14662" t="str">
            <v/>
          </cell>
        </row>
        <row r="14663">
          <cell r="A14663" t="str">
            <v/>
          </cell>
        </row>
        <row r="14664">
          <cell r="A14664" t="str">
            <v/>
          </cell>
        </row>
        <row r="14665">
          <cell r="A14665" t="str">
            <v/>
          </cell>
        </row>
        <row r="14666">
          <cell r="A14666" t="str">
            <v/>
          </cell>
        </row>
        <row r="14667">
          <cell r="A14667" t="str">
            <v/>
          </cell>
        </row>
        <row r="14668">
          <cell r="A14668" t="str">
            <v/>
          </cell>
        </row>
        <row r="14669">
          <cell r="A14669" t="str">
            <v/>
          </cell>
        </row>
        <row r="14670">
          <cell r="A14670" t="str">
            <v/>
          </cell>
        </row>
        <row r="14671">
          <cell r="A14671" t="str">
            <v/>
          </cell>
        </row>
        <row r="14672">
          <cell r="A14672" t="str">
            <v/>
          </cell>
        </row>
        <row r="14673">
          <cell r="A14673" t="str">
            <v/>
          </cell>
        </row>
        <row r="14674">
          <cell r="A14674" t="str">
            <v/>
          </cell>
        </row>
        <row r="14675">
          <cell r="A14675" t="str">
            <v/>
          </cell>
        </row>
        <row r="14676">
          <cell r="A14676" t="str">
            <v/>
          </cell>
        </row>
        <row r="14677">
          <cell r="A14677" t="str">
            <v/>
          </cell>
        </row>
        <row r="14678">
          <cell r="A14678" t="str">
            <v/>
          </cell>
        </row>
        <row r="14679">
          <cell r="A14679" t="str">
            <v/>
          </cell>
        </row>
        <row r="14680">
          <cell r="A14680" t="str">
            <v/>
          </cell>
        </row>
        <row r="14681">
          <cell r="A14681" t="str">
            <v/>
          </cell>
        </row>
        <row r="14682">
          <cell r="A14682" t="str">
            <v/>
          </cell>
        </row>
        <row r="14683">
          <cell r="A14683" t="str">
            <v/>
          </cell>
        </row>
        <row r="14684">
          <cell r="A14684" t="str">
            <v/>
          </cell>
        </row>
        <row r="14685">
          <cell r="A14685" t="str">
            <v/>
          </cell>
        </row>
        <row r="14686">
          <cell r="A14686" t="str">
            <v/>
          </cell>
        </row>
        <row r="14687">
          <cell r="A14687" t="str">
            <v/>
          </cell>
        </row>
        <row r="14688">
          <cell r="A14688" t="str">
            <v/>
          </cell>
        </row>
        <row r="14689">
          <cell r="A14689" t="str">
            <v/>
          </cell>
        </row>
        <row r="14690">
          <cell r="A14690" t="str">
            <v/>
          </cell>
        </row>
        <row r="14691">
          <cell r="A14691" t="str">
            <v/>
          </cell>
        </row>
        <row r="14692">
          <cell r="A14692" t="str">
            <v/>
          </cell>
        </row>
        <row r="14693">
          <cell r="A14693" t="str">
            <v/>
          </cell>
        </row>
        <row r="14694">
          <cell r="A14694" t="str">
            <v/>
          </cell>
        </row>
        <row r="14695">
          <cell r="A14695" t="str">
            <v/>
          </cell>
        </row>
        <row r="14696">
          <cell r="A14696" t="str">
            <v/>
          </cell>
        </row>
        <row r="14697">
          <cell r="A14697" t="str">
            <v/>
          </cell>
        </row>
        <row r="14698">
          <cell r="A14698" t="str">
            <v/>
          </cell>
        </row>
        <row r="14699">
          <cell r="A14699" t="str">
            <v/>
          </cell>
        </row>
        <row r="14700">
          <cell r="A14700" t="str">
            <v/>
          </cell>
        </row>
        <row r="14701">
          <cell r="A14701" t="str">
            <v/>
          </cell>
        </row>
        <row r="14702">
          <cell r="A14702" t="str">
            <v/>
          </cell>
        </row>
        <row r="14703">
          <cell r="A14703" t="str">
            <v/>
          </cell>
        </row>
        <row r="14704">
          <cell r="A14704" t="str">
            <v/>
          </cell>
        </row>
        <row r="14705">
          <cell r="A14705" t="str">
            <v/>
          </cell>
        </row>
        <row r="14706">
          <cell r="A14706" t="str">
            <v/>
          </cell>
        </row>
        <row r="14707">
          <cell r="A14707" t="str">
            <v/>
          </cell>
        </row>
        <row r="14708">
          <cell r="A14708" t="str">
            <v/>
          </cell>
        </row>
        <row r="14709">
          <cell r="A14709" t="str">
            <v/>
          </cell>
        </row>
        <row r="14710">
          <cell r="A14710" t="str">
            <v/>
          </cell>
        </row>
        <row r="14711">
          <cell r="A14711" t="str">
            <v/>
          </cell>
        </row>
        <row r="14712">
          <cell r="A14712" t="str">
            <v/>
          </cell>
        </row>
        <row r="14713">
          <cell r="A14713" t="str">
            <v/>
          </cell>
        </row>
        <row r="14714">
          <cell r="A14714" t="str">
            <v/>
          </cell>
        </row>
        <row r="14715">
          <cell r="A14715" t="str">
            <v/>
          </cell>
        </row>
        <row r="14716">
          <cell r="A14716" t="str">
            <v/>
          </cell>
        </row>
        <row r="14717">
          <cell r="A14717" t="str">
            <v/>
          </cell>
        </row>
        <row r="14718">
          <cell r="A14718" t="str">
            <v/>
          </cell>
        </row>
        <row r="14719">
          <cell r="A14719" t="str">
            <v/>
          </cell>
        </row>
        <row r="14720">
          <cell r="A14720" t="str">
            <v/>
          </cell>
        </row>
        <row r="14721">
          <cell r="A14721" t="str">
            <v/>
          </cell>
        </row>
        <row r="14722">
          <cell r="A14722" t="str">
            <v/>
          </cell>
        </row>
        <row r="14723">
          <cell r="A14723" t="str">
            <v/>
          </cell>
        </row>
        <row r="14724">
          <cell r="A14724" t="str">
            <v/>
          </cell>
        </row>
        <row r="14725">
          <cell r="A14725" t="str">
            <v/>
          </cell>
        </row>
        <row r="14726">
          <cell r="A14726" t="str">
            <v/>
          </cell>
        </row>
        <row r="14727">
          <cell r="A14727" t="str">
            <v/>
          </cell>
        </row>
        <row r="14728">
          <cell r="A14728" t="str">
            <v/>
          </cell>
        </row>
        <row r="14729">
          <cell r="A14729" t="str">
            <v/>
          </cell>
        </row>
        <row r="14730">
          <cell r="A14730" t="str">
            <v/>
          </cell>
        </row>
        <row r="14731">
          <cell r="A14731" t="str">
            <v/>
          </cell>
        </row>
        <row r="14732">
          <cell r="A14732" t="str">
            <v/>
          </cell>
        </row>
        <row r="14733">
          <cell r="A14733" t="str">
            <v/>
          </cell>
        </row>
        <row r="14734">
          <cell r="A14734" t="str">
            <v/>
          </cell>
        </row>
        <row r="14735">
          <cell r="A14735" t="str">
            <v/>
          </cell>
        </row>
        <row r="14736">
          <cell r="A14736" t="str">
            <v/>
          </cell>
        </row>
        <row r="14737">
          <cell r="A14737" t="str">
            <v/>
          </cell>
        </row>
        <row r="14738">
          <cell r="A14738" t="str">
            <v/>
          </cell>
        </row>
        <row r="14739">
          <cell r="A14739" t="str">
            <v/>
          </cell>
        </row>
        <row r="14740">
          <cell r="A14740" t="str">
            <v/>
          </cell>
        </row>
        <row r="14741">
          <cell r="A14741" t="str">
            <v/>
          </cell>
        </row>
        <row r="14742">
          <cell r="A14742" t="str">
            <v/>
          </cell>
        </row>
        <row r="14743">
          <cell r="A14743" t="str">
            <v/>
          </cell>
        </row>
        <row r="14744">
          <cell r="A14744" t="str">
            <v/>
          </cell>
        </row>
        <row r="14745">
          <cell r="A14745" t="str">
            <v/>
          </cell>
        </row>
        <row r="14746">
          <cell r="A14746" t="str">
            <v/>
          </cell>
        </row>
        <row r="14747">
          <cell r="A14747" t="str">
            <v/>
          </cell>
        </row>
        <row r="14748">
          <cell r="A14748" t="str">
            <v/>
          </cell>
        </row>
        <row r="14749">
          <cell r="A14749" t="str">
            <v/>
          </cell>
        </row>
        <row r="14750">
          <cell r="A14750" t="str">
            <v/>
          </cell>
        </row>
        <row r="14751">
          <cell r="A14751" t="str">
            <v/>
          </cell>
        </row>
        <row r="14752">
          <cell r="A14752" t="str">
            <v/>
          </cell>
        </row>
        <row r="14753">
          <cell r="A14753" t="str">
            <v/>
          </cell>
        </row>
        <row r="14754">
          <cell r="A14754" t="str">
            <v/>
          </cell>
        </row>
        <row r="14755">
          <cell r="A14755" t="str">
            <v/>
          </cell>
        </row>
        <row r="14756">
          <cell r="A14756" t="str">
            <v/>
          </cell>
        </row>
        <row r="14757">
          <cell r="A14757" t="str">
            <v/>
          </cell>
        </row>
        <row r="14758">
          <cell r="A14758" t="str">
            <v/>
          </cell>
        </row>
        <row r="14759">
          <cell r="A14759" t="str">
            <v/>
          </cell>
        </row>
        <row r="14760">
          <cell r="A14760" t="str">
            <v/>
          </cell>
        </row>
        <row r="14761">
          <cell r="A14761" t="str">
            <v/>
          </cell>
        </row>
        <row r="14762">
          <cell r="A14762" t="str">
            <v/>
          </cell>
        </row>
        <row r="14763">
          <cell r="A14763" t="str">
            <v/>
          </cell>
        </row>
        <row r="14764">
          <cell r="A14764" t="str">
            <v/>
          </cell>
        </row>
        <row r="14765">
          <cell r="A14765" t="str">
            <v/>
          </cell>
        </row>
        <row r="14766">
          <cell r="A14766" t="str">
            <v/>
          </cell>
        </row>
        <row r="14767">
          <cell r="A14767" t="str">
            <v/>
          </cell>
        </row>
        <row r="14768">
          <cell r="A14768" t="str">
            <v/>
          </cell>
        </row>
        <row r="14769">
          <cell r="A14769" t="str">
            <v/>
          </cell>
        </row>
        <row r="14770">
          <cell r="A14770" t="str">
            <v/>
          </cell>
        </row>
        <row r="14771">
          <cell r="A14771" t="str">
            <v/>
          </cell>
        </row>
        <row r="14772">
          <cell r="A14772" t="str">
            <v/>
          </cell>
        </row>
        <row r="14773">
          <cell r="A14773" t="str">
            <v/>
          </cell>
        </row>
        <row r="14774">
          <cell r="A14774" t="str">
            <v/>
          </cell>
        </row>
        <row r="14775">
          <cell r="A14775" t="str">
            <v/>
          </cell>
        </row>
        <row r="14776">
          <cell r="A14776" t="str">
            <v/>
          </cell>
        </row>
        <row r="14777">
          <cell r="A14777" t="str">
            <v/>
          </cell>
        </row>
        <row r="14778">
          <cell r="A14778" t="str">
            <v/>
          </cell>
        </row>
        <row r="14779">
          <cell r="A14779" t="str">
            <v/>
          </cell>
        </row>
        <row r="14780">
          <cell r="A14780" t="str">
            <v/>
          </cell>
        </row>
        <row r="14781">
          <cell r="A14781" t="str">
            <v/>
          </cell>
        </row>
        <row r="14782">
          <cell r="A14782" t="str">
            <v/>
          </cell>
        </row>
        <row r="14783">
          <cell r="A14783" t="str">
            <v/>
          </cell>
        </row>
        <row r="14784">
          <cell r="A14784" t="str">
            <v/>
          </cell>
        </row>
        <row r="14785">
          <cell r="A14785" t="str">
            <v/>
          </cell>
        </row>
        <row r="14786">
          <cell r="A14786" t="str">
            <v/>
          </cell>
        </row>
        <row r="14787">
          <cell r="A14787" t="str">
            <v/>
          </cell>
        </row>
        <row r="14788">
          <cell r="A14788" t="str">
            <v/>
          </cell>
        </row>
        <row r="14789">
          <cell r="A14789" t="str">
            <v/>
          </cell>
        </row>
        <row r="14790">
          <cell r="A14790" t="str">
            <v/>
          </cell>
        </row>
        <row r="14791">
          <cell r="A14791" t="str">
            <v/>
          </cell>
        </row>
        <row r="14792">
          <cell r="A14792" t="str">
            <v/>
          </cell>
        </row>
        <row r="14793">
          <cell r="A14793" t="str">
            <v/>
          </cell>
        </row>
        <row r="14794">
          <cell r="A14794" t="str">
            <v/>
          </cell>
        </row>
        <row r="14795">
          <cell r="A14795" t="str">
            <v/>
          </cell>
        </row>
        <row r="14796">
          <cell r="A14796" t="str">
            <v/>
          </cell>
        </row>
        <row r="14797">
          <cell r="A14797" t="str">
            <v/>
          </cell>
        </row>
        <row r="14798">
          <cell r="A14798" t="str">
            <v/>
          </cell>
        </row>
        <row r="14799">
          <cell r="A14799" t="str">
            <v/>
          </cell>
        </row>
        <row r="14800">
          <cell r="A14800" t="str">
            <v/>
          </cell>
        </row>
        <row r="14801">
          <cell r="A14801" t="str">
            <v/>
          </cell>
        </row>
        <row r="14802">
          <cell r="A14802" t="str">
            <v/>
          </cell>
        </row>
        <row r="14803">
          <cell r="A14803" t="str">
            <v/>
          </cell>
        </row>
        <row r="14804">
          <cell r="A14804" t="str">
            <v/>
          </cell>
        </row>
        <row r="14805">
          <cell r="A14805" t="str">
            <v/>
          </cell>
        </row>
        <row r="14806">
          <cell r="A14806" t="str">
            <v/>
          </cell>
        </row>
        <row r="14807">
          <cell r="A14807" t="str">
            <v/>
          </cell>
        </row>
        <row r="14808">
          <cell r="A14808" t="str">
            <v/>
          </cell>
        </row>
        <row r="14809">
          <cell r="A14809" t="str">
            <v/>
          </cell>
        </row>
        <row r="14810">
          <cell r="A14810" t="str">
            <v/>
          </cell>
        </row>
        <row r="14811">
          <cell r="A14811" t="str">
            <v/>
          </cell>
        </row>
        <row r="14812">
          <cell r="A14812" t="str">
            <v/>
          </cell>
        </row>
        <row r="14813">
          <cell r="A14813" t="str">
            <v/>
          </cell>
        </row>
        <row r="14814">
          <cell r="A14814" t="str">
            <v/>
          </cell>
        </row>
        <row r="14815">
          <cell r="A14815" t="str">
            <v/>
          </cell>
        </row>
        <row r="14816">
          <cell r="A14816" t="str">
            <v/>
          </cell>
        </row>
        <row r="14817">
          <cell r="A14817" t="str">
            <v/>
          </cell>
        </row>
        <row r="14818">
          <cell r="A14818" t="str">
            <v/>
          </cell>
        </row>
        <row r="14819">
          <cell r="A14819" t="str">
            <v/>
          </cell>
        </row>
        <row r="14820">
          <cell r="A14820" t="str">
            <v/>
          </cell>
        </row>
        <row r="14821">
          <cell r="A14821" t="str">
            <v/>
          </cell>
        </row>
        <row r="14822">
          <cell r="A14822" t="str">
            <v/>
          </cell>
        </row>
        <row r="14823">
          <cell r="A14823" t="str">
            <v/>
          </cell>
        </row>
        <row r="14824">
          <cell r="A14824" t="str">
            <v/>
          </cell>
        </row>
        <row r="14825">
          <cell r="A14825" t="str">
            <v/>
          </cell>
        </row>
        <row r="14826">
          <cell r="A14826" t="str">
            <v/>
          </cell>
        </row>
        <row r="14827">
          <cell r="A14827" t="str">
            <v/>
          </cell>
        </row>
        <row r="14828">
          <cell r="A14828" t="str">
            <v/>
          </cell>
        </row>
        <row r="14829">
          <cell r="A14829" t="str">
            <v/>
          </cell>
        </row>
        <row r="14830">
          <cell r="A14830" t="str">
            <v/>
          </cell>
        </row>
        <row r="14831">
          <cell r="A14831" t="str">
            <v/>
          </cell>
        </row>
        <row r="14832">
          <cell r="A14832" t="str">
            <v/>
          </cell>
        </row>
        <row r="14833">
          <cell r="A14833" t="str">
            <v/>
          </cell>
        </row>
        <row r="14834">
          <cell r="A14834" t="str">
            <v/>
          </cell>
        </row>
        <row r="14835">
          <cell r="A14835" t="str">
            <v/>
          </cell>
        </row>
        <row r="14836">
          <cell r="A14836" t="str">
            <v/>
          </cell>
        </row>
        <row r="14837">
          <cell r="A14837" t="str">
            <v/>
          </cell>
        </row>
        <row r="14838">
          <cell r="A14838" t="str">
            <v/>
          </cell>
        </row>
        <row r="14839">
          <cell r="A14839" t="str">
            <v/>
          </cell>
        </row>
        <row r="14840">
          <cell r="A14840" t="str">
            <v/>
          </cell>
        </row>
        <row r="14841">
          <cell r="A14841" t="str">
            <v/>
          </cell>
        </row>
        <row r="14842">
          <cell r="A14842" t="str">
            <v/>
          </cell>
        </row>
        <row r="14843">
          <cell r="A14843" t="str">
            <v/>
          </cell>
        </row>
        <row r="14844">
          <cell r="A14844" t="str">
            <v/>
          </cell>
        </row>
        <row r="14845">
          <cell r="A14845" t="str">
            <v/>
          </cell>
        </row>
        <row r="14846">
          <cell r="A14846" t="str">
            <v/>
          </cell>
        </row>
        <row r="14847">
          <cell r="A14847" t="str">
            <v/>
          </cell>
        </row>
        <row r="14848">
          <cell r="A14848" t="str">
            <v/>
          </cell>
        </row>
        <row r="14849">
          <cell r="A14849" t="str">
            <v/>
          </cell>
        </row>
        <row r="14850">
          <cell r="A14850" t="str">
            <v/>
          </cell>
        </row>
        <row r="14851">
          <cell r="A14851" t="str">
            <v/>
          </cell>
        </row>
        <row r="14852">
          <cell r="A14852" t="str">
            <v/>
          </cell>
        </row>
        <row r="14853">
          <cell r="A14853" t="str">
            <v/>
          </cell>
        </row>
        <row r="14854">
          <cell r="A14854" t="str">
            <v/>
          </cell>
        </row>
        <row r="14855">
          <cell r="A14855" t="str">
            <v/>
          </cell>
        </row>
        <row r="14856">
          <cell r="A14856" t="str">
            <v/>
          </cell>
        </row>
        <row r="14857">
          <cell r="A14857" t="str">
            <v/>
          </cell>
        </row>
        <row r="14858">
          <cell r="A14858" t="str">
            <v/>
          </cell>
        </row>
        <row r="14859">
          <cell r="A14859" t="str">
            <v/>
          </cell>
        </row>
        <row r="14860">
          <cell r="A14860" t="str">
            <v/>
          </cell>
        </row>
        <row r="14861">
          <cell r="A14861" t="str">
            <v/>
          </cell>
        </row>
        <row r="14862">
          <cell r="A14862" t="str">
            <v/>
          </cell>
        </row>
        <row r="14863">
          <cell r="A14863" t="str">
            <v/>
          </cell>
        </row>
        <row r="14864">
          <cell r="A14864" t="str">
            <v/>
          </cell>
        </row>
        <row r="14865">
          <cell r="A14865" t="str">
            <v/>
          </cell>
        </row>
        <row r="14866">
          <cell r="A14866" t="str">
            <v/>
          </cell>
        </row>
        <row r="14867">
          <cell r="A14867" t="str">
            <v/>
          </cell>
        </row>
        <row r="14868">
          <cell r="A14868" t="str">
            <v/>
          </cell>
        </row>
        <row r="14869">
          <cell r="A14869" t="str">
            <v/>
          </cell>
        </row>
        <row r="14870">
          <cell r="A14870" t="str">
            <v/>
          </cell>
        </row>
        <row r="14871">
          <cell r="A14871" t="str">
            <v/>
          </cell>
        </row>
        <row r="14872">
          <cell r="A14872" t="str">
            <v/>
          </cell>
        </row>
        <row r="14873">
          <cell r="A14873" t="str">
            <v/>
          </cell>
        </row>
        <row r="14874">
          <cell r="A14874" t="str">
            <v/>
          </cell>
        </row>
        <row r="14875">
          <cell r="A14875" t="str">
            <v/>
          </cell>
        </row>
        <row r="14876">
          <cell r="A14876" t="str">
            <v/>
          </cell>
        </row>
        <row r="14877">
          <cell r="A14877" t="str">
            <v/>
          </cell>
        </row>
        <row r="14878">
          <cell r="A14878" t="str">
            <v/>
          </cell>
        </row>
        <row r="14879">
          <cell r="A14879" t="str">
            <v/>
          </cell>
        </row>
        <row r="14880">
          <cell r="A14880" t="str">
            <v/>
          </cell>
        </row>
        <row r="14881">
          <cell r="A14881" t="str">
            <v/>
          </cell>
        </row>
        <row r="14882">
          <cell r="A14882" t="str">
            <v/>
          </cell>
        </row>
        <row r="14883">
          <cell r="A14883" t="str">
            <v/>
          </cell>
        </row>
        <row r="14884">
          <cell r="A14884" t="str">
            <v/>
          </cell>
        </row>
        <row r="14885">
          <cell r="A14885" t="str">
            <v/>
          </cell>
        </row>
        <row r="14886">
          <cell r="A14886" t="str">
            <v/>
          </cell>
        </row>
        <row r="14887">
          <cell r="A14887" t="str">
            <v/>
          </cell>
        </row>
        <row r="14888">
          <cell r="A14888" t="str">
            <v/>
          </cell>
        </row>
        <row r="14889">
          <cell r="A14889" t="str">
            <v/>
          </cell>
        </row>
        <row r="14890">
          <cell r="A14890" t="str">
            <v/>
          </cell>
        </row>
        <row r="14891">
          <cell r="A14891" t="str">
            <v/>
          </cell>
        </row>
        <row r="14892">
          <cell r="A14892" t="str">
            <v/>
          </cell>
        </row>
        <row r="14893">
          <cell r="A14893" t="str">
            <v/>
          </cell>
        </row>
        <row r="14894">
          <cell r="A14894" t="str">
            <v/>
          </cell>
        </row>
        <row r="14895">
          <cell r="A14895" t="str">
            <v/>
          </cell>
        </row>
        <row r="14896">
          <cell r="A14896" t="str">
            <v/>
          </cell>
        </row>
        <row r="14897">
          <cell r="A14897" t="str">
            <v/>
          </cell>
        </row>
        <row r="14898">
          <cell r="A14898" t="str">
            <v/>
          </cell>
        </row>
        <row r="14899">
          <cell r="A14899" t="str">
            <v/>
          </cell>
        </row>
        <row r="14900">
          <cell r="A14900" t="str">
            <v/>
          </cell>
        </row>
        <row r="14901">
          <cell r="A14901" t="str">
            <v/>
          </cell>
        </row>
        <row r="14902">
          <cell r="A14902" t="str">
            <v/>
          </cell>
        </row>
        <row r="14903">
          <cell r="A14903" t="str">
            <v/>
          </cell>
        </row>
        <row r="14904">
          <cell r="A14904" t="str">
            <v/>
          </cell>
        </row>
        <row r="14905">
          <cell r="A14905" t="str">
            <v/>
          </cell>
        </row>
        <row r="14906">
          <cell r="A14906" t="str">
            <v/>
          </cell>
        </row>
        <row r="14907">
          <cell r="A14907" t="str">
            <v/>
          </cell>
        </row>
        <row r="14908">
          <cell r="A14908" t="str">
            <v/>
          </cell>
        </row>
        <row r="14909">
          <cell r="A14909" t="str">
            <v/>
          </cell>
        </row>
        <row r="14910">
          <cell r="A14910" t="str">
            <v/>
          </cell>
        </row>
        <row r="14911">
          <cell r="A14911" t="str">
            <v/>
          </cell>
        </row>
        <row r="14912">
          <cell r="A14912" t="str">
            <v/>
          </cell>
        </row>
        <row r="14913">
          <cell r="A14913" t="str">
            <v/>
          </cell>
        </row>
        <row r="14914">
          <cell r="A14914" t="str">
            <v/>
          </cell>
        </row>
        <row r="14915">
          <cell r="A14915" t="str">
            <v/>
          </cell>
        </row>
        <row r="14916">
          <cell r="A14916" t="str">
            <v/>
          </cell>
        </row>
        <row r="14917">
          <cell r="A14917" t="str">
            <v/>
          </cell>
        </row>
        <row r="14918">
          <cell r="A14918" t="str">
            <v/>
          </cell>
        </row>
        <row r="14919">
          <cell r="A14919" t="str">
            <v/>
          </cell>
        </row>
        <row r="14920">
          <cell r="A14920" t="str">
            <v/>
          </cell>
        </row>
        <row r="14921">
          <cell r="A14921" t="str">
            <v/>
          </cell>
        </row>
        <row r="14922">
          <cell r="A14922" t="str">
            <v/>
          </cell>
        </row>
        <row r="14923">
          <cell r="A14923" t="str">
            <v/>
          </cell>
        </row>
        <row r="14924">
          <cell r="A14924" t="str">
            <v/>
          </cell>
        </row>
        <row r="14925">
          <cell r="A14925" t="str">
            <v/>
          </cell>
        </row>
        <row r="14926">
          <cell r="A14926" t="str">
            <v/>
          </cell>
        </row>
        <row r="14927">
          <cell r="A14927" t="str">
            <v/>
          </cell>
        </row>
        <row r="14928">
          <cell r="A14928" t="str">
            <v/>
          </cell>
        </row>
        <row r="14929">
          <cell r="A14929" t="str">
            <v/>
          </cell>
        </row>
        <row r="14930">
          <cell r="A14930" t="str">
            <v/>
          </cell>
        </row>
        <row r="14931">
          <cell r="A14931" t="str">
            <v/>
          </cell>
        </row>
        <row r="14932">
          <cell r="A14932" t="str">
            <v/>
          </cell>
        </row>
        <row r="14933">
          <cell r="A14933" t="str">
            <v/>
          </cell>
        </row>
        <row r="14934">
          <cell r="A14934" t="str">
            <v/>
          </cell>
        </row>
        <row r="14935">
          <cell r="A14935" t="str">
            <v/>
          </cell>
        </row>
        <row r="14936">
          <cell r="A14936" t="str">
            <v/>
          </cell>
        </row>
        <row r="14937">
          <cell r="A14937" t="str">
            <v/>
          </cell>
        </row>
        <row r="14938">
          <cell r="A14938" t="str">
            <v/>
          </cell>
        </row>
        <row r="14939">
          <cell r="A14939" t="str">
            <v/>
          </cell>
        </row>
        <row r="14940">
          <cell r="A14940" t="str">
            <v/>
          </cell>
        </row>
        <row r="14941">
          <cell r="A14941" t="str">
            <v/>
          </cell>
        </row>
        <row r="14942">
          <cell r="A14942" t="str">
            <v/>
          </cell>
        </row>
        <row r="14943">
          <cell r="A14943" t="str">
            <v/>
          </cell>
        </row>
        <row r="14944">
          <cell r="A14944" t="str">
            <v/>
          </cell>
        </row>
        <row r="14945">
          <cell r="A14945" t="str">
            <v/>
          </cell>
        </row>
        <row r="14946">
          <cell r="A14946" t="str">
            <v/>
          </cell>
        </row>
        <row r="14947">
          <cell r="A14947" t="str">
            <v/>
          </cell>
        </row>
        <row r="14948">
          <cell r="A14948" t="str">
            <v/>
          </cell>
        </row>
        <row r="14949">
          <cell r="A14949" t="str">
            <v/>
          </cell>
        </row>
        <row r="14950">
          <cell r="A14950" t="str">
            <v/>
          </cell>
        </row>
        <row r="14951">
          <cell r="A14951" t="str">
            <v/>
          </cell>
        </row>
        <row r="14952">
          <cell r="A14952" t="str">
            <v/>
          </cell>
        </row>
        <row r="14953">
          <cell r="A14953" t="str">
            <v/>
          </cell>
        </row>
        <row r="14954">
          <cell r="A14954" t="str">
            <v/>
          </cell>
        </row>
        <row r="14955">
          <cell r="A14955" t="str">
            <v/>
          </cell>
        </row>
        <row r="14956">
          <cell r="A14956" t="str">
            <v/>
          </cell>
        </row>
        <row r="14957">
          <cell r="A14957" t="str">
            <v/>
          </cell>
        </row>
        <row r="14958">
          <cell r="A14958" t="str">
            <v/>
          </cell>
        </row>
        <row r="14959">
          <cell r="A14959" t="str">
            <v/>
          </cell>
        </row>
        <row r="14960">
          <cell r="A14960" t="str">
            <v/>
          </cell>
        </row>
        <row r="14961">
          <cell r="A14961" t="str">
            <v/>
          </cell>
        </row>
        <row r="14962">
          <cell r="A14962" t="str">
            <v/>
          </cell>
        </row>
        <row r="14963">
          <cell r="A14963" t="str">
            <v/>
          </cell>
        </row>
        <row r="14964">
          <cell r="A14964" t="str">
            <v/>
          </cell>
        </row>
        <row r="14965">
          <cell r="A14965" t="str">
            <v/>
          </cell>
        </row>
        <row r="14966">
          <cell r="A14966" t="str">
            <v/>
          </cell>
        </row>
        <row r="14967">
          <cell r="A14967" t="str">
            <v/>
          </cell>
        </row>
        <row r="14968">
          <cell r="A14968" t="str">
            <v/>
          </cell>
        </row>
        <row r="14969">
          <cell r="A14969" t="str">
            <v/>
          </cell>
        </row>
        <row r="14970">
          <cell r="A14970" t="str">
            <v/>
          </cell>
        </row>
        <row r="14971">
          <cell r="A14971" t="str">
            <v/>
          </cell>
        </row>
        <row r="14972">
          <cell r="A14972" t="str">
            <v/>
          </cell>
        </row>
        <row r="14973">
          <cell r="A14973" t="str">
            <v/>
          </cell>
        </row>
        <row r="14974">
          <cell r="A14974" t="str">
            <v/>
          </cell>
        </row>
        <row r="14975">
          <cell r="A14975" t="str">
            <v/>
          </cell>
        </row>
        <row r="14976">
          <cell r="A14976" t="str">
            <v/>
          </cell>
        </row>
        <row r="14977">
          <cell r="A14977" t="str">
            <v/>
          </cell>
        </row>
        <row r="14978">
          <cell r="A14978" t="str">
            <v/>
          </cell>
        </row>
        <row r="14979">
          <cell r="A14979" t="str">
            <v/>
          </cell>
        </row>
        <row r="14980">
          <cell r="A14980" t="str">
            <v/>
          </cell>
        </row>
        <row r="14981">
          <cell r="A14981" t="str">
            <v/>
          </cell>
        </row>
        <row r="14982">
          <cell r="A14982" t="str">
            <v/>
          </cell>
        </row>
        <row r="14983">
          <cell r="A14983" t="str">
            <v/>
          </cell>
        </row>
        <row r="14984">
          <cell r="A14984" t="str">
            <v/>
          </cell>
        </row>
        <row r="14985">
          <cell r="A14985" t="str">
            <v/>
          </cell>
        </row>
        <row r="14986">
          <cell r="A14986" t="str">
            <v/>
          </cell>
        </row>
        <row r="14987">
          <cell r="A14987" t="str">
            <v/>
          </cell>
        </row>
        <row r="14988">
          <cell r="A14988" t="str">
            <v/>
          </cell>
        </row>
        <row r="14989">
          <cell r="A14989" t="str">
            <v/>
          </cell>
        </row>
        <row r="14990">
          <cell r="A14990" t="str">
            <v/>
          </cell>
        </row>
        <row r="14991">
          <cell r="A14991" t="str">
            <v/>
          </cell>
        </row>
        <row r="14992">
          <cell r="A14992" t="str">
            <v/>
          </cell>
        </row>
        <row r="14993">
          <cell r="A14993" t="str">
            <v/>
          </cell>
        </row>
        <row r="14994">
          <cell r="A14994" t="str">
            <v/>
          </cell>
        </row>
        <row r="14995">
          <cell r="A14995" t="str">
            <v/>
          </cell>
        </row>
        <row r="14996">
          <cell r="A14996" t="str">
            <v/>
          </cell>
        </row>
        <row r="14997">
          <cell r="A14997" t="str">
            <v/>
          </cell>
        </row>
        <row r="14998">
          <cell r="A14998" t="str">
            <v/>
          </cell>
        </row>
        <row r="14999">
          <cell r="A14999" t="str">
            <v/>
          </cell>
        </row>
        <row r="15000">
          <cell r="A15000" t="str">
            <v/>
          </cell>
        </row>
        <row r="15001">
          <cell r="A15001" t="str">
            <v/>
          </cell>
        </row>
        <row r="15002">
          <cell r="A15002" t="str">
            <v/>
          </cell>
        </row>
        <row r="15003">
          <cell r="A15003" t="str">
            <v/>
          </cell>
        </row>
        <row r="15004">
          <cell r="A15004" t="str">
            <v/>
          </cell>
        </row>
        <row r="15005">
          <cell r="A15005" t="str">
            <v/>
          </cell>
        </row>
        <row r="15006">
          <cell r="A15006" t="str">
            <v/>
          </cell>
        </row>
        <row r="15007">
          <cell r="A15007" t="str">
            <v/>
          </cell>
        </row>
        <row r="15008">
          <cell r="A15008" t="str">
            <v/>
          </cell>
        </row>
        <row r="15009">
          <cell r="A15009" t="str">
            <v/>
          </cell>
        </row>
        <row r="15010">
          <cell r="A15010" t="str">
            <v/>
          </cell>
        </row>
        <row r="15011">
          <cell r="A15011" t="str">
            <v/>
          </cell>
        </row>
        <row r="15012">
          <cell r="A15012" t="str">
            <v/>
          </cell>
        </row>
        <row r="15013">
          <cell r="A15013" t="str">
            <v/>
          </cell>
        </row>
        <row r="15014">
          <cell r="A15014" t="str">
            <v/>
          </cell>
        </row>
        <row r="15015">
          <cell r="A15015" t="str">
            <v/>
          </cell>
        </row>
        <row r="15016">
          <cell r="A15016" t="str">
            <v/>
          </cell>
        </row>
        <row r="15017">
          <cell r="A15017" t="str">
            <v/>
          </cell>
        </row>
        <row r="15018">
          <cell r="A15018" t="str">
            <v/>
          </cell>
        </row>
        <row r="15019">
          <cell r="A15019" t="str">
            <v/>
          </cell>
        </row>
        <row r="15020">
          <cell r="A15020" t="str">
            <v/>
          </cell>
        </row>
        <row r="15021">
          <cell r="A15021" t="str">
            <v/>
          </cell>
        </row>
        <row r="15022">
          <cell r="A15022" t="str">
            <v/>
          </cell>
        </row>
        <row r="15023">
          <cell r="A15023" t="str">
            <v/>
          </cell>
        </row>
        <row r="15024">
          <cell r="A15024" t="str">
            <v/>
          </cell>
        </row>
        <row r="15025">
          <cell r="A15025" t="str">
            <v/>
          </cell>
        </row>
        <row r="15026">
          <cell r="A15026" t="str">
            <v/>
          </cell>
        </row>
        <row r="15027">
          <cell r="A15027" t="str">
            <v/>
          </cell>
        </row>
        <row r="15028">
          <cell r="A15028" t="str">
            <v/>
          </cell>
        </row>
        <row r="15029">
          <cell r="A15029" t="str">
            <v/>
          </cell>
        </row>
        <row r="15030">
          <cell r="A15030" t="str">
            <v/>
          </cell>
        </row>
        <row r="15031">
          <cell r="A15031" t="str">
            <v/>
          </cell>
        </row>
        <row r="15032">
          <cell r="A15032" t="str">
            <v/>
          </cell>
        </row>
        <row r="15033">
          <cell r="A15033" t="str">
            <v/>
          </cell>
        </row>
        <row r="15034">
          <cell r="A15034" t="str">
            <v/>
          </cell>
        </row>
        <row r="15035">
          <cell r="A15035" t="str">
            <v/>
          </cell>
        </row>
        <row r="15036">
          <cell r="A15036" t="str">
            <v/>
          </cell>
        </row>
        <row r="15037">
          <cell r="A15037" t="str">
            <v/>
          </cell>
        </row>
        <row r="15038">
          <cell r="A15038" t="str">
            <v/>
          </cell>
        </row>
        <row r="15039">
          <cell r="A15039" t="str">
            <v/>
          </cell>
        </row>
        <row r="15040">
          <cell r="A15040" t="str">
            <v/>
          </cell>
        </row>
        <row r="15041">
          <cell r="A15041" t="str">
            <v/>
          </cell>
        </row>
        <row r="15042">
          <cell r="A15042" t="str">
            <v/>
          </cell>
        </row>
        <row r="15043">
          <cell r="A15043" t="str">
            <v/>
          </cell>
        </row>
        <row r="15044">
          <cell r="A15044" t="str">
            <v/>
          </cell>
        </row>
        <row r="15045">
          <cell r="A15045" t="str">
            <v/>
          </cell>
        </row>
        <row r="15046">
          <cell r="A15046" t="str">
            <v/>
          </cell>
        </row>
        <row r="15047">
          <cell r="A15047" t="str">
            <v/>
          </cell>
        </row>
        <row r="15048">
          <cell r="A15048" t="str">
            <v/>
          </cell>
        </row>
        <row r="15049">
          <cell r="A15049" t="str">
            <v/>
          </cell>
        </row>
        <row r="15050">
          <cell r="A15050" t="str">
            <v/>
          </cell>
        </row>
        <row r="15051">
          <cell r="A15051" t="str">
            <v/>
          </cell>
        </row>
        <row r="15052">
          <cell r="A15052" t="str">
            <v/>
          </cell>
        </row>
        <row r="15053">
          <cell r="A15053" t="str">
            <v/>
          </cell>
        </row>
        <row r="15054">
          <cell r="A15054" t="str">
            <v/>
          </cell>
        </row>
        <row r="15055">
          <cell r="A15055" t="str">
            <v/>
          </cell>
        </row>
        <row r="15056">
          <cell r="A15056" t="str">
            <v/>
          </cell>
        </row>
        <row r="15057">
          <cell r="A15057" t="str">
            <v/>
          </cell>
        </row>
        <row r="15058">
          <cell r="A15058" t="str">
            <v/>
          </cell>
        </row>
        <row r="15059">
          <cell r="A15059" t="str">
            <v/>
          </cell>
        </row>
        <row r="15060">
          <cell r="A15060" t="str">
            <v/>
          </cell>
        </row>
        <row r="15061">
          <cell r="A15061" t="str">
            <v/>
          </cell>
        </row>
        <row r="15062">
          <cell r="A15062" t="str">
            <v/>
          </cell>
        </row>
        <row r="15063">
          <cell r="A15063" t="str">
            <v/>
          </cell>
        </row>
        <row r="15064">
          <cell r="A15064" t="str">
            <v/>
          </cell>
        </row>
        <row r="15065">
          <cell r="A15065" t="str">
            <v/>
          </cell>
        </row>
        <row r="15066">
          <cell r="A15066" t="str">
            <v/>
          </cell>
        </row>
        <row r="15067">
          <cell r="A15067" t="str">
            <v/>
          </cell>
        </row>
        <row r="15068">
          <cell r="A15068" t="str">
            <v/>
          </cell>
        </row>
        <row r="15069">
          <cell r="A15069" t="str">
            <v/>
          </cell>
        </row>
        <row r="15070">
          <cell r="A15070" t="str">
            <v/>
          </cell>
        </row>
        <row r="15071">
          <cell r="A15071" t="str">
            <v/>
          </cell>
        </row>
        <row r="15072">
          <cell r="A15072" t="str">
            <v/>
          </cell>
        </row>
        <row r="15073">
          <cell r="A15073" t="str">
            <v/>
          </cell>
        </row>
        <row r="15074">
          <cell r="A15074" t="str">
            <v/>
          </cell>
        </row>
        <row r="15075">
          <cell r="A15075" t="str">
            <v/>
          </cell>
        </row>
        <row r="15076">
          <cell r="A15076" t="str">
            <v/>
          </cell>
        </row>
        <row r="15077">
          <cell r="A15077" t="str">
            <v/>
          </cell>
        </row>
        <row r="15078">
          <cell r="A15078" t="str">
            <v/>
          </cell>
        </row>
        <row r="15079">
          <cell r="A15079" t="str">
            <v/>
          </cell>
        </row>
        <row r="15080">
          <cell r="A15080" t="str">
            <v/>
          </cell>
        </row>
        <row r="15081">
          <cell r="A15081" t="str">
            <v/>
          </cell>
        </row>
        <row r="15082">
          <cell r="A15082" t="str">
            <v/>
          </cell>
        </row>
        <row r="15083">
          <cell r="A15083" t="str">
            <v/>
          </cell>
        </row>
        <row r="15084">
          <cell r="A15084" t="str">
            <v/>
          </cell>
        </row>
        <row r="15085">
          <cell r="A15085" t="str">
            <v/>
          </cell>
        </row>
        <row r="15086">
          <cell r="A15086" t="str">
            <v/>
          </cell>
        </row>
        <row r="15087">
          <cell r="A15087" t="str">
            <v/>
          </cell>
        </row>
        <row r="15088">
          <cell r="A15088" t="str">
            <v/>
          </cell>
        </row>
        <row r="15089">
          <cell r="A15089" t="str">
            <v/>
          </cell>
        </row>
        <row r="15090">
          <cell r="A15090" t="str">
            <v/>
          </cell>
        </row>
        <row r="15091">
          <cell r="A15091" t="str">
            <v/>
          </cell>
        </row>
        <row r="15092">
          <cell r="A15092" t="str">
            <v/>
          </cell>
        </row>
        <row r="15093">
          <cell r="A15093" t="str">
            <v/>
          </cell>
        </row>
        <row r="15094">
          <cell r="A15094" t="str">
            <v/>
          </cell>
        </row>
        <row r="15095">
          <cell r="A15095" t="str">
            <v/>
          </cell>
        </row>
        <row r="15096">
          <cell r="A15096" t="str">
            <v/>
          </cell>
        </row>
        <row r="15097">
          <cell r="A15097" t="str">
            <v/>
          </cell>
        </row>
        <row r="15098">
          <cell r="A15098" t="str">
            <v/>
          </cell>
        </row>
        <row r="15099">
          <cell r="A15099" t="str">
            <v/>
          </cell>
        </row>
        <row r="15100">
          <cell r="A15100" t="str">
            <v/>
          </cell>
        </row>
        <row r="15101">
          <cell r="A15101" t="str">
            <v/>
          </cell>
        </row>
        <row r="15102">
          <cell r="A15102" t="str">
            <v/>
          </cell>
        </row>
        <row r="15103">
          <cell r="A15103" t="str">
            <v/>
          </cell>
        </row>
        <row r="15104">
          <cell r="A15104" t="str">
            <v/>
          </cell>
        </row>
        <row r="15105">
          <cell r="A15105" t="str">
            <v/>
          </cell>
        </row>
        <row r="15106">
          <cell r="A15106" t="str">
            <v/>
          </cell>
        </row>
        <row r="15107">
          <cell r="A15107" t="str">
            <v/>
          </cell>
        </row>
        <row r="15108">
          <cell r="A15108" t="str">
            <v/>
          </cell>
        </row>
        <row r="15109">
          <cell r="A15109" t="str">
            <v/>
          </cell>
        </row>
        <row r="15110">
          <cell r="A15110" t="str">
            <v/>
          </cell>
        </row>
        <row r="15111">
          <cell r="A15111" t="str">
            <v/>
          </cell>
        </row>
        <row r="15112">
          <cell r="A15112" t="str">
            <v/>
          </cell>
        </row>
        <row r="15113">
          <cell r="A15113" t="str">
            <v/>
          </cell>
        </row>
        <row r="15114">
          <cell r="A15114" t="str">
            <v/>
          </cell>
        </row>
        <row r="15115">
          <cell r="A15115" t="str">
            <v/>
          </cell>
        </row>
        <row r="15116">
          <cell r="A15116" t="str">
            <v/>
          </cell>
        </row>
        <row r="15117">
          <cell r="A15117" t="str">
            <v/>
          </cell>
        </row>
        <row r="15118">
          <cell r="A15118" t="str">
            <v/>
          </cell>
        </row>
        <row r="15119">
          <cell r="A15119" t="str">
            <v/>
          </cell>
        </row>
        <row r="15120">
          <cell r="A15120" t="str">
            <v/>
          </cell>
        </row>
        <row r="15121">
          <cell r="A15121" t="str">
            <v/>
          </cell>
        </row>
        <row r="15122">
          <cell r="A15122" t="str">
            <v/>
          </cell>
        </row>
        <row r="15123">
          <cell r="A15123" t="str">
            <v/>
          </cell>
        </row>
        <row r="15124">
          <cell r="A15124" t="str">
            <v/>
          </cell>
        </row>
        <row r="15125">
          <cell r="A15125" t="str">
            <v/>
          </cell>
        </row>
        <row r="15126">
          <cell r="A15126" t="str">
            <v/>
          </cell>
        </row>
        <row r="15127">
          <cell r="A15127" t="str">
            <v/>
          </cell>
        </row>
        <row r="15128">
          <cell r="A15128" t="str">
            <v/>
          </cell>
        </row>
        <row r="15129">
          <cell r="A15129" t="str">
            <v/>
          </cell>
        </row>
        <row r="15130">
          <cell r="A15130" t="str">
            <v/>
          </cell>
        </row>
        <row r="15131">
          <cell r="A15131" t="str">
            <v/>
          </cell>
        </row>
        <row r="15132">
          <cell r="A15132" t="str">
            <v/>
          </cell>
        </row>
        <row r="15133">
          <cell r="A15133" t="str">
            <v/>
          </cell>
        </row>
        <row r="15134">
          <cell r="A15134" t="str">
            <v/>
          </cell>
        </row>
        <row r="15135">
          <cell r="A15135" t="str">
            <v/>
          </cell>
        </row>
        <row r="15136">
          <cell r="A15136" t="str">
            <v/>
          </cell>
        </row>
        <row r="15137">
          <cell r="A15137" t="str">
            <v/>
          </cell>
        </row>
        <row r="15138">
          <cell r="A15138" t="str">
            <v/>
          </cell>
        </row>
        <row r="15139">
          <cell r="A15139" t="str">
            <v/>
          </cell>
        </row>
        <row r="15140">
          <cell r="A15140" t="str">
            <v/>
          </cell>
        </row>
        <row r="15141">
          <cell r="A15141" t="str">
            <v/>
          </cell>
        </row>
        <row r="15142">
          <cell r="A15142" t="str">
            <v/>
          </cell>
        </row>
        <row r="15143">
          <cell r="A15143" t="str">
            <v/>
          </cell>
        </row>
        <row r="15144">
          <cell r="A15144" t="str">
            <v/>
          </cell>
        </row>
        <row r="15145">
          <cell r="A15145" t="str">
            <v/>
          </cell>
        </row>
        <row r="15146">
          <cell r="A15146" t="str">
            <v/>
          </cell>
        </row>
        <row r="15147">
          <cell r="A15147" t="str">
            <v/>
          </cell>
        </row>
        <row r="15148">
          <cell r="A15148" t="str">
            <v/>
          </cell>
        </row>
        <row r="15149">
          <cell r="A15149" t="str">
            <v/>
          </cell>
        </row>
        <row r="15150">
          <cell r="A15150" t="str">
            <v/>
          </cell>
        </row>
        <row r="15151">
          <cell r="A15151" t="str">
            <v/>
          </cell>
        </row>
        <row r="15152">
          <cell r="A15152" t="str">
            <v/>
          </cell>
        </row>
        <row r="15153">
          <cell r="A15153" t="str">
            <v/>
          </cell>
        </row>
        <row r="15154">
          <cell r="A15154" t="str">
            <v/>
          </cell>
        </row>
        <row r="15155">
          <cell r="A15155" t="str">
            <v/>
          </cell>
        </row>
        <row r="15156">
          <cell r="A15156" t="str">
            <v/>
          </cell>
        </row>
        <row r="15157">
          <cell r="A15157" t="str">
            <v/>
          </cell>
        </row>
        <row r="15158">
          <cell r="A15158" t="str">
            <v/>
          </cell>
        </row>
        <row r="15159">
          <cell r="A15159" t="str">
            <v/>
          </cell>
        </row>
        <row r="15160">
          <cell r="A15160" t="str">
            <v/>
          </cell>
        </row>
        <row r="15161">
          <cell r="A15161" t="str">
            <v/>
          </cell>
        </row>
        <row r="15162">
          <cell r="A15162" t="str">
            <v/>
          </cell>
        </row>
        <row r="15163">
          <cell r="A15163" t="str">
            <v/>
          </cell>
        </row>
        <row r="15164">
          <cell r="A15164" t="str">
            <v/>
          </cell>
        </row>
        <row r="15165">
          <cell r="A15165" t="str">
            <v/>
          </cell>
        </row>
        <row r="15166">
          <cell r="A15166" t="str">
            <v/>
          </cell>
        </row>
        <row r="15167">
          <cell r="A15167" t="str">
            <v/>
          </cell>
        </row>
        <row r="15168">
          <cell r="A15168" t="str">
            <v/>
          </cell>
        </row>
        <row r="15169">
          <cell r="A15169" t="str">
            <v/>
          </cell>
        </row>
        <row r="15170">
          <cell r="A15170" t="str">
            <v/>
          </cell>
        </row>
        <row r="15171">
          <cell r="A15171" t="str">
            <v/>
          </cell>
        </row>
        <row r="15172">
          <cell r="A15172" t="str">
            <v/>
          </cell>
        </row>
        <row r="15173">
          <cell r="A15173" t="str">
            <v/>
          </cell>
        </row>
        <row r="15174">
          <cell r="A15174" t="str">
            <v/>
          </cell>
        </row>
        <row r="15175">
          <cell r="A15175" t="str">
            <v/>
          </cell>
        </row>
        <row r="15176">
          <cell r="A15176" t="str">
            <v/>
          </cell>
        </row>
        <row r="15177">
          <cell r="A15177" t="str">
            <v/>
          </cell>
        </row>
        <row r="15178">
          <cell r="A15178" t="str">
            <v/>
          </cell>
        </row>
        <row r="15179">
          <cell r="A15179" t="str">
            <v/>
          </cell>
        </row>
        <row r="15180">
          <cell r="A15180" t="str">
            <v/>
          </cell>
        </row>
        <row r="15181">
          <cell r="A15181" t="str">
            <v/>
          </cell>
        </row>
        <row r="15182">
          <cell r="A15182" t="str">
            <v/>
          </cell>
        </row>
        <row r="15183">
          <cell r="A15183" t="str">
            <v/>
          </cell>
        </row>
        <row r="15184">
          <cell r="A15184" t="str">
            <v/>
          </cell>
        </row>
        <row r="15185">
          <cell r="A15185" t="str">
            <v/>
          </cell>
        </row>
        <row r="15186">
          <cell r="A15186" t="str">
            <v/>
          </cell>
        </row>
        <row r="15187">
          <cell r="A15187" t="str">
            <v/>
          </cell>
        </row>
        <row r="15188">
          <cell r="A15188" t="str">
            <v/>
          </cell>
        </row>
        <row r="15189">
          <cell r="A15189" t="str">
            <v/>
          </cell>
        </row>
        <row r="15190">
          <cell r="A15190" t="str">
            <v/>
          </cell>
        </row>
        <row r="15191">
          <cell r="A15191" t="str">
            <v/>
          </cell>
        </row>
        <row r="15192">
          <cell r="A15192" t="str">
            <v/>
          </cell>
        </row>
        <row r="15193">
          <cell r="A15193" t="str">
            <v/>
          </cell>
        </row>
        <row r="15194">
          <cell r="A15194" t="str">
            <v/>
          </cell>
        </row>
        <row r="15195">
          <cell r="A15195" t="str">
            <v/>
          </cell>
        </row>
        <row r="15196">
          <cell r="A15196" t="str">
            <v/>
          </cell>
        </row>
        <row r="15197">
          <cell r="A15197" t="str">
            <v/>
          </cell>
        </row>
        <row r="15198">
          <cell r="A15198" t="str">
            <v/>
          </cell>
        </row>
        <row r="15199">
          <cell r="A15199" t="str">
            <v/>
          </cell>
        </row>
        <row r="15200">
          <cell r="A15200" t="str">
            <v/>
          </cell>
        </row>
        <row r="15201">
          <cell r="A15201" t="str">
            <v/>
          </cell>
        </row>
        <row r="15202">
          <cell r="A15202" t="str">
            <v/>
          </cell>
        </row>
        <row r="15203">
          <cell r="A15203" t="str">
            <v/>
          </cell>
        </row>
        <row r="15204">
          <cell r="A15204" t="str">
            <v/>
          </cell>
        </row>
        <row r="15205">
          <cell r="A15205" t="str">
            <v/>
          </cell>
        </row>
        <row r="15206">
          <cell r="A15206" t="str">
            <v/>
          </cell>
        </row>
        <row r="15207">
          <cell r="A15207" t="str">
            <v/>
          </cell>
        </row>
        <row r="15208">
          <cell r="A15208" t="str">
            <v/>
          </cell>
        </row>
        <row r="15209">
          <cell r="A15209" t="str">
            <v/>
          </cell>
        </row>
        <row r="15210">
          <cell r="A15210" t="str">
            <v/>
          </cell>
        </row>
        <row r="15211">
          <cell r="A15211" t="str">
            <v/>
          </cell>
        </row>
        <row r="15212">
          <cell r="A15212" t="str">
            <v/>
          </cell>
        </row>
        <row r="15213">
          <cell r="A15213" t="str">
            <v/>
          </cell>
        </row>
        <row r="15214">
          <cell r="A15214" t="str">
            <v/>
          </cell>
        </row>
        <row r="15215">
          <cell r="A15215" t="str">
            <v/>
          </cell>
        </row>
        <row r="15216">
          <cell r="A15216" t="str">
            <v/>
          </cell>
        </row>
        <row r="15217">
          <cell r="A15217" t="str">
            <v/>
          </cell>
        </row>
        <row r="15218">
          <cell r="A15218" t="str">
            <v/>
          </cell>
        </row>
        <row r="15219">
          <cell r="A15219" t="str">
            <v/>
          </cell>
        </row>
        <row r="15220">
          <cell r="A15220" t="str">
            <v/>
          </cell>
        </row>
        <row r="15221">
          <cell r="A15221" t="str">
            <v/>
          </cell>
        </row>
        <row r="15222">
          <cell r="A15222" t="str">
            <v/>
          </cell>
        </row>
        <row r="15223">
          <cell r="A15223" t="str">
            <v/>
          </cell>
        </row>
        <row r="15224">
          <cell r="A15224" t="str">
            <v/>
          </cell>
        </row>
        <row r="15225">
          <cell r="A15225" t="str">
            <v/>
          </cell>
        </row>
        <row r="15226">
          <cell r="A15226" t="str">
            <v/>
          </cell>
        </row>
        <row r="15227">
          <cell r="A15227" t="str">
            <v/>
          </cell>
        </row>
        <row r="15228">
          <cell r="A15228" t="str">
            <v/>
          </cell>
        </row>
        <row r="15229">
          <cell r="A15229" t="str">
            <v/>
          </cell>
        </row>
        <row r="15230">
          <cell r="A15230" t="str">
            <v/>
          </cell>
        </row>
        <row r="15231">
          <cell r="A15231" t="str">
            <v/>
          </cell>
        </row>
        <row r="15232">
          <cell r="A15232" t="str">
            <v/>
          </cell>
        </row>
        <row r="15233">
          <cell r="A15233" t="str">
            <v/>
          </cell>
        </row>
        <row r="15234">
          <cell r="A15234" t="str">
            <v/>
          </cell>
        </row>
        <row r="15235">
          <cell r="A15235" t="str">
            <v/>
          </cell>
        </row>
        <row r="15236">
          <cell r="A15236" t="str">
            <v/>
          </cell>
        </row>
        <row r="15237">
          <cell r="A15237" t="str">
            <v/>
          </cell>
        </row>
        <row r="15238">
          <cell r="A15238" t="str">
            <v/>
          </cell>
        </row>
        <row r="15239">
          <cell r="A15239" t="str">
            <v/>
          </cell>
        </row>
        <row r="15240">
          <cell r="A15240" t="str">
            <v/>
          </cell>
        </row>
        <row r="15241">
          <cell r="A15241" t="str">
            <v/>
          </cell>
        </row>
        <row r="15242">
          <cell r="A15242" t="str">
            <v/>
          </cell>
        </row>
        <row r="15243">
          <cell r="A15243" t="str">
            <v/>
          </cell>
        </row>
        <row r="15244">
          <cell r="A15244" t="str">
            <v/>
          </cell>
        </row>
        <row r="15245">
          <cell r="A15245" t="str">
            <v/>
          </cell>
        </row>
        <row r="15246">
          <cell r="A15246" t="str">
            <v/>
          </cell>
        </row>
        <row r="15247">
          <cell r="A15247" t="str">
            <v/>
          </cell>
        </row>
        <row r="15248">
          <cell r="A15248" t="str">
            <v/>
          </cell>
        </row>
        <row r="15249">
          <cell r="A15249" t="str">
            <v/>
          </cell>
        </row>
        <row r="15250">
          <cell r="A15250" t="str">
            <v/>
          </cell>
        </row>
        <row r="15251">
          <cell r="A15251" t="str">
            <v/>
          </cell>
        </row>
        <row r="15252">
          <cell r="A15252" t="str">
            <v/>
          </cell>
        </row>
        <row r="15253">
          <cell r="A15253" t="str">
            <v/>
          </cell>
        </row>
        <row r="15254">
          <cell r="A15254" t="str">
            <v/>
          </cell>
        </row>
        <row r="15255">
          <cell r="A15255" t="str">
            <v/>
          </cell>
        </row>
        <row r="15256">
          <cell r="A15256" t="str">
            <v/>
          </cell>
        </row>
        <row r="15257">
          <cell r="A15257" t="str">
            <v/>
          </cell>
        </row>
        <row r="15258">
          <cell r="A15258" t="str">
            <v/>
          </cell>
        </row>
        <row r="15259">
          <cell r="A15259" t="str">
            <v/>
          </cell>
        </row>
        <row r="15260">
          <cell r="A15260" t="str">
            <v/>
          </cell>
        </row>
        <row r="15261">
          <cell r="A15261" t="str">
            <v/>
          </cell>
        </row>
        <row r="15262">
          <cell r="A15262" t="str">
            <v/>
          </cell>
        </row>
        <row r="15263">
          <cell r="A15263" t="str">
            <v/>
          </cell>
        </row>
        <row r="15264">
          <cell r="A15264" t="str">
            <v/>
          </cell>
        </row>
        <row r="15265">
          <cell r="A15265" t="str">
            <v/>
          </cell>
        </row>
        <row r="15266">
          <cell r="A15266" t="str">
            <v/>
          </cell>
        </row>
        <row r="15267">
          <cell r="A15267" t="str">
            <v/>
          </cell>
        </row>
        <row r="15268">
          <cell r="A15268" t="str">
            <v/>
          </cell>
        </row>
        <row r="15269">
          <cell r="A15269" t="str">
            <v/>
          </cell>
        </row>
        <row r="15270">
          <cell r="A15270" t="str">
            <v/>
          </cell>
        </row>
        <row r="15271">
          <cell r="A15271" t="str">
            <v/>
          </cell>
        </row>
        <row r="15272">
          <cell r="A15272" t="str">
            <v/>
          </cell>
        </row>
        <row r="15273">
          <cell r="A15273" t="str">
            <v/>
          </cell>
        </row>
        <row r="15274">
          <cell r="A15274" t="str">
            <v/>
          </cell>
        </row>
        <row r="15275">
          <cell r="A15275" t="str">
            <v/>
          </cell>
        </row>
        <row r="15276">
          <cell r="A15276" t="str">
            <v/>
          </cell>
        </row>
        <row r="15277">
          <cell r="A15277" t="str">
            <v/>
          </cell>
        </row>
        <row r="15278">
          <cell r="A15278" t="str">
            <v/>
          </cell>
        </row>
        <row r="15279">
          <cell r="A15279" t="str">
            <v/>
          </cell>
        </row>
        <row r="15280">
          <cell r="A15280" t="str">
            <v/>
          </cell>
        </row>
        <row r="15281">
          <cell r="A15281" t="str">
            <v/>
          </cell>
        </row>
        <row r="15282">
          <cell r="A15282" t="str">
            <v/>
          </cell>
        </row>
        <row r="15283">
          <cell r="A15283" t="str">
            <v/>
          </cell>
        </row>
        <row r="15284">
          <cell r="A15284" t="str">
            <v/>
          </cell>
        </row>
        <row r="15285">
          <cell r="A15285" t="str">
            <v/>
          </cell>
        </row>
        <row r="15286">
          <cell r="A15286" t="str">
            <v/>
          </cell>
        </row>
        <row r="15287">
          <cell r="A15287" t="str">
            <v/>
          </cell>
        </row>
        <row r="15288">
          <cell r="A15288" t="str">
            <v/>
          </cell>
        </row>
        <row r="15289">
          <cell r="A15289" t="str">
            <v/>
          </cell>
        </row>
        <row r="15290">
          <cell r="A15290" t="str">
            <v/>
          </cell>
        </row>
        <row r="15291">
          <cell r="A15291" t="str">
            <v/>
          </cell>
        </row>
        <row r="15292">
          <cell r="A15292" t="str">
            <v/>
          </cell>
        </row>
        <row r="15293">
          <cell r="A15293" t="str">
            <v/>
          </cell>
        </row>
        <row r="15294">
          <cell r="A15294" t="str">
            <v/>
          </cell>
        </row>
        <row r="15295">
          <cell r="A15295" t="str">
            <v/>
          </cell>
        </row>
        <row r="15296">
          <cell r="A15296" t="str">
            <v/>
          </cell>
        </row>
        <row r="15297">
          <cell r="A15297" t="str">
            <v/>
          </cell>
        </row>
        <row r="15298">
          <cell r="A15298" t="str">
            <v/>
          </cell>
        </row>
        <row r="15299">
          <cell r="A15299" t="str">
            <v/>
          </cell>
        </row>
        <row r="15300">
          <cell r="A15300" t="str">
            <v/>
          </cell>
        </row>
        <row r="15301">
          <cell r="A15301" t="str">
            <v/>
          </cell>
        </row>
        <row r="15302">
          <cell r="A15302" t="str">
            <v/>
          </cell>
        </row>
        <row r="15303">
          <cell r="A15303" t="str">
            <v/>
          </cell>
        </row>
        <row r="15304">
          <cell r="A15304" t="str">
            <v/>
          </cell>
        </row>
        <row r="15305">
          <cell r="A15305" t="str">
            <v/>
          </cell>
        </row>
        <row r="15306">
          <cell r="A15306" t="str">
            <v/>
          </cell>
        </row>
        <row r="15307">
          <cell r="A15307" t="str">
            <v/>
          </cell>
        </row>
        <row r="15308">
          <cell r="A15308" t="str">
            <v/>
          </cell>
        </row>
        <row r="15309">
          <cell r="A15309" t="str">
            <v/>
          </cell>
        </row>
        <row r="15310">
          <cell r="A15310" t="str">
            <v/>
          </cell>
        </row>
        <row r="15311">
          <cell r="A15311" t="str">
            <v/>
          </cell>
        </row>
        <row r="15312">
          <cell r="A15312" t="str">
            <v/>
          </cell>
        </row>
        <row r="15313">
          <cell r="A15313" t="str">
            <v/>
          </cell>
        </row>
        <row r="15314">
          <cell r="A15314" t="str">
            <v/>
          </cell>
        </row>
        <row r="15315">
          <cell r="A15315" t="str">
            <v/>
          </cell>
        </row>
        <row r="15316">
          <cell r="A15316" t="str">
            <v/>
          </cell>
        </row>
        <row r="15317">
          <cell r="A15317" t="str">
            <v/>
          </cell>
        </row>
        <row r="15318">
          <cell r="A15318" t="str">
            <v/>
          </cell>
        </row>
        <row r="15319">
          <cell r="A15319" t="str">
            <v/>
          </cell>
        </row>
        <row r="15320">
          <cell r="A15320" t="str">
            <v/>
          </cell>
        </row>
        <row r="15321">
          <cell r="A15321" t="str">
            <v/>
          </cell>
        </row>
        <row r="15322">
          <cell r="A15322" t="str">
            <v/>
          </cell>
        </row>
        <row r="15323">
          <cell r="A15323" t="str">
            <v/>
          </cell>
        </row>
        <row r="15324">
          <cell r="A15324" t="str">
            <v/>
          </cell>
        </row>
        <row r="15325">
          <cell r="A15325" t="str">
            <v/>
          </cell>
        </row>
        <row r="15326">
          <cell r="A15326" t="str">
            <v/>
          </cell>
        </row>
        <row r="15327">
          <cell r="A15327" t="str">
            <v/>
          </cell>
        </row>
        <row r="15328">
          <cell r="A15328" t="str">
            <v/>
          </cell>
        </row>
        <row r="15329">
          <cell r="A15329" t="str">
            <v/>
          </cell>
        </row>
        <row r="15330">
          <cell r="A15330" t="str">
            <v/>
          </cell>
        </row>
        <row r="15331">
          <cell r="A15331" t="str">
            <v/>
          </cell>
        </row>
        <row r="15332">
          <cell r="A15332" t="str">
            <v/>
          </cell>
        </row>
        <row r="15333">
          <cell r="A15333" t="str">
            <v/>
          </cell>
        </row>
        <row r="15334">
          <cell r="A15334" t="str">
            <v/>
          </cell>
        </row>
        <row r="15335">
          <cell r="A15335" t="str">
            <v/>
          </cell>
        </row>
        <row r="15336">
          <cell r="A15336" t="str">
            <v/>
          </cell>
        </row>
        <row r="15337">
          <cell r="A15337" t="str">
            <v/>
          </cell>
        </row>
        <row r="15338">
          <cell r="A15338" t="str">
            <v/>
          </cell>
        </row>
        <row r="15339">
          <cell r="A15339" t="str">
            <v/>
          </cell>
        </row>
        <row r="15340">
          <cell r="A15340" t="str">
            <v/>
          </cell>
        </row>
        <row r="15341">
          <cell r="A15341" t="str">
            <v/>
          </cell>
        </row>
        <row r="15342">
          <cell r="A15342" t="str">
            <v/>
          </cell>
        </row>
        <row r="15343">
          <cell r="A15343" t="str">
            <v/>
          </cell>
        </row>
        <row r="15344">
          <cell r="A15344" t="str">
            <v/>
          </cell>
        </row>
        <row r="15345">
          <cell r="A15345" t="str">
            <v/>
          </cell>
        </row>
        <row r="15346">
          <cell r="A15346" t="str">
            <v/>
          </cell>
        </row>
        <row r="15347">
          <cell r="A15347" t="str">
            <v/>
          </cell>
        </row>
        <row r="15348">
          <cell r="A15348" t="str">
            <v/>
          </cell>
        </row>
        <row r="15349">
          <cell r="A15349" t="str">
            <v/>
          </cell>
        </row>
        <row r="15350">
          <cell r="A15350" t="str">
            <v/>
          </cell>
        </row>
        <row r="15351">
          <cell r="A15351" t="str">
            <v/>
          </cell>
        </row>
        <row r="15352">
          <cell r="A15352" t="str">
            <v/>
          </cell>
        </row>
        <row r="15353">
          <cell r="A15353" t="str">
            <v/>
          </cell>
        </row>
        <row r="15354">
          <cell r="A15354" t="str">
            <v/>
          </cell>
        </row>
        <row r="15355">
          <cell r="A15355" t="str">
            <v/>
          </cell>
        </row>
        <row r="15356">
          <cell r="A15356" t="str">
            <v/>
          </cell>
        </row>
        <row r="15357">
          <cell r="A15357" t="str">
            <v/>
          </cell>
        </row>
        <row r="15358">
          <cell r="A15358" t="str">
            <v/>
          </cell>
        </row>
        <row r="15359">
          <cell r="A15359" t="str">
            <v/>
          </cell>
        </row>
        <row r="15360">
          <cell r="A15360" t="str">
            <v/>
          </cell>
        </row>
        <row r="15361">
          <cell r="A15361" t="str">
            <v/>
          </cell>
        </row>
        <row r="15362">
          <cell r="A15362" t="str">
            <v/>
          </cell>
        </row>
        <row r="15363">
          <cell r="A15363" t="str">
            <v/>
          </cell>
        </row>
        <row r="15364">
          <cell r="A15364" t="str">
            <v/>
          </cell>
        </row>
        <row r="15365">
          <cell r="A15365" t="str">
            <v/>
          </cell>
        </row>
        <row r="15366">
          <cell r="A15366" t="str">
            <v/>
          </cell>
        </row>
        <row r="15367">
          <cell r="A15367" t="str">
            <v/>
          </cell>
        </row>
        <row r="15368">
          <cell r="A15368" t="str">
            <v/>
          </cell>
        </row>
        <row r="15369">
          <cell r="A15369" t="str">
            <v/>
          </cell>
        </row>
        <row r="15370">
          <cell r="A15370" t="str">
            <v/>
          </cell>
        </row>
        <row r="15371">
          <cell r="A15371" t="str">
            <v/>
          </cell>
        </row>
        <row r="15372">
          <cell r="A15372" t="str">
            <v/>
          </cell>
        </row>
        <row r="15373">
          <cell r="A15373" t="str">
            <v/>
          </cell>
        </row>
        <row r="15374">
          <cell r="A15374" t="str">
            <v/>
          </cell>
        </row>
        <row r="15375">
          <cell r="A15375" t="str">
            <v/>
          </cell>
        </row>
        <row r="15376">
          <cell r="A15376" t="str">
            <v/>
          </cell>
        </row>
        <row r="15377">
          <cell r="A15377" t="str">
            <v/>
          </cell>
        </row>
        <row r="15378">
          <cell r="A15378" t="str">
            <v/>
          </cell>
        </row>
        <row r="15379">
          <cell r="A15379" t="str">
            <v/>
          </cell>
        </row>
        <row r="15380">
          <cell r="A15380" t="str">
            <v/>
          </cell>
        </row>
        <row r="15381">
          <cell r="A15381" t="str">
            <v/>
          </cell>
        </row>
        <row r="15382">
          <cell r="A15382" t="str">
            <v/>
          </cell>
        </row>
        <row r="15383">
          <cell r="A15383" t="str">
            <v/>
          </cell>
        </row>
        <row r="15384">
          <cell r="A15384" t="str">
            <v/>
          </cell>
        </row>
        <row r="15385">
          <cell r="A15385" t="str">
            <v/>
          </cell>
        </row>
        <row r="15386">
          <cell r="A15386" t="str">
            <v/>
          </cell>
        </row>
        <row r="15387">
          <cell r="A15387" t="str">
            <v/>
          </cell>
        </row>
        <row r="15388">
          <cell r="A15388" t="str">
            <v/>
          </cell>
        </row>
        <row r="15389">
          <cell r="A15389" t="str">
            <v/>
          </cell>
        </row>
        <row r="15390">
          <cell r="A15390" t="str">
            <v/>
          </cell>
        </row>
        <row r="15391">
          <cell r="A15391" t="str">
            <v/>
          </cell>
        </row>
        <row r="15392">
          <cell r="A15392" t="str">
            <v/>
          </cell>
        </row>
        <row r="15393">
          <cell r="A15393" t="str">
            <v/>
          </cell>
        </row>
        <row r="15394">
          <cell r="A15394" t="str">
            <v/>
          </cell>
        </row>
        <row r="15395">
          <cell r="A15395" t="str">
            <v/>
          </cell>
        </row>
        <row r="15396">
          <cell r="A15396" t="str">
            <v/>
          </cell>
        </row>
        <row r="15397">
          <cell r="A15397" t="str">
            <v/>
          </cell>
        </row>
        <row r="15398">
          <cell r="A15398" t="str">
            <v/>
          </cell>
        </row>
        <row r="15399">
          <cell r="A15399" t="str">
            <v/>
          </cell>
        </row>
        <row r="15400">
          <cell r="A15400" t="str">
            <v/>
          </cell>
        </row>
        <row r="15401">
          <cell r="A15401" t="str">
            <v/>
          </cell>
        </row>
        <row r="15402">
          <cell r="A15402" t="str">
            <v/>
          </cell>
        </row>
        <row r="15403">
          <cell r="A15403" t="str">
            <v/>
          </cell>
        </row>
        <row r="15404">
          <cell r="A15404" t="str">
            <v/>
          </cell>
        </row>
        <row r="15405">
          <cell r="A15405" t="str">
            <v/>
          </cell>
        </row>
        <row r="15406">
          <cell r="A15406" t="str">
            <v/>
          </cell>
        </row>
        <row r="15407">
          <cell r="A15407" t="str">
            <v/>
          </cell>
        </row>
        <row r="15408">
          <cell r="A15408" t="str">
            <v/>
          </cell>
        </row>
        <row r="15409">
          <cell r="A15409" t="str">
            <v/>
          </cell>
        </row>
        <row r="15410">
          <cell r="A15410" t="str">
            <v/>
          </cell>
        </row>
        <row r="15411">
          <cell r="A15411" t="str">
            <v/>
          </cell>
        </row>
        <row r="15412">
          <cell r="A15412" t="str">
            <v/>
          </cell>
        </row>
        <row r="15413">
          <cell r="A15413" t="str">
            <v/>
          </cell>
        </row>
        <row r="15414">
          <cell r="A15414" t="str">
            <v/>
          </cell>
        </row>
        <row r="15415">
          <cell r="A15415" t="str">
            <v/>
          </cell>
        </row>
        <row r="15416">
          <cell r="A15416" t="str">
            <v/>
          </cell>
        </row>
        <row r="15417">
          <cell r="A15417" t="str">
            <v/>
          </cell>
        </row>
        <row r="15418">
          <cell r="A15418" t="str">
            <v/>
          </cell>
        </row>
        <row r="15419">
          <cell r="A15419" t="str">
            <v/>
          </cell>
        </row>
        <row r="15420">
          <cell r="A15420" t="str">
            <v/>
          </cell>
        </row>
        <row r="15421">
          <cell r="A15421" t="str">
            <v/>
          </cell>
        </row>
        <row r="15422">
          <cell r="A15422" t="str">
            <v/>
          </cell>
        </row>
        <row r="15423">
          <cell r="A15423" t="str">
            <v/>
          </cell>
        </row>
        <row r="15424">
          <cell r="A15424" t="str">
            <v/>
          </cell>
        </row>
        <row r="15425">
          <cell r="A15425" t="str">
            <v/>
          </cell>
        </row>
        <row r="15426">
          <cell r="A15426" t="str">
            <v/>
          </cell>
        </row>
        <row r="15427">
          <cell r="A15427" t="str">
            <v/>
          </cell>
        </row>
        <row r="15428">
          <cell r="A15428" t="str">
            <v/>
          </cell>
        </row>
        <row r="15429">
          <cell r="A15429" t="str">
            <v/>
          </cell>
        </row>
        <row r="15430">
          <cell r="A15430" t="str">
            <v/>
          </cell>
        </row>
        <row r="15431">
          <cell r="A15431" t="str">
            <v/>
          </cell>
        </row>
        <row r="15432">
          <cell r="A15432" t="str">
            <v/>
          </cell>
        </row>
        <row r="15433">
          <cell r="A15433" t="str">
            <v/>
          </cell>
        </row>
        <row r="15434">
          <cell r="A15434" t="str">
            <v/>
          </cell>
        </row>
        <row r="15435">
          <cell r="A15435" t="str">
            <v/>
          </cell>
        </row>
        <row r="15436">
          <cell r="A15436" t="str">
            <v/>
          </cell>
        </row>
        <row r="15437">
          <cell r="A15437" t="str">
            <v/>
          </cell>
        </row>
        <row r="15438">
          <cell r="A15438" t="str">
            <v/>
          </cell>
        </row>
        <row r="15439">
          <cell r="A15439" t="str">
            <v/>
          </cell>
        </row>
        <row r="15440">
          <cell r="A15440" t="str">
            <v/>
          </cell>
        </row>
        <row r="15441">
          <cell r="A15441" t="str">
            <v/>
          </cell>
        </row>
        <row r="15442">
          <cell r="A15442" t="str">
            <v/>
          </cell>
        </row>
        <row r="15443">
          <cell r="A15443" t="str">
            <v/>
          </cell>
        </row>
        <row r="15444">
          <cell r="A15444" t="str">
            <v/>
          </cell>
        </row>
        <row r="15445">
          <cell r="A15445" t="str">
            <v/>
          </cell>
        </row>
        <row r="15446">
          <cell r="A15446" t="str">
            <v/>
          </cell>
        </row>
        <row r="15447">
          <cell r="A15447" t="str">
            <v/>
          </cell>
        </row>
        <row r="15448">
          <cell r="A15448" t="str">
            <v/>
          </cell>
        </row>
        <row r="15449">
          <cell r="A15449" t="str">
            <v/>
          </cell>
        </row>
        <row r="15450">
          <cell r="A15450" t="str">
            <v/>
          </cell>
        </row>
        <row r="15451">
          <cell r="A15451" t="str">
            <v/>
          </cell>
        </row>
        <row r="15452">
          <cell r="A15452" t="str">
            <v/>
          </cell>
        </row>
        <row r="15453">
          <cell r="A15453" t="str">
            <v/>
          </cell>
        </row>
        <row r="15454">
          <cell r="A15454" t="str">
            <v/>
          </cell>
        </row>
        <row r="15455">
          <cell r="A15455" t="str">
            <v/>
          </cell>
        </row>
        <row r="15456">
          <cell r="A15456" t="str">
            <v/>
          </cell>
        </row>
        <row r="15457">
          <cell r="A15457" t="str">
            <v/>
          </cell>
        </row>
        <row r="15458">
          <cell r="A15458" t="str">
            <v/>
          </cell>
        </row>
        <row r="15459">
          <cell r="A15459" t="str">
            <v/>
          </cell>
        </row>
        <row r="15460">
          <cell r="A15460" t="str">
            <v/>
          </cell>
        </row>
        <row r="15461">
          <cell r="A15461" t="str">
            <v/>
          </cell>
        </row>
        <row r="15462">
          <cell r="A15462" t="str">
            <v/>
          </cell>
        </row>
        <row r="15463">
          <cell r="A15463" t="str">
            <v/>
          </cell>
        </row>
        <row r="15464">
          <cell r="A15464" t="str">
            <v/>
          </cell>
        </row>
        <row r="15465">
          <cell r="A15465" t="str">
            <v/>
          </cell>
        </row>
        <row r="15466">
          <cell r="A15466" t="str">
            <v/>
          </cell>
        </row>
        <row r="15467">
          <cell r="A15467" t="str">
            <v/>
          </cell>
        </row>
        <row r="15468">
          <cell r="A15468" t="str">
            <v/>
          </cell>
        </row>
        <row r="15469">
          <cell r="A15469" t="str">
            <v/>
          </cell>
        </row>
        <row r="15470">
          <cell r="A15470" t="str">
            <v/>
          </cell>
        </row>
        <row r="15471">
          <cell r="A15471" t="str">
            <v/>
          </cell>
        </row>
        <row r="15472">
          <cell r="A15472" t="str">
            <v/>
          </cell>
        </row>
        <row r="15473">
          <cell r="A15473" t="str">
            <v/>
          </cell>
        </row>
        <row r="15474">
          <cell r="A15474" t="str">
            <v/>
          </cell>
        </row>
        <row r="15475">
          <cell r="A15475" t="str">
            <v/>
          </cell>
        </row>
        <row r="15476">
          <cell r="A15476" t="str">
            <v/>
          </cell>
        </row>
        <row r="15477">
          <cell r="A15477" t="str">
            <v/>
          </cell>
        </row>
        <row r="15478">
          <cell r="A15478" t="str">
            <v/>
          </cell>
        </row>
        <row r="15479">
          <cell r="A15479" t="str">
            <v/>
          </cell>
        </row>
        <row r="15480">
          <cell r="A15480" t="str">
            <v/>
          </cell>
        </row>
        <row r="15481">
          <cell r="A15481" t="str">
            <v/>
          </cell>
        </row>
        <row r="15482">
          <cell r="A15482" t="str">
            <v/>
          </cell>
        </row>
        <row r="15483">
          <cell r="A15483" t="str">
            <v/>
          </cell>
        </row>
        <row r="15484">
          <cell r="A15484" t="str">
            <v/>
          </cell>
        </row>
        <row r="15485">
          <cell r="A15485" t="str">
            <v/>
          </cell>
        </row>
        <row r="15486">
          <cell r="A15486" t="str">
            <v/>
          </cell>
        </row>
        <row r="15487">
          <cell r="A15487" t="str">
            <v/>
          </cell>
        </row>
        <row r="15488">
          <cell r="A15488" t="str">
            <v/>
          </cell>
        </row>
        <row r="15489">
          <cell r="A15489" t="str">
            <v/>
          </cell>
        </row>
        <row r="15490">
          <cell r="A15490" t="str">
            <v/>
          </cell>
        </row>
        <row r="15491">
          <cell r="A15491" t="str">
            <v/>
          </cell>
        </row>
        <row r="15492">
          <cell r="A15492" t="str">
            <v/>
          </cell>
        </row>
        <row r="15493">
          <cell r="A15493" t="str">
            <v/>
          </cell>
        </row>
        <row r="15494">
          <cell r="A15494" t="str">
            <v/>
          </cell>
        </row>
        <row r="15495">
          <cell r="A15495" t="str">
            <v/>
          </cell>
        </row>
        <row r="15496">
          <cell r="A15496" t="str">
            <v/>
          </cell>
        </row>
        <row r="15497">
          <cell r="A15497" t="str">
            <v/>
          </cell>
        </row>
        <row r="15498">
          <cell r="A15498" t="str">
            <v/>
          </cell>
        </row>
        <row r="15499">
          <cell r="A15499" t="str">
            <v/>
          </cell>
        </row>
        <row r="15500">
          <cell r="A15500" t="str">
            <v/>
          </cell>
        </row>
        <row r="15501">
          <cell r="A15501" t="str">
            <v/>
          </cell>
        </row>
        <row r="15502">
          <cell r="A15502" t="str">
            <v/>
          </cell>
        </row>
        <row r="15503">
          <cell r="A15503" t="str">
            <v/>
          </cell>
        </row>
        <row r="15504">
          <cell r="A15504" t="str">
            <v/>
          </cell>
        </row>
        <row r="15505">
          <cell r="A15505" t="str">
            <v/>
          </cell>
        </row>
        <row r="15506">
          <cell r="A15506" t="str">
            <v/>
          </cell>
        </row>
        <row r="15507">
          <cell r="A15507" t="str">
            <v/>
          </cell>
        </row>
        <row r="15508">
          <cell r="A15508" t="str">
            <v/>
          </cell>
        </row>
        <row r="15509">
          <cell r="A15509" t="str">
            <v/>
          </cell>
        </row>
        <row r="15510">
          <cell r="A15510" t="str">
            <v/>
          </cell>
        </row>
        <row r="15511">
          <cell r="A15511" t="str">
            <v/>
          </cell>
        </row>
        <row r="15512">
          <cell r="A15512" t="str">
            <v/>
          </cell>
        </row>
        <row r="15513">
          <cell r="A15513" t="str">
            <v/>
          </cell>
        </row>
        <row r="15514">
          <cell r="A15514" t="str">
            <v/>
          </cell>
        </row>
        <row r="15515">
          <cell r="A15515" t="str">
            <v/>
          </cell>
        </row>
        <row r="15516">
          <cell r="A15516" t="str">
            <v/>
          </cell>
        </row>
        <row r="15517">
          <cell r="A15517" t="str">
            <v/>
          </cell>
        </row>
        <row r="15518">
          <cell r="A15518" t="str">
            <v/>
          </cell>
        </row>
        <row r="15519">
          <cell r="A15519" t="str">
            <v/>
          </cell>
        </row>
        <row r="15520">
          <cell r="A15520" t="str">
            <v/>
          </cell>
        </row>
        <row r="15521">
          <cell r="A15521" t="str">
            <v/>
          </cell>
        </row>
        <row r="15522">
          <cell r="A15522" t="str">
            <v/>
          </cell>
        </row>
        <row r="15523">
          <cell r="A15523" t="str">
            <v/>
          </cell>
        </row>
        <row r="15524">
          <cell r="A15524" t="str">
            <v/>
          </cell>
        </row>
        <row r="15525">
          <cell r="A15525" t="str">
            <v/>
          </cell>
        </row>
        <row r="15526">
          <cell r="A15526" t="str">
            <v/>
          </cell>
        </row>
        <row r="15527">
          <cell r="A15527" t="str">
            <v/>
          </cell>
        </row>
        <row r="15528">
          <cell r="A15528" t="str">
            <v/>
          </cell>
        </row>
        <row r="15529">
          <cell r="A15529" t="str">
            <v/>
          </cell>
        </row>
        <row r="15530">
          <cell r="A15530" t="str">
            <v/>
          </cell>
        </row>
        <row r="15531">
          <cell r="A15531" t="str">
            <v/>
          </cell>
        </row>
        <row r="15532">
          <cell r="A15532" t="str">
            <v/>
          </cell>
        </row>
        <row r="15533">
          <cell r="A15533" t="str">
            <v/>
          </cell>
        </row>
        <row r="15534">
          <cell r="A15534" t="str">
            <v/>
          </cell>
        </row>
        <row r="15535">
          <cell r="A15535" t="str">
            <v/>
          </cell>
        </row>
        <row r="15536">
          <cell r="A15536" t="str">
            <v/>
          </cell>
        </row>
        <row r="15537">
          <cell r="A15537" t="str">
            <v/>
          </cell>
        </row>
        <row r="15538">
          <cell r="A15538" t="str">
            <v/>
          </cell>
        </row>
        <row r="15539">
          <cell r="A15539" t="str">
            <v/>
          </cell>
        </row>
        <row r="15540">
          <cell r="A15540" t="str">
            <v/>
          </cell>
        </row>
        <row r="15541">
          <cell r="A15541" t="str">
            <v/>
          </cell>
        </row>
        <row r="15542">
          <cell r="A15542" t="str">
            <v/>
          </cell>
        </row>
        <row r="15543">
          <cell r="A15543" t="str">
            <v/>
          </cell>
        </row>
        <row r="15544">
          <cell r="A15544" t="str">
            <v/>
          </cell>
        </row>
        <row r="15545">
          <cell r="A15545" t="str">
            <v/>
          </cell>
        </row>
        <row r="15546">
          <cell r="A15546" t="str">
            <v/>
          </cell>
        </row>
        <row r="15547">
          <cell r="A15547" t="str">
            <v/>
          </cell>
        </row>
        <row r="15548">
          <cell r="A15548" t="str">
            <v/>
          </cell>
        </row>
        <row r="15549">
          <cell r="A15549" t="str">
            <v/>
          </cell>
        </row>
        <row r="15550">
          <cell r="A15550" t="str">
            <v/>
          </cell>
        </row>
        <row r="15551">
          <cell r="A15551" t="str">
            <v/>
          </cell>
        </row>
        <row r="15552">
          <cell r="A15552" t="str">
            <v/>
          </cell>
        </row>
        <row r="15553">
          <cell r="A15553" t="str">
            <v/>
          </cell>
        </row>
        <row r="15554">
          <cell r="A15554" t="str">
            <v/>
          </cell>
        </row>
        <row r="15555">
          <cell r="A15555" t="str">
            <v/>
          </cell>
        </row>
        <row r="15556">
          <cell r="A15556" t="str">
            <v/>
          </cell>
        </row>
        <row r="15557">
          <cell r="A15557" t="str">
            <v/>
          </cell>
        </row>
        <row r="15558">
          <cell r="A15558" t="str">
            <v/>
          </cell>
        </row>
        <row r="15559">
          <cell r="A15559" t="str">
            <v/>
          </cell>
        </row>
        <row r="15560">
          <cell r="A15560" t="str">
            <v/>
          </cell>
        </row>
        <row r="15561">
          <cell r="A15561" t="str">
            <v/>
          </cell>
        </row>
        <row r="15562">
          <cell r="A15562" t="str">
            <v/>
          </cell>
        </row>
        <row r="15563">
          <cell r="A15563" t="str">
            <v/>
          </cell>
        </row>
        <row r="15564">
          <cell r="A15564" t="str">
            <v/>
          </cell>
        </row>
        <row r="15565">
          <cell r="A15565" t="str">
            <v/>
          </cell>
        </row>
        <row r="15566">
          <cell r="A15566" t="str">
            <v/>
          </cell>
        </row>
        <row r="15567">
          <cell r="A15567" t="str">
            <v/>
          </cell>
        </row>
        <row r="15568">
          <cell r="A15568" t="str">
            <v/>
          </cell>
        </row>
        <row r="15569">
          <cell r="A15569" t="str">
            <v/>
          </cell>
        </row>
        <row r="15570">
          <cell r="A15570" t="str">
            <v/>
          </cell>
        </row>
        <row r="15571">
          <cell r="A15571" t="str">
            <v/>
          </cell>
        </row>
        <row r="15572">
          <cell r="A15572" t="str">
            <v/>
          </cell>
        </row>
        <row r="15573">
          <cell r="A15573" t="str">
            <v/>
          </cell>
        </row>
        <row r="15574">
          <cell r="A15574" t="str">
            <v/>
          </cell>
        </row>
        <row r="15575">
          <cell r="A15575" t="str">
            <v/>
          </cell>
        </row>
        <row r="15576">
          <cell r="A15576" t="str">
            <v/>
          </cell>
        </row>
        <row r="15577">
          <cell r="A15577" t="str">
            <v/>
          </cell>
        </row>
        <row r="15578">
          <cell r="A15578" t="str">
            <v/>
          </cell>
        </row>
        <row r="15579">
          <cell r="A15579" t="str">
            <v/>
          </cell>
        </row>
        <row r="15580">
          <cell r="A15580" t="str">
            <v/>
          </cell>
        </row>
        <row r="15581">
          <cell r="A15581" t="str">
            <v/>
          </cell>
        </row>
        <row r="15582">
          <cell r="A15582" t="str">
            <v/>
          </cell>
        </row>
        <row r="15583">
          <cell r="A15583" t="str">
            <v/>
          </cell>
        </row>
        <row r="15584">
          <cell r="A15584" t="str">
            <v/>
          </cell>
        </row>
        <row r="15585">
          <cell r="A15585" t="str">
            <v/>
          </cell>
        </row>
        <row r="15586">
          <cell r="A15586" t="str">
            <v/>
          </cell>
        </row>
        <row r="15587">
          <cell r="A15587" t="str">
            <v/>
          </cell>
        </row>
        <row r="15588">
          <cell r="A15588" t="str">
            <v/>
          </cell>
        </row>
        <row r="15589">
          <cell r="A15589" t="str">
            <v/>
          </cell>
        </row>
        <row r="15590">
          <cell r="A15590" t="str">
            <v/>
          </cell>
        </row>
        <row r="15591">
          <cell r="A15591" t="str">
            <v/>
          </cell>
        </row>
        <row r="15592">
          <cell r="A15592" t="str">
            <v/>
          </cell>
        </row>
        <row r="15593">
          <cell r="A15593" t="str">
            <v/>
          </cell>
        </row>
        <row r="15594">
          <cell r="A15594" t="str">
            <v/>
          </cell>
        </row>
        <row r="15595">
          <cell r="A15595" t="str">
            <v/>
          </cell>
        </row>
        <row r="15596">
          <cell r="A15596" t="str">
            <v/>
          </cell>
        </row>
        <row r="15597">
          <cell r="A15597" t="str">
            <v/>
          </cell>
        </row>
        <row r="15598">
          <cell r="A15598" t="str">
            <v/>
          </cell>
        </row>
        <row r="15599">
          <cell r="A15599" t="str">
            <v/>
          </cell>
        </row>
        <row r="15600">
          <cell r="A15600" t="str">
            <v/>
          </cell>
        </row>
        <row r="15601">
          <cell r="A15601" t="str">
            <v/>
          </cell>
        </row>
        <row r="15602">
          <cell r="A15602" t="str">
            <v/>
          </cell>
        </row>
        <row r="15603">
          <cell r="A15603" t="str">
            <v/>
          </cell>
        </row>
        <row r="15604">
          <cell r="A15604" t="str">
            <v/>
          </cell>
        </row>
        <row r="15605">
          <cell r="A15605" t="str">
            <v/>
          </cell>
        </row>
        <row r="15606">
          <cell r="A15606" t="str">
            <v/>
          </cell>
        </row>
        <row r="15607">
          <cell r="A15607" t="str">
            <v/>
          </cell>
        </row>
        <row r="15608">
          <cell r="A15608" t="str">
            <v/>
          </cell>
        </row>
        <row r="15609">
          <cell r="A15609" t="str">
            <v/>
          </cell>
        </row>
        <row r="15610">
          <cell r="A15610" t="str">
            <v/>
          </cell>
        </row>
        <row r="15611">
          <cell r="A15611" t="str">
            <v/>
          </cell>
        </row>
        <row r="15612">
          <cell r="A15612" t="str">
            <v/>
          </cell>
        </row>
        <row r="15613">
          <cell r="A15613" t="str">
            <v/>
          </cell>
        </row>
        <row r="15614">
          <cell r="A15614" t="str">
            <v/>
          </cell>
        </row>
        <row r="15615">
          <cell r="A15615" t="str">
            <v/>
          </cell>
        </row>
        <row r="15616">
          <cell r="A15616" t="str">
            <v/>
          </cell>
        </row>
        <row r="15617">
          <cell r="A15617" t="str">
            <v/>
          </cell>
        </row>
        <row r="15618">
          <cell r="A15618" t="str">
            <v/>
          </cell>
        </row>
        <row r="15619">
          <cell r="A15619" t="str">
            <v/>
          </cell>
        </row>
        <row r="15620">
          <cell r="A15620" t="str">
            <v/>
          </cell>
        </row>
        <row r="15621">
          <cell r="A15621" t="str">
            <v/>
          </cell>
        </row>
        <row r="15622">
          <cell r="A15622" t="str">
            <v/>
          </cell>
        </row>
        <row r="15623">
          <cell r="A15623" t="str">
            <v/>
          </cell>
        </row>
        <row r="15624">
          <cell r="A15624" t="str">
            <v/>
          </cell>
        </row>
        <row r="15625">
          <cell r="A15625" t="str">
            <v/>
          </cell>
        </row>
        <row r="15626">
          <cell r="A15626" t="str">
            <v/>
          </cell>
        </row>
        <row r="15627">
          <cell r="A15627" t="str">
            <v/>
          </cell>
        </row>
        <row r="15628">
          <cell r="A15628" t="str">
            <v/>
          </cell>
        </row>
        <row r="15629">
          <cell r="A15629" t="str">
            <v/>
          </cell>
        </row>
        <row r="15630">
          <cell r="A15630" t="str">
            <v/>
          </cell>
        </row>
        <row r="15631">
          <cell r="A15631" t="str">
            <v/>
          </cell>
        </row>
        <row r="15632">
          <cell r="A15632" t="str">
            <v/>
          </cell>
        </row>
        <row r="15633">
          <cell r="A15633" t="str">
            <v/>
          </cell>
        </row>
        <row r="15634">
          <cell r="A15634" t="str">
            <v/>
          </cell>
        </row>
        <row r="15635">
          <cell r="A15635" t="str">
            <v/>
          </cell>
        </row>
        <row r="15636">
          <cell r="A15636" t="str">
            <v/>
          </cell>
        </row>
        <row r="15637">
          <cell r="A15637" t="str">
            <v/>
          </cell>
        </row>
        <row r="15638">
          <cell r="A15638" t="str">
            <v/>
          </cell>
        </row>
        <row r="15639">
          <cell r="A15639" t="str">
            <v/>
          </cell>
        </row>
        <row r="15640">
          <cell r="A15640" t="str">
            <v/>
          </cell>
        </row>
        <row r="15641">
          <cell r="A15641" t="str">
            <v/>
          </cell>
        </row>
        <row r="15642">
          <cell r="A15642" t="str">
            <v/>
          </cell>
        </row>
        <row r="15643">
          <cell r="A15643" t="str">
            <v/>
          </cell>
        </row>
        <row r="15644">
          <cell r="A15644" t="str">
            <v/>
          </cell>
        </row>
        <row r="15645">
          <cell r="A15645" t="str">
            <v/>
          </cell>
        </row>
        <row r="15646">
          <cell r="A15646" t="str">
            <v/>
          </cell>
        </row>
        <row r="15647">
          <cell r="A15647" t="str">
            <v/>
          </cell>
        </row>
        <row r="15648">
          <cell r="A15648" t="str">
            <v/>
          </cell>
        </row>
        <row r="15649">
          <cell r="A15649" t="str">
            <v/>
          </cell>
        </row>
        <row r="15650">
          <cell r="A15650" t="str">
            <v/>
          </cell>
        </row>
        <row r="15651">
          <cell r="A15651" t="str">
            <v/>
          </cell>
        </row>
        <row r="15652">
          <cell r="A15652" t="str">
            <v/>
          </cell>
        </row>
        <row r="15653">
          <cell r="A15653" t="str">
            <v/>
          </cell>
        </row>
        <row r="15654">
          <cell r="A15654" t="str">
            <v/>
          </cell>
        </row>
        <row r="15655">
          <cell r="A15655" t="str">
            <v/>
          </cell>
        </row>
        <row r="15656">
          <cell r="A15656" t="str">
            <v/>
          </cell>
        </row>
        <row r="15657">
          <cell r="A15657" t="str">
            <v/>
          </cell>
        </row>
        <row r="15658">
          <cell r="A15658" t="str">
            <v/>
          </cell>
        </row>
        <row r="15659">
          <cell r="A15659" t="str">
            <v/>
          </cell>
        </row>
        <row r="15660">
          <cell r="A15660" t="str">
            <v/>
          </cell>
        </row>
        <row r="15661">
          <cell r="A15661" t="str">
            <v/>
          </cell>
        </row>
        <row r="15662">
          <cell r="A15662" t="str">
            <v/>
          </cell>
        </row>
        <row r="15663">
          <cell r="A15663" t="str">
            <v/>
          </cell>
        </row>
        <row r="15664">
          <cell r="A15664" t="str">
            <v/>
          </cell>
        </row>
        <row r="15665">
          <cell r="A15665" t="str">
            <v/>
          </cell>
        </row>
        <row r="15666">
          <cell r="A15666" t="str">
            <v/>
          </cell>
        </row>
        <row r="15667">
          <cell r="A15667" t="str">
            <v/>
          </cell>
        </row>
        <row r="15668">
          <cell r="A15668" t="str">
            <v/>
          </cell>
        </row>
        <row r="15669">
          <cell r="A15669" t="str">
            <v/>
          </cell>
        </row>
        <row r="15670">
          <cell r="A15670" t="str">
            <v/>
          </cell>
        </row>
        <row r="15671">
          <cell r="A15671" t="str">
            <v/>
          </cell>
        </row>
        <row r="15672">
          <cell r="A15672" t="str">
            <v/>
          </cell>
        </row>
        <row r="15673">
          <cell r="A15673" t="str">
            <v/>
          </cell>
        </row>
        <row r="15674">
          <cell r="A15674" t="str">
            <v/>
          </cell>
        </row>
        <row r="15675">
          <cell r="A15675" t="str">
            <v/>
          </cell>
        </row>
        <row r="15676">
          <cell r="A15676" t="str">
            <v/>
          </cell>
        </row>
        <row r="15677">
          <cell r="A15677" t="str">
            <v/>
          </cell>
        </row>
        <row r="15678">
          <cell r="A15678" t="str">
            <v/>
          </cell>
        </row>
        <row r="15679">
          <cell r="A15679" t="str">
            <v/>
          </cell>
        </row>
        <row r="15680">
          <cell r="A15680" t="str">
            <v/>
          </cell>
        </row>
        <row r="15681">
          <cell r="A15681" t="str">
            <v/>
          </cell>
        </row>
        <row r="15682">
          <cell r="A15682" t="str">
            <v/>
          </cell>
        </row>
        <row r="15683">
          <cell r="A15683" t="str">
            <v/>
          </cell>
        </row>
        <row r="15684">
          <cell r="A15684" t="str">
            <v/>
          </cell>
        </row>
        <row r="15685">
          <cell r="A15685" t="str">
            <v/>
          </cell>
        </row>
        <row r="15686">
          <cell r="A15686" t="str">
            <v/>
          </cell>
        </row>
        <row r="15687">
          <cell r="A15687" t="str">
            <v/>
          </cell>
        </row>
        <row r="15688">
          <cell r="A15688" t="str">
            <v/>
          </cell>
        </row>
        <row r="15689">
          <cell r="A15689" t="str">
            <v/>
          </cell>
        </row>
        <row r="15690">
          <cell r="A15690" t="str">
            <v/>
          </cell>
        </row>
        <row r="15691">
          <cell r="A15691" t="str">
            <v/>
          </cell>
        </row>
        <row r="15692">
          <cell r="A15692" t="str">
            <v/>
          </cell>
        </row>
        <row r="15693">
          <cell r="A15693" t="str">
            <v/>
          </cell>
        </row>
        <row r="15694">
          <cell r="A15694" t="str">
            <v/>
          </cell>
        </row>
        <row r="15695">
          <cell r="A15695" t="str">
            <v/>
          </cell>
        </row>
        <row r="15696">
          <cell r="A15696" t="str">
            <v/>
          </cell>
        </row>
        <row r="15697">
          <cell r="A15697" t="str">
            <v/>
          </cell>
        </row>
        <row r="15698">
          <cell r="A15698" t="str">
            <v/>
          </cell>
        </row>
        <row r="15699">
          <cell r="A15699" t="str">
            <v/>
          </cell>
        </row>
        <row r="15700">
          <cell r="A15700" t="str">
            <v/>
          </cell>
        </row>
        <row r="15701">
          <cell r="A15701" t="str">
            <v/>
          </cell>
        </row>
        <row r="15702">
          <cell r="A15702" t="str">
            <v/>
          </cell>
        </row>
        <row r="15703">
          <cell r="A15703" t="str">
            <v/>
          </cell>
        </row>
        <row r="15704">
          <cell r="A15704" t="str">
            <v/>
          </cell>
        </row>
        <row r="15705">
          <cell r="A15705" t="str">
            <v/>
          </cell>
        </row>
        <row r="15706">
          <cell r="A15706" t="str">
            <v/>
          </cell>
        </row>
        <row r="15707">
          <cell r="A15707" t="str">
            <v/>
          </cell>
        </row>
        <row r="15708">
          <cell r="A15708" t="str">
            <v/>
          </cell>
        </row>
        <row r="15709">
          <cell r="A15709" t="str">
            <v/>
          </cell>
        </row>
        <row r="15710">
          <cell r="A15710" t="str">
            <v/>
          </cell>
        </row>
        <row r="15711">
          <cell r="A15711" t="str">
            <v/>
          </cell>
        </row>
        <row r="15712">
          <cell r="A15712" t="str">
            <v/>
          </cell>
        </row>
        <row r="15713">
          <cell r="A15713" t="str">
            <v/>
          </cell>
        </row>
        <row r="15714">
          <cell r="A15714" t="str">
            <v/>
          </cell>
        </row>
        <row r="15715">
          <cell r="A15715" t="str">
            <v/>
          </cell>
        </row>
        <row r="15716">
          <cell r="A15716" t="str">
            <v/>
          </cell>
        </row>
        <row r="15717">
          <cell r="A15717" t="str">
            <v/>
          </cell>
        </row>
        <row r="15718">
          <cell r="A15718" t="str">
            <v/>
          </cell>
        </row>
        <row r="15719">
          <cell r="A15719" t="str">
            <v/>
          </cell>
        </row>
        <row r="15720">
          <cell r="A15720" t="str">
            <v/>
          </cell>
        </row>
        <row r="15721">
          <cell r="A15721" t="str">
            <v/>
          </cell>
        </row>
        <row r="15722">
          <cell r="A15722" t="str">
            <v/>
          </cell>
        </row>
        <row r="15723">
          <cell r="A15723" t="str">
            <v/>
          </cell>
        </row>
        <row r="15724">
          <cell r="A15724" t="str">
            <v/>
          </cell>
        </row>
        <row r="15725">
          <cell r="A15725" t="str">
            <v/>
          </cell>
        </row>
        <row r="15726">
          <cell r="A15726" t="str">
            <v/>
          </cell>
        </row>
        <row r="15727">
          <cell r="A15727" t="str">
            <v/>
          </cell>
        </row>
        <row r="15728">
          <cell r="A15728" t="str">
            <v/>
          </cell>
        </row>
        <row r="15729">
          <cell r="A15729" t="str">
            <v/>
          </cell>
        </row>
        <row r="15730">
          <cell r="A15730" t="str">
            <v/>
          </cell>
        </row>
        <row r="15731">
          <cell r="A15731" t="str">
            <v/>
          </cell>
        </row>
        <row r="15732">
          <cell r="A15732" t="str">
            <v/>
          </cell>
        </row>
        <row r="15733">
          <cell r="A15733" t="str">
            <v/>
          </cell>
        </row>
        <row r="15734">
          <cell r="A15734" t="str">
            <v/>
          </cell>
        </row>
        <row r="15735">
          <cell r="A15735" t="str">
            <v/>
          </cell>
        </row>
        <row r="15736">
          <cell r="A15736" t="str">
            <v/>
          </cell>
        </row>
        <row r="15737">
          <cell r="A15737" t="str">
            <v/>
          </cell>
        </row>
        <row r="15738">
          <cell r="A15738" t="str">
            <v/>
          </cell>
        </row>
        <row r="15739">
          <cell r="A15739" t="str">
            <v/>
          </cell>
        </row>
        <row r="15740">
          <cell r="A15740" t="str">
            <v/>
          </cell>
        </row>
        <row r="15741">
          <cell r="A15741" t="str">
            <v/>
          </cell>
        </row>
        <row r="15742">
          <cell r="A15742" t="str">
            <v/>
          </cell>
        </row>
        <row r="15743">
          <cell r="A15743" t="str">
            <v/>
          </cell>
        </row>
        <row r="15744">
          <cell r="A15744" t="str">
            <v/>
          </cell>
        </row>
        <row r="15745">
          <cell r="A15745" t="str">
            <v/>
          </cell>
        </row>
        <row r="15746">
          <cell r="A15746" t="str">
            <v/>
          </cell>
        </row>
        <row r="15747">
          <cell r="A15747" t="str">
            <v/>
          </cell>
        </row>
        <row r="15748">
          <cell r="A15748" t="str">
            <v/>
          </cell>
        </row>
        <row r="15749">
          <cell r="A15749" t="str">
            <v/>
          </cell>
        </row>
        <row r="15750">
          <cell r="A15750" t="str">
            <v/>
          </cell>
        </row>
        <row r="15751">
          <cell r="A15751" t="str">
            <v/>
          </cell>
        </row>
        <row r="15752">
          <cell r="A15752" t="str">
            <v/>
          </cell>
        </row>
        <row r="15753">
          <cell r="A15753" t="str">
            <v/>
          </cell>
        </row>
        <row r="15754">
          <cell r="A15754" t="str">
            <v/>
          </cell>
        </row>
        <row r="15755">
          <cell r="A15755" t="str">
            <v/>
          </cell>
        </row>
        <row r="15756">
          <cell r="A15756" t="str">
            <v/>
          </cell>
        </row>
        <row r="15757">
          <cell r="A15757" t="str">
            <v/>
          </cell>
        </row>
        <row r="15758">
          <cell r="A15758" t="str">
            <v/>
          </cell>
        </row>
        <row r="15759">
          <cell r="A15759" t="str">
            <v/>
          </cell>
        </row>
        <row r="15760">
          <cell r="A15760" t="str">
            <v/>
          </cell>
        </row>
        <row r="15761">
          <cell r="A15761" t="str">
            <v/>
          </cell>
        </row>
        <row r="15762">
          <cell r="A15762" t="str">
            <v/>
          </cell>
        </row>
        <row r="15763">
          <cell r="A15763" t="str">
            <v/>
          </cell>
        </row>
        <row r="15764">
          <cell r="A15764" t="str">
            <v/>
          </cell>
        </row>
        <row r="15765">
          <cell r="A15765" t="str">
            <v/>
          </cell>
        </row>
        <row r="15766">
          <cell r="A15766" t="str">
            <v/>
          </cell>
        </row>
        <row r="15767">
          <cell r="A15767" t="str">
            <v/>
          </cell>
        </row>
        <row r="15768">
          <cell r="A15768" t="str">
            <v/>
          </cell>
        </row>
        <row r="15769">
          <cell r="A15769" t="str">
            <v/>
          </cell>
        </row>
        <row r="15770">
          <cell r="A15770" t="str">
            <v/>
          </cell>
        </row>
        <row r="15771">
          <cell r="A15771" t="str">
            <v/>
          </cell>
        </row>
        <row r="15772">
          <cell r="A15772" t="str">
            <v/>
          </cell>
        </row>
        <row r="15773">
          <cell r="A15773" t="str">
            <v/>
          </cell>
        </row>
        <row r="15774">
          <cell r="A15774" t="str">
            <v/>
          </cell>
        </row>
        <row r="15775">
          <cell r="A15775" t="str">
            <v/>
          </cell>
        </row>
        <row r="15776">
          <cell r="A15776" t="str">
            <v/>
          </cell>
        </row>
        <row r="15777">
          <cell r="A15777" t="str">
            <v/>
          </cell>
        </row>
        <row r="15778">
          <cell r="A15778" t="str">
            <v/>
          </cell>
        </row>
        <row r="15779">
          <cell r="A15779" t="str">
            <v/>
          </cell>
        </row>
        <row r="15780">
          <cell r="A15780" t="str">
            <v/>
          </cell>
        </row>
        <row r="15781">
          <cell r="A15781" t="str">
            <v/>
          </cell>
        </row>
        <row r="15782">
          <cell r="A15782" t="str">
            <v/>
          </cell>
        </row>
        <row r="15783">
          <cell r="A15783" t="str">
            <v/>
          </cell>
        </row>
        <row r="15784">
          <cell r="A15784" t="str">
            <v/>
          </cell>
        </row>
        <row r="15785">
          <cell r="A15785" t="str">
            <v/>
          </cell>
        </row>
        <row r="15786">
          <cell r="A15786" t="str">
            <v/>
          </cell>
        </row>
        <row r="15787">
          <cell r="A15787" t="str">
            <v/>
          </cell>
        </row>
        <row r="15788">
          <cell r="A15788" t="str">
            <v/>
          </cell>
        </row>
        <row r="15789">
          <cell r="A15789" t="str">
            <v/>
          </cell>
        </row>
        <row r="15790">
          <cell r="A15790" t="str">
            <v/>
          </cell>
        </row>
        <row r="15791">
          <cell r="A15791" t="str">
            <v/>
          </cell>
        </row>
        <row r="15792">
          <cell r="A15792" t="str">
            <v/>
          </cell>
        </row>
        <row r="15793">
          <cell r="A15793" t="str">
            <v/>
          </cell>
        </row>
        <row r="15794">
          <cell r="A15794" t="str">
            <v/>
          </cell>
        </row>
        <row r="15795">
          <cell r="A15795" t="str">
            <v/>
          </cell>
        </row>
        <row r="15796">
          <cell r="A15796" t="str">
            <v/>
          </cell>
        </row>
        <row r="15797">
          <cell r="A15797" t="str">
            <v/>
          </cell>
        </row>
        <row r="15798">
          <cell r="A15798" t="str">
            <v/>
          </cell>
        </row>
        <row r="15799">
          <cell r="A15799" t="str">
            <v/>
          </cell>
        </row>
        <row r="15800">
          <cell r="A15800" t="str">
            <v/>
          </cell>
        </row>
        <row r="15801">
          <cell r="A15801" t="str">
            <v/>
          </cell>
        </row>
        <row r="15802">
          <cell r="A15802" t="str">
            <v/>
          </cell>
        </row>
        <row r="15803">
          <cell r="A15803" t="str">
            <v/>
          </cell>
        </row>
        <row r="15804">
          <cell r="A15804" t="str">
            <v/>
          </cell>
        </row>
        <row r="15805">
          <cell r="A15805" t="str">
            <v/>
          </cell>
        </row>
        <row r="15806">
          <cell r="A15806" t="str">
            <v/>
          </cell>
        </row>
        <row r="15807">
          <cell r="A15807" t="str">
            <v/>
          </cell>
        </row>
        <row r="15808">
          <cell r="A15808" t="str">
            <v/>
          </cell>
        </row>
        <row r="15809">
          <cell r="A15809" t="str">
            <v/>
          </cell>
        </row>
        <row r="15810">
          <cell r="A15810" t="str">
            <v/>
          </cell>
        </row>
        <row r="15811">
          <cell r="A15811" t="str">
            <v/>
          </cell>
        </row>
        <row r="15812">
          <cell r="A15812" t="str">
            <v/>
          </cell>
        </row>
        <row r="15813">
          <cell r="A15813" t="str">
            <v/>
          </cell>
        </row>
        <row r="15814">
          <cell r="A15814" t="str">
            <v/>
          </cell>
        </row>
        <row r="15815">
          <cell r="A15815" t="str">
            <v/>
          </cell>
        </row>
        <row r="15816">
          <cell r="A15816" t="str">
            <v/>
          </cell>
        </row>
        <row r="15817">
          <cell r="A15817" t="str">
            <v/>
          </cell>
        </row>
        <row r="15818">
          <cell r="A15818" t="str">
            <v/>
          </cell>
        </row>
        <row r="15819">
          <cell r="A15819" t="str">
            <v/>
          </cell>
        </row>
        <row r="15820">
          <cell r="A15820" t="str">
            <v/>
          </cell>
        </row>
        <row r="15821">
          <cell r="A15821" t="str">
            <v/>
          </cell>
        </row>
        <row r="15822">
          <cell r="A15822" t="str">
            <v/>
          </cell>
        </row>
        <row r="15823">
          <cell r="A15823" t="str">
            <v/>
          </cell>
        </row>
        <row r="15824">
          <cell r="A15824" t="str">
            <v/>
          </cell>
        </row>
        <row r="15825">
          <cell r="A15825" t="str">
            <v/>
          </cell>
        </row>
        <row r="15826">
          <cell r="A15826" t="str">
            <v/>
          </cell>
        </row>
        <row r="15827">
          <cell r="A15827" t="str">
            <v/>
          </cell>
        </row>
        <row r="15828">
          <cell r="A15828" t="str">
            <v/>
          </cell>
        </row>
        <row r="15829">
          <cell r="A15829" t="str">
            <v/>
          </cell>
        </row>
        <row r="15830">
          <cell r="A15830" t="str">
            <v/>
          </cell>
        </row>
        <row r="15831">
          <cell r="A15831" t="str">
            <v/>
          </cell>
        </row>
        <row r="15832">
          <cell r="A15832" t="str">
            <v/>
          </cell>
        </row>
        <row r="15833">
          <cell r="A15833" t="str">
            <v/>
          </cell>
        </row>
        <row r="15834">
          <cell r="A15834" t="str">
            <v/>
          </cell>
        </row>
        <row r="15835">
          <cell r="A15835" t="str">
            <v/>
          </cell>
        </row>
        <row r="15836">
          <cell r="A15836" t="str">
            <v/>
          </cell>
        </row>
        <row r="15837">
          <cell r="A15837" t="str">
            <v/>
          </cell>
        </row>
        <row r="15838">
          <cell r="A15838" t="str">
            <v/>
          </cell>
        </row>
        <row r="15839">
          <cell r="A15839" t="str">
            <v/>
          </cell>
        </row>
        <row r="15840">
          <cell r="A15840" t="str">
            <v/>
          </cell>
        </row>
        <row r="15841">
          <cell r="A15841" t="str">
            <v/>
          </cell>
        </row>
        <row r="15842">
          <cell r="A15842" t="str">
            <v/>
          </cell>
        </row>
        <row r="15843">
          <cell r="A15843" t="str">
            <v/>
          </cell>
        </row>
        <row r="15844">
          <cell r="A15844" t="str">
            <v/>
          </cell>
        </row>
        <row r="15845">
          <cell r="A15845" t="str">
            <v/>
          </cell>
        </row>
        <row r="15846">
          <cell r="A15846" t="str">
            <v/>
          </cell>
        </row>
        <row r="15847">
          <cell r="A15847" t="str">
            <v/>
          </cell>
        </row>
        <row r="15848">
          <cell r="A15848" t="str">
            <v/>
          </cell>
        </row>
        <row r="15849">
          <cell r="A15849" t="str">
            <v/>
          </cell>
        </row>
        <row r="15850">
          <cell r="A15850" t="str">
            <v/>
          </cell>
        </row>
        <row r="15851">
          <cell r="A15851" t="str">
            <v/>
          </cell>
        </row>
        <row r="15852">
          <cell r="A15852" t="str">
            <v/>
          </cell>
        </row>
        <row r="15853">
          <cell r="A15853" t="str">
            <v/>
          </cell>
        </row>
        <row r="15854">
          <cell r="A15854" t="str">
            <v/>
          </cell>
        </row>
        <row r="15855">
          <cell r="A15855" t="str">
            <v/>
          </cell>
        </row>
        <row r="15856">
          <cell r="A15856" t="str">
            <v/>
          </cell>
        </row>
        <row r="15857">
          <cell r="A15857" t="str">
            <v/>
          </cell>
        </row>
        <row r="15858">
          <cell r="A15858" t="str">
            <v/>
          </cell>
        </row>
        <row r="15859">
          <cell r="A15859" t="str">
            <v/>
          </cell>
        </row>
        <row r="15860">
          <cell r="A15860" t="str">
            <v/>
          </cell>
        </row>
        <row r="15861">
          <cell r="A15861" t="str">
            <v/>
          </cell>
        </row>
        <row r="15862">
          <cell r="A15862" t="str">
            <v/>
          </cell>
        </row>
        <row r="15863">
          <cell r="A15863" t="str">
            <v/>
          </cell>
        </row>
        <row r="15864">
          <cell r="A15864" t="str">
            <v/>
          </cell>
        </row>
        <row r="15865">
          <cell r="A15865" t="str">
            <v/>
          </cell>
        </row>
        <row r="15866">
          <cell r="A15866" t="str">
            <v/>
          </cell>
        </row>
        <row r="15867">
          <cell r="A15867" t="str">
            <v/>
          </cell>
        </row>
        <row r="15868">
          <cell r="A15868" t="str">
            <v/>
          </cell>
        </row>
        <row r="15869">
          <cell r="A15869" t="str">
            <v/>
          </cell>
        </row>
        <row r="15870">
          <cell r="A15870" t="str">
            <v/>
          </cell>
        </row>
        <row r="15871">
          <cell r="A15871" t="str">
            <v/>
          </cell>
        </row>
        <row r="15872">
          <cell r="A15872" t="str">
            <v/>
          </cell>
        </row>
        <row r="15873">
          <cell r="A15873" t="str">
            <v/>
          </cell>
        </row>
        <row r="15874">
          <cell r="A15874" t="str">
            <v/>
          </cell>
        </row>
        <row r="15875">
          <cell r="A15875" t="str">
            <v/>
          </cell>
        </row>
        <row r="15876">
          <cell r="A15876" t="str">
            <v/>
          </cell>
        </row>
        <row r="15877">
          <cell r="A15877" t="str">
            <v/>
          </cell>
        </row>
        <row r="15878">
          <cell r="A15878" t="str">
            <v/>
          </cell>
        </row>
        <row r="15879">
          <cell r="A15879" t="str">
            <v/>
          </cell>
        </row>
        <row r="15880">
          <cell r="A15880" t="str">
            <v/>
          </cell>
        </row>
        <row r="15881">
          <cell r="A15881" t="str">
            <v/>
          </cell>
        </row>
        <row r="15882">
          <cell r="A15882" t="str">
            <v/>
          </cell>
        </row>
        <row r="15883">
          <cell r="A15883" t="str">
            <v/>
          </cell>
        </row>
        <row r="15884">
          <cell r="A15884" t="str">
            <v/>
          </cell>
        </row>
        <row r="15885">
          <cell r="A15885" t="str">
            <v/>
          </cell>
        </row>
        <row r="15886">
          <cell r="A15886" t="str">
            <v/>
          </cell>
        </row>
        <row r="15887">
          <cell r="A15887" t="str">
            <v/>
          </cell>
        </row>
        <row r="15888">
          <cell r="A15888" t="str">
            <v/>
          </cell>
        </row>
        <row r="15889">
          <cell r="A15889" t="str">
            <v/>
          </cell>
        </row>
        <row r="15890">
          <cell r="A15890" t="str">
            <v/>
          </cell>
        </row>
        <row r="15891">
          <cell r="A15891" t="str">
            <v/>
          </cell>
        </row>
        <row r="15892">
          <cell r="A15892" t="str">
            <v/>
          </cell>
        </row>
        <row r="15893">
          <cell r="A15893" t="str">
            <v/>
          </cell>
        </row>
        <row r="15894">
          <cell r="A15894" t="str">
            <v/>
          </cell>
        </row>
        <row r="15895">
          <cell r="A15895" t="str">
            <v/>
          </cell>
        </row>
        <row r="15896">
          <cell r="A15896" t="str">
            <v/>
          </cell>
        </row>
        <row r="15897">
          <cell r="A15897" t="str">
            <v/>
          </cell>
        </row>
        <row r="15898">
          <cell r="A15898" t="str">
            <v/>
          </cell>
        </row>
        <row r="15899">
          <cell r="A15899" t="str">
            <v/>
          </cell>
        </row>
        <row r="15900">
          <cell r="A15900" t="str">
            <v/>
          </cell>
        </row>
        <row r="15901">
          <cell r="A15901" t="str">
            <v/>
          </cell>
        </row>
        <row r="15902">
          <cell r="A15902" t="str">
            <v/>
          </cell>
        </row>
        <row r="15903">
          <cell r="A15903" t="str">
            <v/>
          </cell>
        </row>
        <row r="15904">
          <cell r="A15904" t="str">
            <v/>
          </cell>
        </row>
        <row r="15905">
          <cell r="A15905" t="str">
            <v/>
          </cell>
        </row>
        <row r="15906">
          <cell r="A15906" t="str">
            <v/>
          </cell>
        </row>
        <row r="15907">
          <cell r="A15907" t="str">
            <v/>
          </cell>
        </row>
        <row r="15908">
          <cell r="A15908" t="str">
            <v/>
          </cell>
        </row>
        <row r="15909">
          <cell r="A15909" t="str">
            <v/>
          </cell>
        </row>
        <row r="15910">
          <cell r="A15910" t="str">
            <v/>
          </cell>
        </row>
        <row r="15911">
          <cell r="A15911" t="str">
            <v/>
          </cell>
        </row>
        <row r="15912">
          <cell r="A15912" t="str">
            <v/>
          </cell>
        </row>
        <row r="15913">
          <cell r="A15913" t="str">
            <v/>
          </cell>
        </row>
        <row r="15914">
          <cell r="A15914" t="str">
            <v/>
          </cell>
        </row>
        <row r="15915">
          <cell r="A15915" t="str">
            <v/>
          </cell>
        </row>
        <row r="15916">
          <cell r="A15916" t="str">
            <v/>
          </cell>
        </row>
        <row r="15917">
          <cell r="A15917" t="str">
            <v/>
          </cell>
        </row>
        <row r="15918">
          <cell r="A15918" t="str">
            <v/>
          </cell>
        </row>
        <row r="15919">
          <cell r="A15919" t="str">
            <v/>
          </cell>
        </row>
        <row r="15920">
          <cell r="A15920" t="str">
            <v/>
          </cell>
        </row>
        <row r="15921">
          <cell r="A15921" t="str">
            <v/>
          </cell>
        </row>
        <row r="15922">
          <cell r="A15922" t="str">
            <v/>
          </cell>
        </row>
        <row r="15923">
          <cell r="A15923" t="str">
            <v/>
          </cell>
        </row>
        <row r="15924">
          <cell r="A15924" t="str">
            <v/>
          </cell>
        </row>
        <row r="15925">
          <cell r="A15925" t="str">
            <v/>
          </cell>
        </row>
        <row r="15926">
          <cell r="A15926" t="str">
            <v/>
          </cell>
        </row>
        <row r="15927">
          <cell r="A15927" t="str">
            <v/>
          </cell>
        </row>
        <row r="15928">
          <cell r="A15928" t="str">
            <v/>
          </cell>
        </row>
        <row r="15929">
          <cell r="A15929" t="str">
            <v/>
          </cell>
        </row>
        <row r="15930">
          <cell r="A15930" t="str">
            <v/>
          </cell>
        </row>
        <row r="15931">
          <cell r="A15931" t="str">
            <v/>
          </cell>
        </row>
        <row r="15932">
          <cell r="A15932" t="str">
            <v/>
          </cell>
        </row>
        <row r="15933">
          <cell r="A15933" t="str">
            <v/>
          </cell>
        </row>
        <row r="15934">
          <cell r="A15934" t="str">
            <v/>
          </cell>
        </row>
        <row r="15935">
          <cell r="A15935" t="str">
            <v/>
          </cell>
        </row>
        <row r="15936">
          <cell r="A15936" t="str">
            <v/>
          </cell>
        </row>
        <row r="15937">
          <cell r="A15937" t="str">
            <v/>
          </cell>
        </row>
        <row r="15938">
          <cell r="A15938" t="str">
            <v/>
          </cell>
        </row>
        <row r="15939">
          <cell r="A15939" t="str">
            <v/>
          </cell>
        </row>
        <row r="15940">
          <cell r="A15940" t="str">
            <v/>
          </cell>
        </row>
        <row r="15941">
          <cell r="A15941" t="str">
            <v/>
          </cell>
        </row>
        <row r="15942">
          <cell r="A15942" t="str">
            <v/>
          </cell>
        </row>
        <row r="15943">
          <cell r="A15943" t="str">
            <v/>
          </cell>
        </row>
        <row r="15944">
          <cell r="A15944" t="str">
            <v/>
          </cell>
        </row>
        <row r="15945">
          <cell r="A15945" t="str">
            <v/>
          </cell>
        </row>
        <row r="15946">
          <cell r="A15946" t="str">
            <v/>
          </cell>
        </row>
        <row r="15947">
          <cell r="A15947" t="str">
            <v/>
          </cell>
        </row>
        <row r="15948">
          <cell r="A15948" t="str">
            <v/>
          </cell>
        </row>
        <row r="15949">
          <cell r="A15949" t="str">
            <v/>
          </cell>
        </row>
        <row r="15950">
          <cell r="A15950" t="str">
            <v/>
          </cell>
        </row>
        <row r="15951">
          <cell r="A15951" t="str">
            <v/>
          </cell>
        </row>
        <row r="15952">
          <cell r="A15952" t="str">
            <v/>
          </cell>
        </row>
        <row r="15953">
          <cell r="A15953" t="str">
            <v/>
          </cell>
        </row>
        <row r="15954">
          <cell r="A15954" t="str">
            <v/>
          </cell>
        </row>
        <row r="15955">
          <cell r="A15955" t="str">
            <v/>
          </cell>
        </row>
        <row r="15956">
          <cell r="A15956" t="str">
            <v/>
          </cell>
        </row>
        <row r="15957">
          <cell r="A15957" t="str">
            <v/>
          </cell>
        </row>
        <row r="15958">
          <cell r="A15958" t="str">
            <v/>
          </cell>
        </row>
        <row r="15959">
          <cell r="A15959" t="str">
            <v/>
          </cell>
        </row>
        <row r="15960">
          <cell r="A15960" t="str">
            <v/>
          </cell>
        </row>
        <row r="15961">
          <cell r="A15961" t="str">
            <v/>
          </cell>
        </row>
        <row r="15962">
          <cell r="A15962" t="str">
            <v/>
          </cell>
        </row>
        <row r="15963">
          <cell r="A15963" t="str">
            <v/>
          </cell>
        </row>
        <row r="15964">
          <cell r="A15964" t="str">
            <v/>
          </cell>
        </row>
        <row r="15965">
          <cell r="A15965" t="str">
            <v/>
          </cell>
        </row>
        <row r="15966">
          <cell r="A15966" t="str">
            <v/>
          </cell>
        </row>
        <row r="15967">
          <cell r="A15967" t="str">
            <v/>
          </cell>
        </row>
        <row r="15968">
          <cell r="A15968" t="str">
            <v/>
          </cell>
        </row>
        <row r="15969">
          <cell r="A15969" t="str">
            <v/>
          </cell>
        </row>
        <row r="15970">
          <cell r="A15970" t="str">
            <v/>
          </cell>
        </row>
        <row r="15971">
          <cell r="A15971" t="str">
            <v/>
          </cell>
        </row>
        <row r="15972">
          <cell r="A15972" t="str">
            <v/>
          </cell>
        </row>
        <row r="15973">
          <cell r="A15973" t="str">
            <v/>
          </cell>
        </row>
        <row r="15974">
          <cell r="A15974" t="str">
            <v/>
          </cell>
        </row>
        <row r="15975">
          <cell r="A15975" t="str">
            <v/>
          </cell>
        </row>
        <row r="15976">
          <cell r="A15976" t="str">
            <v/>
          </cell>
        </row>
        <row r="15977">
          <cell r="A15977" t="str">
            <v/>
          </cell>
        </row>
        <row r="15978">
          <cell r="A15978" t="str">
            <v/>
          </cell>
        </row>
        <row r="15979">
          <cell r="A15979" t="str">
            <v/>
          </cell>
        </row>
        <row r="15980">
          <cell r="A15980" t="str">
            <v/>
          </cell>
        </row>
        <row r="15981">
          <cell r="A15981" t="str">
            <v/>
          </cell>
        </row>
        <row r="15982">
          <cell r="A15982" t="str">
            <v/>
          </cell>
        </row>
        <row r="15983">
          <cell r="A15983" t="str">
            <v/>
          </cell>
        </row>
        <row r="15984">
          <cell r="A15984" t="str">
            <v/>
          </cell>
        </row>
        <row r="15985">
          <cell r="A15985" t="str">
            <v/>
          </cell>
        </row>
        <row r="15986">
          <cell r="A15986" t="str">
            <v/>
          </cell>
        </row>
        <row r="15987">
          <cell r="A15987" t="str">
            <v/>
          </cell>
        </row>
        <row r="15988">
          <cell r="A15988" t="str">
            <v/>
          </cell>
        </row>
        <row r="15989">
          <cell r="A15989" t="str">
            <v/>
          </cell>
        </row>
        <row r="15990">
          <cell r="A15990" t="str">
            <v/>
          </cell>
        </row>
        <row r="15991">
          <cell r="A15991" t="str">
            <v/>
          </cell>
        </row>
        <row r="15992">
          <cell r="A15992" t="str">
            <v/>
          </cell>
        </row>
        <row r="15993">
          <cell r="A15993" t="str">
            <v/>
          </cell>
        </row>
        <row r="15994">
          <cell r="A15994" t="str">
            <v/>
          </cell>
        </row>
        <row r="15995">
          <cell r="A15995" t="str">
            <v/>
          </cell>
        </row>
        <row r="15996">
          <cell r="A15996" t="str">
            <v/>
          </cell>
        </row>
        <row r="15997">
          <cell r="A15997" t="str">
            <v/>
          </cell>
        </row>
        <row r="15998">
          <cell r="A15998" t="str">
            <v/>
          </cell>
        </row>
        <row r="15999">
          <cell r="A15999" t="str">
            <v/>
          </cell>
        </row>
        <row r="16000">
          <cell r="A16000" t="str">
            <v/>
          </cell>
        </row>
        <row r="16001">
          <cell r="A16001" t="str">
            <v/>
          </cell>
        </row>
        <row r="16002">
          <cell r="A16002" t="str">
            <v/>
          </cell>
        </row>
        <row r="16003">
          <cell r="A16003" t="str">
            <v/>
          </cell>
        </row>
        <row r="16004">
          <cell r="A16004" t="str">
            <v/>
          </cell>
        </row>
        <row r="16005">
          <cell r="A16005" t="str">
            <v/>
          </cell>
        </row>
        <row r="16006">
          <cell r="A16006" t="str">
            <v/>
          </cell>
        </row>
        <row r="16007">
          <cell r="A16007" t="str">
            <v/>
          </cell>
        </row>
        <row r="16008">
          <cell r="A16008" t="str">
            <v/>
          </cell>
        </row>
        <row r="16009">
          <cell r="A16009" t="str">
            <v/>
          </cell>
        </row>
        <row r="16010">
          <cell r="A16010" t="str">
            <v/>
          </cell>
        </row>
        <row r="16011">
          <cell r="A16011" t="str">
            <v/>
          </cell>
        </row>
        <row r="16012">
          <cell r="A16012" t="str">
            <v/>
          </cell>
        </row>
        <row r="16013">
          <cell r="A16013" t="str">
            <v/>
          </cell>
        </row>
        <row r="16014">
          <cell r="A16014" t="str">
            <v/>
          </cell>
        </row>
        <row r="16015">
          <cell r="A16015" t="str">
            <v/>
          </cell>
        </row>
        <row r="16016">
          <cell r="A16016" t="str">
            <v/>
          </cell>
        </row>
        <row r="16017">
          <cell r="A16017" t="str">
            <v/>
          </cell>
        </row>
        <row r="16018">
          <cell r="A16018" t="str">
            <v/>
          </cell>
        </row>
        <row r="16019">
          <cell r="A16019" t="str">
            <v/>
          </cell>
        </row>
        <row r="16020">
          <cell r="A16020" t="str">
            <v/>
          </cell>
        </row>
        <row r="16021">
          <cell r="A16021" t="str">
            <v/>
          </cell>
        </row>
        <row r="16022">
          <cell r="A16022" t="str">
            <v/>
          </cell>
        </row>
        <row r="16023">
          <cell r="A16023" t="str">
            <v/>
          </cell>
        </row>
        <row r="16024">
          <cell r="A16024" t="str">
            <v/>
          </cell>
        </row>
        <row r="16025">
          <cell r="A16025" t="str">
            <v/>
          </cell>
        </row>
        <row r="16026">
          <cell r="A16026" t="str">
            <v/>
          </cell>
        </row>
        <row r="16027">
          <cell r="A16027" t="str">
            <v/>
          </cell>
        </row>
        <row r="16028">
          <cell r="A16028" t="str">
            <v/>
          </cell>
        </row>
        <row r="16029">
          <cell r="A16029" t="str">
            <v/>
          </cell>
        </row>
        <row r="16030">
          <cell r="A16030" t="str">
            <v/>
          </cell>
        </row>
        <row r="16031">
          <cell r="A16031" t="str">
            <v/>
          </cell>
        </row>
        <row r="16032">
          <cell r="A16032" t="str">
            <v/>
          </cell>
        </row>
        <row r="16033">
          <cell r="A16033" t="str">
            <v/>
          </cell>
        </row>
        <row r="16034">
          <cell r="A16034" t="str">
            <v/>
          </cell>
        </row>
        <row r="16035">
          <cell r="A16035" t="str">
            <v/>
          </cell>
        </row>
        <row r="16036">
          <cell r="A16036" t="str">
            <v/>
          </cell>
        </row>
        <row r="16037">
          <cell r="A16037" t="str">
            <v/>
          </cell>
        </row>
        <row r="16038">
          <cell r="A16038" t="str">
            <v/>
          </cell>
        </row>
        <row r="16039">
          <cell r="A16039" t="str">
            <v/>
          </cell>
        </row>
        <row r="16040">
          <cell r="A16040" t="str">
            <v/>
          </cell>
        </row>
        <row r="16041">
          <cell r="A16041" t="str">
            <v/>
          </cell>
        </row>
        <row r="16042">
          <cell r="A16042" t="str">
            <v/>
          </cell>
        </row>
        <row r="16043">
          <cell r="A16043" t="str">
            <v/>
          </cell>
        </row>
        <row r="16044">
          <cell r="A16044" t="str">
            <v/>
          </cell>
        </row>
        <row r="16045">
          <cell r="A16045" t="str">
            <v/>
          </cell>
        </row>
        <row r="16046">
          <cell r="A16046" t="str">
            <v/>
          </cell>
        </row>
        <row r="16047">
          <cell r="A16047" t="str">
            <v/>
          </cell>
        </row>
        <row r="16048">
          <cell r="A16048" t="str">
            <v/>
          </cell>
        </row>
        <row r="16049">
          <cell r="A16049" t="str">
            <v/>
          </cell>
        </row>
        <row r="16050">
          <cell r="A16050" t="str">
            <v/>
          </cell>
        </row>
        <row r="16051">
          <cell r="A16051" t="str">
            <v/>
          </cell>
        </row>
        <row r="16052">
          <cell r="A16052" t="str">
            <v/>
          </cell>
        </row>
        <row r="16053">
          <cell r="A16053" t="str">
            <v/>
          </cell>
        </row>
        <row r="16054">
          <cell r="A16054" t="str">
            <v/>
          </cell>
        </row>
        <row r="16055">
          <cell r="A16055" t="str">
            <v/>
          </cell>
        </row>
        <row r="16056">
          <cell r="A16056" t="str">
            <v/>
          </cell>
        </row>
        <row r="16057">
          <cell r="A16057" t="str">
            <v/>
          </cell>
        </row>
        <row r="16058">
          <cell r="A16058" t="str">
            <v/>
          </cell>
        </row>
        <row r="16059">
          <cell r="A16059" t="str">
            <v/>
          </cell>
        </row>
        <row r="16060">
          <cell r="A16060" t="str">
            <v/>
          </cell>
        </row>
        <row r="16061">
          <cell r="A16061" t="str">
            <v/>
          </cell>
        </row>
        <row r="16062">
          <cell r="A16062" t="str">
            <v/>
          </cell>
        </row>
        <row r="16063">
          <cell r="A16063" t="str">
            <v/>
          </cell>
        </row>
        <row r="16064">
          <cell r="A16064" t="str">
            <v/>
          </cell>
        </row>
        <row r="16065">
          <cell r="A16065" t="str">
            <v/>
          </cell>
        </row>
        <row r="16066">
          <cell r="A16066" t="str">
            <v/>
          </cell>
        </row>
        <row r="16067">
          <cell r="A16067" t="str">
            <v/>
          </cell>
        </row>
        <row r="16068">
          <cell r="A16068" t="str">
            <v/>
          </cell>
        </row>
        <row r="16069">
          <cell r="A16069" t="str">
            <v/>
          </cell>
        </row>
        <row r="16070">
          <cell r="A16070" t="str">
            <v/>
          </cell>
        </row>
        <row r="16071">
          <cell r="A16071" t="str">
            <v/>
          </cell>
        </row>
        <row r="16072">
          <cell r="A16072" t="str">
            <v/>
          </cell>
        </row>
        <row r="16073">
          <cell r="A16073" t="str">
            <v/>
          </cell>
        </row>
        <row r="16074">
          <cell r="A16074" t="str">
            <v/>
          </cell>
        </row>
        <row r="16075">
          <cell r="A16075" t="str">
            <v/>
          </cell>
        </row>
        <row r="16076">
          <cell r="A16076" t="str">
            <v/>
          </cell>
        </row>
        <row r="16077">
          <cell r="A16077" t="str">
            <v/>
          </cell>
        </row>
        <row r="16078">
          <cell r="A16078" t="str">
            <v/>
          </cell>
        </row>
        <row r="16079">
          <cell r="A16079" t="str">
            <v/>
          </cell>
        </row>
        <row r="16080">
          <cell r="A16080" t="str">
            <v/>
          </cell>
        </row>
        <row r="16081">
          <cell r="A16081" t="str">
            <v/>
          </cell>
        </row>
        <row r="16082">
          <cell r="A16082" t="str">
            <v/>
          </cell>
        </row>
        <row r="16083">
          <cell r="A16083" t="str">
            <v/>
          </cell>
        </row>
        <row r="16084">
          <cell r="A16084" t="str">
            <v/>
          </cell>
        </row>
        <row r="16085">
          <cell r="A16085" t="str">
            <v/>
          </cell>
        </row>
        <row r="16086">
          <cell r="A16086" t="str">
            <v/>
          </cell>
        </row>
        <row r="16087">
          <cell r="A16087" t="str">
            <v/>
          </cell>
        </row>
        <row r="16088">
          <cell r="A16088" t="str">
            <v/>
          </cell>
        </row>
        <row r="16089">
          <cell r="A16089" t="str">
            <v/>
          </cell>
        </row>
        <row r="16090">
          <cell r="A16090" t="str">
            <v/>
          </cell>
        </row>
        <row r="16091">
          <cell r="A16091" t="str">
            <v/>
          </cell>
        </row>
        <row r="16092">
          <cell r="A16092" t="str">
            <v/>
          </cell>
        </row>
        <row r="16093">
          <cell r="A16093" t="str">
            <v/>
          </cell>
        </row>
        <row r="16094">
          <cell r="A16094" t="str">
            <v/>
          </cell>
        </row>
        <row r="16095">
          <cell r="A16095" t="str">
            <v/>
          </cell>
        </row>
        <row r="16096">
          <cell r="A16096" t="str">
            <v/>
          </cell>
        </row>
        <row r="16097">
          <cell r="A16097" t="str">
            <v/>
          </cell>
        </row>
        <row r="16098">
          <cell r="A16098" t="str">
            <v/>
          </cell>
        </row>
        <row r="16099">
          <cell r="A16099" t="str">
            <v/>
          </cell>
        </row>
        <row r="16100">
          <cell r="A16100" t="str">
            <v/>
          </cell>
        </row>
        <row r="16101">
          <cell r="A16101" t="str">
            <v/>
          </cell>
        </row>
        <row r="16102">
          <cell r="A16102" t="str">
            <v/>
          </cell>
        </row>
        <row r="16103">
          <cell r="A16103" t="str">
            <v/>
          </cell>
        </row>
        <row r="16104">
          <cell r="A16104" t="str">
            <v/>
          </cell>
        </row>
        <row r="16105">
          <cell r="A16105" t="str">
            <v/>
          </cell>
        </row>
        <row r="16106">
          <cell r="A16106" t="str">
            <v/>
          </cell>
        </row>
        <row r="16107">
          <cell r="A16107" t="str">
            <v/>
          </cell>
        </row>
        <row r="16108">
          <cell r="A16108" t="str">
            <v/>
          </cell>
        </row>
        <row r="16109">
          <cell r="A16109" t="str">
            <v/>
          </cell>
        </row>
        <row r="16110">
          <cell r="A16110" t="str">
            <v/>
          </cell>
        </row>
        <row r="16111">
          <cell r="A16111" t="str">
            <v/>
          </cell>
        </row>
        <row r="16112">
          <cell r="A16112" t="str">
            <v/>
          </cell>
        </row>
        <row r="16113">
          <cell r="A16113" t="str">
            <v/>
          </cell>
        </row>
        <row r="16114">
          <cell r="A16114" t="str">
            <v/>
          </cell>
        </row>
        <row r="16115">
          <cell r="A16115" t="str">
            <v/>
          </cell>
        </row>
        <row r="16116">
          <cell r="A16116" t="str">
            <v/>
          </cell>
        </row>
        <row r="16117">
          <cell r="A16117" t="str">
            <v/>
          </cell>
        </row>
        <row r="16118">
          <cell r="A16118" t="str">
            <v/>
          </cell>
        </row>
        <row r="16119">
          <cell r="A16119" t="str">
            <v/>
          </cell>
        </row>
        <row r="16120">
          <cell r="A16120" t="str">
            <v/>
          </cell>
        </row>
        <row r="16121">
          <cell r="A16121" t="str">
            <v/>
          </cell>
        </row>
        <row r="16122">
          <cell r="A16122" t="str">
            <v/>
          </cell>
        </row>
        <row r="16123">
          <cell r="A16123" t="str">
            <v/>
          </cell>
        </row>
        <row r="16124">
          <cell r="A16124" t="str">
            <v/>
          </cell>
        </row>
        <row r="16125">
          <cell r="A16125" t="str">
            <v/>
          </cell>
        </row>
        <row r="16126">
          <cell r="A16126" t="str">
            <v/>
          </cell>
        </row>
        <row r="16127">
          <cell r="A16127" t="str">
            <v/>
          </cell>
        </row>
        <row r="16128">
          <cell r="A16128" t="str">
            <v/>
          </cell>
        </row>
        <row r="16129">
          <cell r="A16129" t="str">
            <v/>
          </cell>
        </row>
        <row r="16130">
          <cell r="A16130" t="str">
            <v/>
          </cell>
        </row>
        <row r="16131">
          <cell r="A16131" t="str">
            <v/>
          </cell>
        </row>
        <row r="16132">
          <cell r="A16132" t="str">
            <v/>
          </cell>
        </row>
        <row r="16133">
          <cell r="A16133" t="str">
            <v/>
          </cell>
        </row>
        <row r="16134">
          <cell r="A16134" t="str">
            <v/>
          </cell>
        </row>
        <row r="16135">
          <cell r="A16135" t="str">
            <v/>
          </cell>
        </row>
        <row r="16136">
          <cell r="A16136" t="str">
            <v/>
          </cell>
        </row>
        <row r="16137">
          <cell r="A16137" t="str">
            <v/>
          </cell>
        </row>
        <row r="16138">
          <cell r="A16138" t="str">
            <v/>
          </cell>
        </row>
        <row r="16139">
          <cell r="A16139" t="str">
            <v/>
          </cell>
        </row>
        <row r="16140">
          <cell r="A16140" t="str">
            <v/>
          </cell>
        </row>
        <row r="16141">
          <cell r="A16141" t="str">
            <v/>
          </cell>
        </row>
        <row r="16142">
          <cell r="A16142" t="str">
            <v/>
          </cell>
        </row>
        <row r="16143">
          <cell r="A16143" t="str">
            <v/>
          </cell>
        </row>
        <row r="16144">
          <cell r="A16144" t="str">
            <v/>
          </cell>
        </row>
        <row r="16145">
          <cell r="A16145" t="str">
            <v/>
          </cell>
        </row>
        <row r="16146">
          <cell r="A16146" t="str">
            <v/>
          </cell>
        </row>
        <row r="16147">
          <cell r="A16147" t="str">
            <v/>
          </cell>
        </row>
        <row r="16148">
          <cell r="A16148" t="str">
            <v/>
          </cell>
        </row>
        <row r="16149">
          <cell r="A16149" t="str">
            <v/>
          </cell>
        </row>
        <row r="16150">
          <cell r="A16150" t="str">
            <v/>
          </cell>
        </row>
        <row r="16151">
          <cell r="A16151" t="str">
            <v/>
          </cell>
        </row>
        <row r="16152">
          <cell r="A16152" t="str">
            <v/>
          </cell>
        </row>
        <row r="16153">
          <cell r="A16153" t="str">
            <v/>
          </cell>
        </row>
        <row r="16154">
          <cell r="A16154" t="str">
            <v/>
          </cell>
        </row>
        <row r="16155">
          <cell r="A16155" t="str">
            <v/>
          </cell>
        </row>
        <row r="16156">
          <cell r="A16156" t="str">
            <v/>
          </cell>
        </row>
        <row r="16157">
          <cell r="A16157" t="str">
            <v/>
          </cell>
        </row>
        <row r="16158">
          <cell r="A16158" t="str">
            <v/>
          </cell>
        </row>
        <row r="16159">
          <cell r="A16159" t="str">
            <v/>
          </cell>
        </row>
        <row r="16160">
          <cell r="A16160" t="str">
            <v/>
          </cell>
        </row>
        <row r="16161">
          <cell r="A16161" t="str">
            <v/>
          </cell>
        </row>
        <row r="16162">
          <cell r="A16162" t="str">
            <v/>
          </cell>
        </row>
        <row r="16163">
          <cell r="A16163" t="str">
            <v/>
          </cell>
        </row>
        <row r="16164">
          <cell r="A16164" t="str">
            <v/>
          </cell>
        </row>
        <row r="16165">
          <cell r="A16165" t="str">
            <v/>
          </cell>
        </row>
        <row r="16166">
          <cell r="A16166" t="str">
            <v/>
          </cell>
        </row>
        <row r="16167">
          <cell r="A16167" t="str">
            <v/>
          </cell>
        </row>
        <row r="16168">
          <cell r="A16168" t="str">
            <v/>
          </cell>
        </row>
        <row r="16169">
          <cell r="A16169" t="str">
            <v/>
          </cell>
        </row>
        <row r="16170">
          <cell r="A16170" t="str">
            <v/>
          </cell>
        </row>
        <row r="16171">
          <cell r="A16171" t="str">
            <v/>
          </cell>
        </row>
        <row r="16172">
          <cell r="A16172" t="str">
            <v/>
          </cell>
        </row>
        <row r="16173">
          <cell r="A16173" t="str">
            <v/>
          </cell>
        </row>
        <row r="16174">
          <cell r="A16174" t="str">
            <v/>
          </cell>
        </row>
        <row r="16175">
          <cell r="A16175" t="str">
            <v/>
          </cell>
        </row>
        <row r="16176">
          <cell r="A16176" t="str">
            <v/>
          </cell>
        </row>
        <row r="16177">
          <cell r="A16177" t="str">
            <v/>
          </cell>
        </row>
        <row r="16178">
          <cell r="A16178" t="str">
            <v/>
          </cell>
        </row>
        <row r="16179">
          <cell r="A16179" t="str">
            <v/>
          </cell>
        </row>
        <row r="16180">
          <cell r="A16180" t="str">
            <v/>
          </cell>
        </row>
        <row r="16181">
          <cell r="A16181" t="str">
            <v/>
          </cell>
        </row>
        <row r="16182">
          <cell r="A16182" t="str">
            <v/>
          </cell>
        </row>
        <row r="16183">
          <cell r="A16183" t="str">
            <v/>
          </cell>
        </row>
        <row r="16184">
          <cell r="A16184" t="str">
            <v/>
          </cell>
        </row>
        <row r="16185">
          <cell r="A16185" t="str">
            <v/>
          </cell>
        </row>
        <row r="16186">
          <cell r="A16186" t="str">
            <v/>
          </cell>
        </row>
        <row r="16187">
          <cell r="A16187" t="str">
            <v/>
          </cell>
        </row>
        <row r="16188">
          <cell r="A16188" t="str">
            <v/>
          </cell>
        </row>
        <row r="16189">
          <cell r="A16189" t="str">
            <v/>
          </cell>
        </row>
        <row r="16190">
          <cell r="A16190" t="str">
            <v/>
          </cell>
        </row>
        <row r="16191">
          <cell r="A16191" t="str">
            <v/>
          </cell>
        </row>
        <row r="16192">
          <cell r="A16192" t="str">
            <v/>
          </cell>
        </row>
        <row r="16193">
          <cell r="A16193" t="str">
            <v/>
          </cell>
        </row>
        <row r="16194">
          <cell r="A16194" t="str">
            <v/>
          </cell>
        </row>
        <row r="16195">
          <cell r="A16195" t="str">
            <v/>
          </cell>
        </row>
        <row r="16196">
          <cell r="A16196" t="str">
            <v/>
          </cell>
        </row>
        <row r="16197">
          <cell r="A16197" t="str">
            <v/>
          </cell>
        </row>
        <row r="16198">
          <cell r="A16198" t="str">
            <v/>
          </cell>
        </row>
        <row r="16199">
          <cell r="A16199" t="str">
            <v/>
          </cell>
        </row>
        <row r="16200">
          <cell r="A16200" t="str">
            <v/>
          </cell>
        </row>
        <row r="16201">
          <cell r="A16201" t="str">
            <v/>
          </cell>
        </row>
        <row r="16202">
          <cell r="A16202" t="str">
            <v/>
          </cell>
        </row>
        <row r="16203">
          <cell r="A16203" t="str">
            <v/>
          </cell>
        </row>
        <row r="16204">
          <cell r="A16204" t="str">
            <v/>
          </cell>
        </row>
        <row r="16205">
          <cell r="A16205" t="str">
            <v/>
          </cell>
        </row>
        <row r="16206">
          <cell r="A16206" t="str">
            <v/>
          </cell>
        </row>
        <row r="16207">
          <cell r="A16207" t="str">
            <v/>
          </cell>
        </row>
        <row r="16208">
          <cell r="A16208" t="str">
            <v/>
          </cell>
        </row>
        <row r="16209">
          <cell r="A16209" t="str">
            <v/>
          </cell>
        </row>
        <row r="16210">
          <cell r="A16210" t="str">
            <v/>
          </cell>
        </row>
        <row r="16211">
          <cell r="A16211" t="str">
            <v/>
          </cell>
        </row>
        <row r="16212">
          <cell r="A16212" t="str">
            <v/>
          </cell>
        </row>
        <row r="16213">
          <cell r="A16213" t="str">
            <v/>
          </cell>
        </row>
        <row r="16214">
          <cell r="A16214" t="str">
            <v/>
          </cell>
        </row>
        <row r="16215">
          <cell r="A16215" t="str">
            <v/>
          </cell>
        </row>
        <row r="16216">
          <cell r="A16216" t="str">
            <v/>
          </cell>
        </row>
        <row r="16217">
          <cell r="A16217" t="str">
            <v/>
          </cell>
        </row>
        <row r="16218">
          <cell r="A16218" t="str">
            <v/>
          </cell>
        </row>
        <row r="16219">
          <cell r="A16219" t="str">
            <v/>
          </cell>
        </row>
        <row r="16220">
          <cell r="A16220" t="str">
            <v/>
          </cell>
        </row>
        <row r="16221">
          <cell r="A16221" t="str">
            <v/>
          </cell>
        </row>
        <row r="16222">
          <cell r="A16222" t="str">
            <v/>
          </cell>
        </row>
        <row r="16223">
          <cell r="A16223" t="str">
            <v/>
          </cell>
        </row>
        <row r="16224">
          <cell r="A16224" t="str">
            <v/>
          </cell>
        </row>
        <row r="16225">
          <cell r="A16225" t="str">
            <v/>
          </cell>
        </row>
        <row r="16226">
          <cell r="A16226" t="str">
            <v/>
          </cell>
        </row>
        <row r="16227">
          <cell r="A16227" t="str">
            <v/>
          </cell>
        </row>
        <row r="16228">
          <cell r="A16228" t="str">
            <v/>
          </cell>
        </row>
        <row r="16229">
          <cell r="A16229" t="str">
            <v/>
          </cell>
        </row>
        <row r="16230">
          <cell r="A16230" t="str">
            <v/>
          </cell>
        </row>
        <row r="16231">
          <cell r="A16231" t="str">
            <v/>
          </cell>
        </row>
        <row r="16232">
          <cell r="A16232" t="str">
            <v/>
          </cell>
        </row>
        <row r="16233">
          <cell r="A16233" t="str">
            <v/>
          </cell>
        </row>
        <row r="16234">
          <cell r="A16234" t="str">
            <v/>
          </cell>
        </row>
        <row r="16235">
          <cell r="A16235" t="str">
            <v/>
          </cell>
        </row>
        <row r="16236">
          <cell r="A16236" t="str">
            <v/>
          </cell>
        </row>
        <row r="16237">
          <cell r="A16237" t="str">
            <v/>
          </cell>
        </row>
        <row r="16238">
          <cell r="A16238" t="str">
            <v/>
          </cell>
        </row>
        <row r="16239">
          <cell r="A16239" t="str">
            <v/>
          </cell>
        </row>
        <row r="16240">
          <cell r="A16240" t="str">
            <v/>
          </cell>
        </row>
        <row r="16241">
          <cell r="A16241" t="str">
            <v/>
          </cell>
        </row>
        <row r="16242">
          <cell r="A16242" t="str">
            <v/>
          </cell>
        </row>
        <row r="16243">
          <cell r="A16243" t="str">
            <v/>
          </cell>
        </row>
        <row r="16244">
          <cell r="A16244" t="str">
            <v/>
          </cell>
        </row>
        <row r="16245">
          <cell r="A16245" t="str">
            <v/>
          </cell>
        </row>
        <row r="16246">
          <cell r="A16246" t="str">
            <v/>
          </cell>
        </row>
        <row r="16247">
          <cell r="A16247" t="str">
            <v/>
          </cell>
        </row>
        <row r="16248">
          <cell r="A16248" t="str">
            <v/>
          </cell>
        </row>
        <row r="16249">
          <cell r="A16249" t="str">
            <v/>
          </cell>
        </row>
        <row r="16250">
          <cell r="A16250" t="str">
            <v/>
          </cell>
        </row>
        <row r="16251">
          <cell r="A16251" t="str">
            <v/>
          </cell>
        </row>
        <row r="16252">
          <cell r="A16252" t="str">
            <v/>
          </cell>
        </row>
        <row r="16253">
          <cell r="A16253" t="str">
            <v/>
          </cell>
        </row>
        <row r="16254">
          <cell r="A16254" t="str">
            <v/>
          </cell>
        </row>
        <row r="16255">
          <cell r="A16255" t="str">
            <v/>
          </cell>
        </row>
        <row r="16256">
          <cell r="A16256" t="str">
            <v/>
          </cell>
        </row>
        <row r="16257">
          <cell r="A16257" t="str">
            <v/>
          </cell>
        </row>
        <row r="16258">
          <cell r="A16258" t="str">
            <v/>
          </cell>
        </row>
        <row r="16259">
          <cell r="A16259" t="str">
            <v/>
          </cell>
        </row>
        <row r="16260">
          <cell r="A16260" t="str">
            <v/>
          </cell>
        </row>
        <row r="16261">
          <cell r="A16261" t="str">
            <v/>
          </cell>
        </row>
        <row r="16262">
          <cell r="A16262" t="str">
            <v/>
          </cell>
        </row>
        <row r="16263">
          <cell r="A16263" t="str">
            <v/>
          </cell>
        </row>
        <row r="16264">
          <cell r="A16264" t="str">
            <v/>
          </cell>
        </row>
        <row r="16265">
          <cell r="A16265" t="str">
            <v/>
          </cell>
        </row>
        <row r="16266">
          <cell r="A16266" t="str">
            <v/>
          </cell>
        </row>
        <row r="16267">
          <cell r="A16267" t="str">
            <v/>
          </cell>
        </row>
        <row r="16268">
          <cell r="A16268" t="str">
            <v/>
          </cell>
        </row>
        <row r="16269">
          <cell r="A16269" t="str">
            <v/>
          </cell>
        </row>
        <row r="16270">
          <cell r="A16270" t="str">
            <v/>
          </cell>
        </row>
        <row r="16271">
          <cell r="A16271" t="str">
            <v/>
          </cell>
        </row>
        <row r="16272">
          <cell r="A16272" t="str">
            <v/>
          </cell>
        </row>
        <row r="16273">
          <cell r="A16273" t="str">
            <v/>
          </cell>
        </row>
        <row r="16274">
          <cell r="A16274" t="str">
            <v/>
          </cell>
        </row>
        <row r="16275">
          <cell r="A16275" t="str">
            <v/>
          </cell>
        </row>
        <row r="16276">
          <cell r="A16276" t="str">
            <v/>
          </cell>
        </row>
        <row r="16277">
          <cell r="A16277" t="str">
            <v/>
          </cell>
        </row>
        <row r="16278">
          <cell r="A16278" t="str">
            <v/>
          </cell>
        </row>
        <row r="16279">
          <cell r="A16279" t="str">
            <v/>
          </cell>
        </row>
        <row r="16280">
          <cell r="A16280" t="str">
            <v/>
          </cell>
        </row>
        <row r="16281">
          <cell r="A16281" t="str">
            <v/>
          </cell>
        </row>
        <row r="16282">
          <cell r="A16282" t="str">
            <v/>
          </cell>
        </row>
        <row r="16283">
          <cell r="A16283" t="str">
            <v/>
          </cell>
        </row>
        <row r="16284">
          <cell r="A16284" t="str">
            <v/>
          </cell>
        </row>
        <row r="16285">
          <cell r="A16285" t="str">
            <v/>
          </cell>
        </row>
        <row r="16286">
          <cell r="A16286" t="str">
            <v/>
          </cell>
        </row>
        <row r="16287">
          <cell r="A16287" t="str">
            <v/>
          </cell>
        </row>
        <row r="16288">
          <cell r="A16288" t="str">
            <v/>
          </cell>
        </row>
        <row r="16289">
          <cell r="A16289" t="str">
            <v/>
          </cell>
        </row>
        <row r="16290">
          <cell r="A16290" t="str">
            <v/>
          </cell>
        </row>
        <row r="16291">
          <cell r="A16291" t="str">
            <v/>
          </cell>
        </row>
        <row r="16292">
          <cell r="A16292" t="str">
            <v/>
          </cell>
        </row>
        <row r="16293">
          <cell r="A16293" t="str">
            <v/>
          </cell>
        </row>
        <row r="16294">
          <cell r="A16294" t="str">
            <v/>
          </cell>
        </row>
        <row r="16295">
          <cell r="A16295" t="str">
            <v/>
          </cell>
        </row>
        <row r="16296">
          <cell r="A16296" t="str">
            <v/>
          </cell>
        </row>
        <row r="16297">
          <cell r="A16297" t="str">
            <v/>
          </cell>
        </row>
        <row r="16298">
          <cell r="A16298" t="str">
            <v/>
          </cell>
        </row>
        <row r="16299">
          <cell r="A16299" t="str">
            <v/>
          </cell>
        </row>
        <row r="16300">
          <cell r="A16300" t="str">
            <v/>
          </cell>
        </row>
        <row r="16301">
          <cell r="A16301" t="str">
            <v/>
          </cell>
        </row>
        <row r="16302">
          <cell r="A16302" t="str">
            <v/>
          </cell>
        </row>
        <row r="16303">
          <cell r="A16303" t="str">
            <v/>
          </cell>
        </row>
        <row r="16304">
          <cell r="A16304" t="str">
            <v/>
          </cell>
        </row>
        <row r="16305">
          <cell r="A16305" t="str">
            <v/>
          </cell>
        </row>
        <row r="16306">
          <cell r="A16306" t="str">
            <v/>
          </cell>
        </row>
        <row r="16307">
          <cell r="A16307" t="str">
            <v/>
          </cell>
        </row>
        <row r="16308">
          <cell r="A16308" t="str">
            <v/>
          </cell>
        </row>
        <row r="16309">
          <cell r="A16309" t="str">
            <v/>
          </cell>
        </row>
        <row r="16310">
          <cell r="A16310" t="str">
            <v/>
          </cell>
        </row>
        <row r="16311">
          <cell r="A16311" t="str">
            <v/>
          </cell>
        </row>
        <row r="16312">
          <cell r="A16312" t="str">
            <v/>
          </cell>
        </row>
        <row r="16313">
          <cell r="A16313" t="str">
            <v/>
          </cell>
        </row>
        <row r="16314">
          <cell r="A16314" t="str">
            <v/>
          </cell>
        </row>
        <row r="16315">
          <cell r="A16315" t="str">
            <v/>
          </cell>
        </row>
        <row r="16316">
          <cell r="A16316" t="str">
            <v/>
          </cell>
        </row>
        <row r="16317">
          <cell r="A16317" t="str">
            <v/>
          </cell>
        </row>
        <row r="16318">
          <cell r="A16318" t="str">
            <v/>
          </cell>
        </row>
        <row r="16319">
          <cell r="A16319" t="str">
            <v/>
          </cell>
        </row>
        <row r="16320">
          <cell r="A16320" t="str">
            <v/>
          </cell>
        </row>
        <row r="16321">
          <cell r="A16321" t="str">
            <v/>
          </cell>
        </row>
        <row r="16322">
          <cell r="A16322" t="str">
            <v/>
          </cell>
        </row>
        <row r="16323">
          <cell r="A16323" t="str">
            <v/>
          </cell>
        </row>
        <row r="16324">
          <cell r="A16324" t="str">
            <v/>
          </cell>
        </row>
        <row r="16325">
          <cell r="A16325" t="str">
            <v/>
          </cell>
        </row>
        <row r="16326">
          <cell r="A16326" t="str">
            <v/>
          </cell>
        </row>
        <row r="16327">
          <cell r="A16327" t="str">
            <v/>
          </cell>
        </row>
        <row r="16328">
          <cell r="A16328" t="str">
            <v/>
          </cell>
        </row>
        <row r="16329">
          <cell r="A16329" t="str">
            <v/>
          </cell>
        </row>
        <row r="16330">
          <cell r="A16330" t="str">
            <v/>
          </cell>
        </row>
        <row r="16331">
          <cell r="A16331" t="str">
            <v/>
          </cell>
        </row>
        <row r="16332">
          <cell r="A16332" t="str">
            <v/>
          </cell>
        </row>
        <row r="16333">
          <cell r="A16333" t="str">
            <v/>
          </cell>
        </row>
        <row r="16334">
          <cell r="A16334" t="str">
            <v/>
          </cell>
        </row>
        <row r="16335">
          <cell r="A16335" t="str">
            <v/>
          </cell>
        </row>
        <row r="16336">
          <cell r="A16336" t="str">
            <v/>
          </cell>
        </row>
        <row r="16337">
          <cell r="A16337" t="str">
            <v/>
          </cell>
        </row>
        <row r="16338">
          <cell r="A16338" t="str">
            <v/>
          </cell>
        </row>
        <row r="16339">
          <cell r="A16339" t="str">
            <v/>
          </cell>
        </row>
        <row r="16340">
          <cell r="A16340" t="str">
            <v/>
          </cell>
        </row>
        <row r="16341">
          <cell r="A16341" t="str">
            <v/>
          </cell>
        </row>
        <row r="16342">
          <cell r="A16342" t="str">
            <v/>
          </cell>
        </row>
        <row r="16343">
          <cell r="A16343" t="str">
            <v/>
          </cell>
        </row>
        <row r="16344">
          <cell r="A16344" t="str">
            <v/>
          </cell>
        </row>
        <row r="16345">
          <cell r="A16345" t="str">
            <v/>
          </cell>
        </row>
        <row r="16346">
          <cell r="A16346" t="str">
            <v/>
          </cell>
        </row>
        <row r="16347">
          <cell r="A16347" t="str">
            <v/>
          </cell>
        </row>
        <row r="16348">
          <cell r="A16348" t="str">
            <v/>
          </cell>
        </row>
        <row r="16349">
          <cell r="A16349" t="str">
            <v/>
          </cell>
        </row>
        <row r="16350">
          <cell r="A16350" t="str">
            <v/>
          </cell>
        </row>
        <row r="16351">
          <cell r="A16351" t="str">
            <v/>
          </cell>
        </row>
        <row r="16352">
          <cell r="A16352" t="str">
            <v/>
          </cell>
        </row>
        <row r="16353">
          <cell r="A16353" t="str">
            <v/>
          </cell>
        </row>
        <row r="16354">
          <cell r="A16354" t="str">
            <v/>
          </cell>
        </row>
        <row r="16355">
          <cell r="A16355" t="str">
            <v/>
          </cell>
        </row>
        <row r="16356">
          <cell r="A16356" t="str">
            <v/>
          </cell>
        </row>
        <row r="16357">
          <cell r="A16357" t="str">
            <v/>
          </cell>
        </row>
        <row r="16358">
          <cell r="A16358" t="str">
            <v/>
          </cell>
        </row>
        <row r="16359">
          <cell r="A16359" t="str">
            <v/>
          </cell>
        </row>
        <row r="16360">
          <cell r="A16360" t="str">
            <v/>
          </cell>
        </row>
        <row r="16361">
          <cell r="A16361" t="str">
            <v/>
          </cell>
        </row>
        <row r="16362">
          <cell r="A16362" t="str">
            <v/>
          </cell>
        </row>
        <row r="16363">
          <cell r="A16363" t="str">
            <v/>
          </cell>
        </row>
        <row r="16364">
          <cell r="A16364" t="str">
            <v/>
          </cell>
        </row>
        <row r="16365">
          <cell r="A16365" t="str">
            <v/>
          </cell>
        </row>
        <row r="16366">
          <cell r="A16366" t="str">
            <v/>
          </cell>
        </row>
        <row r="16367">
          <cell r="A16367" t="str">
            <v/>
          </cell>
        </row>
        <row r="16368">
          <cell r="A16368" t="str">
            <v/>
          </cell>
        </row>
        <row r="16369">
          <cell r="A16369" t="str">
            <v/>
          </cell>
        </row>
        <row r="16370">
          <cell r="A16370" t="str">
            <v/>
          </cell>
        </row>
        <row r="16371">
          <cell r="A16371" t="str">
            <v/>
          </cell>
        </row>
        <row r="16372">
          <cell r="A16372" t="str">
            <v/>
          </cell>
        </row>
        <row r="16373">
          <cell r="A16373" t="str">
            <v/>
          </cell>
        </row>
        <row r="16374">
          <cell r="A16374" t="str">
            <v/>
          </cell>
        </row>
        <row r="16375">
          <cell r="A16375" t="str">
            <v/>
          </cell>
        </row>
        <row r="16376">
          <cell r="A16376" t="str">
            <v/>
          </cell>
        </row>
        <row r="16377">
          <cell r="A16377" t="str">
            <v/>
          </cell>
        </row>
        <row r="16378">
          <cell r="A16378" t="str">
            <v/>
          </cell>
        </row>
        <row r="16379">
          <cell r="A16379" t="str">
            <v/>
          </cell>
        </row>
        <row r="16380">
          <cell r="A16380" t="str">
            <v/>
          </cell>
        </row>
        <row r="16381">
          <cell r="A16381" t="str">
            <v/>
          </cell>
        </row>
        <row r="16382">
          <cell r="A16382" t="str">
            <v/>
          </cell>
        </row>
        <row r="16383">
          <cell r="A16383" t="str">
            <v/>
          </cell>
        </row>
        <row r="16384">
          <cell r="A16384" t="str">
            <v/>
          </cell>
        </row>
        <row r="16385">
          <cell r="A16385" t="str">
            <v/>
          </cell>
        </row>
        <row r="16386">
          <cell r="A16386" t="str">
            <v/>
          </cell>
        </row>
        <row r="16387">
          <cell r="A16387" t="str">
            <v/>
          </cell>
        </row>
        <row r="16388">
          <cell r="A16388" t="str">
            <v/>
          </cell>
        </row>
        <row r="16389">
          <cell r="A16389" t="str">
            <v/>
          </cell>
        </row>
        <row r="16390">
          <cell r="A16390" t="str">
            <v/>
          </cell>
        </row>
        <row r="16391">
          <cell r="A16391" t="str">
            <v/>
          </cell>
        </row>
        <row r="16392">
          <cell r="A16392" t="str">
            <v/>
          </cell>
        </row>
        <row r="16393">
          <cell r="A16393" t="str">
            <v/>
          </cell>
        </row>
        <row r="16394">
          <cell r="A16394" t="str">
            <v/>
          </cell>
        </row>
        <row r="16395">
          <cell r="A16395" t="str">
            <v/>
          </cell>
        </row>
        <row r="16396">
          <cell r="A16396" t="str">
            <v/>
          </cell>
        </row>
        <row r="16397">
          <cell r="A16397" t="str">
            <v/>
          </cell>
        </row>
        <row r="16398">
          <cell r="A16398" t="str">
            <v/>
          </cell>
        </row>
        <row r="16399">
          <cell r="A16399" t="str">
            <v/>
          </cell>
        </row>
        <row r="16400">
          <cell r="A16400" t="str">
            <v/>
          </cell>
        </row>
        <row r="16401">
          <cell r="A16401" t="str">
            <v/>
          </cell>
        </row>
        <row r="16402">
          <cell r="A16402" t="str">
            <v/>
          </cell>
        </row>
        <row r="16403">
          <cell r="A16403" t="str">
            <v/>
          </cell>
        </row>
        <row r="16404">
          <cell r="A16404" t="str">
            <v/>
          </cell>
        </row>
        <row r="16405">
          <cell r="A16405" t="str">
            <v/>
          </cell>
        </row>
        <row r="16406">
          <cell r="A16406" t="str">
            <v/>
          </cell>
        </row>
        <row r="16407">
          <cell r="A16407" t="str">
            <v/>
          </cell>
        </row>
        <row r="16408">
          <cell r="A16408" t="str">
            <v/>
          </cell>
        </row>
        <row r="16409">
          <cell r="A16409" t="str">
            <v/>
          </cell>
        </row>
        <row r="16410">
          <cell r="A16410" t="str">
            <v/>
          </cell>
        </row>
        <row r="16411">
          <cell r="A16411" t="str">
            <v/>
          </cell>
        </row>
        <row r="16412">
          <cell r="A16412" t="str">
            <v/>
          </cell>
        </row>
        <row r="16413">
          <cell r="A16413" t="str">
            <v/>
          </cell>
        </row>
        <row r="16414">
          <cell r="A16414" t="str">
            <v/>
          </cell>
        </row>
        <row r="16415">
          <cell r="A16415" t="str">
            <v/>
          </cell>
        </row>
        <row r="16416">
          <cell r="A16416" t="str">
            <v/>
          </cell>
        </row>
        <row r="16417">
          <cell r="A16417" t="str">
            <v/>
          </cell>
        </row>
        <row r="16418">
          <cell r="A16418" t="str">
            <v/>
          </cell>
        </row>
        <row r="16419">
          <cell r="A16419" t="str">
            <v/>
          </cell>
        </row>
        <row r="16420">
          <cell r="A16420" t="str">
            <v/>
          </cell>
        </row>
        <row r="16421">
          <cell r="A16421" t="str">
            <v/>
          </cell>
        </row>
        <row r="16422">
          <cell r="A16422" t="str">
            <v/>
          </cell>
        </row>
        <row r="16423">
          <cell r="A16423" t="str">
            <v/>
          </cell>
        </row>
        <row r="16424">
          <cell r="A16424" t="str">
            <v/>
          </cell>
        </row>
        <row r="16425">
          <cell r="A16425" t="str">
            <v/>
          </cell>
        </row>
        <row r="16426">
          <cell r="A16426" t="str">
            <v/>
          </cell>
        </row>
        <row r="16427">
          <cell r="A16427" t="str">
            <v/>
          </cell>
        </row>
        <row r="16428">
          <cell r="A16428" t="str">
            <v/>
          </cell>
        </row>
        <row r="16429">
          <cell r="A16429" t="str">
            <v/>
          </cell>
        </row>
        <row r="16430">
          <cell r="A16430" t="str">
            <v/>
          </cell>
        </row>
        <row r="16431">
          <cell r="A16431" t="str">
            <v/>
          </cell>
        </row>
        <row r="16432">
          <cell r="A16432" t="str">
            <v/>
          </cell>
        </row>
        <row r="16433">
          <cell r="A16433" t="str">
            <v/>
          </cell>
        </row>
        <row r="16434">
          <cell r="A16434" t="str">
            <v/>
          </cell>
        </row>
        <row r="16435">
          <cell r="A16435" t="str">
            <v/>
          </cell>
        </row>
        <row r="16436">
          <cell r="A16436" t="str">
            <v/>
          </cell>
        </row>
        <row r="16437">
          <cell r="A16437" t="str">
            <v/>
          </cell>
        </row>
        <row r="16438">
          <cell r="A16438" t="str">
            <v/>
          </cell>
        </row>
        <row r="16439">
          <cell r="A16439" t="str">
            <v/>
          </cell>
        </row>
        <row r="16440">
          <cell r="A16440" t="str">
            <v/>
          </cell>
        </row>
        <row r="16441">
          <cell r="A16441" t="str">
            <v/>
          </cell>
        </row>
        <row r="16442">
          <cell r="A16442" t="str">
            <v/>
          </cell>
        </row>
        <row r="16443">
          <cell r="A16443" t="str">
            <v/>
          </cell>
        </row>
        <row r="16444">
          <cell r="A16444" t="str">
            <v/>
          </cell>
        </row>
        <row r="16445">
          <cell r="A16445" t="str">
            <v/>
          </cell>
        </row>
        <row r="16446">
          <cell r="A16446" t="str">
            <v/>
          </cell>
        </row>
        <row r="16447">
          <cell r="A16447" t="str">
            <v/>
          </cell>
        </row>
        <row r="16448">
          <cell r="A16448" t="str">
            <v/>
          </cell>
        </row>
        <row r="16449">
          <cell r="A16449" t="str">
            <v/>
          </cell>
        </row>
        <row r="16450">
          <cell r="A16450" t="str">
            <v/>
          </cell>
        </row>
        <row r="16451">
          <cell r="A16451" t="str">
            <v/>
          </cell>
        </row>
        <row r="16452">
          <cell r="A16452" t="str">
            <v/>
          </cell>
        </row>
        <row r="16453">
          <cell r="A16453" t="str">
            <v/>
          </cell>
        </row>
        <row r="16454">
          <cell r="A16454" t="str">
            <v/>
          </cell>
        </row>
        <row r="16455">
          <cell r="A16455" t="str">
            <v/>
          </cell>
        </row>
        <row r="16456">
          <cell r="A16456" t="str">
            <v/>
          </cell>
        </row>
        <row r="16457">
          <cell r="A16457" t="str">
            <v/>
          </cell>
        </row>
        <row r="16458">
          <cell r="A16458" t="str">
            <v/>
          </cell>
        </row>
        <row r="16459">
          <cell r="A16459" t="str">
            <v/>
          </cell>
        </row>
        <row r="16460">
          <cell r="A16460" t="str">
            <v/>
          </cell>
        </row>
        <row r="16461">
          <cell r="A16461" t="str">
            <v/>
          </cell>
        </row>
        <row r="16462">
          <cell r="A16462" t="str">
            <v/>
          </cell>
        </row>
        <row r="16463">
          <cell r="A16463" t="str">
            <v/>
          </cell>
        </row>
        <row r="16464">
          <cell r="A16464" t="str">
            <v/>
          </cell>
        </row>
        <row r="16465">
          <cell r="A16465" t="str">
            <v/>
          </cell>
        </row>
        <row r="16466">
          <cell r="A16466" t="str">
            <v/>
          </cell>
        </row>
        <row r="16467">
          <cell r="A16467" t="str">
            <v/>
          </cell>
        </row>
        <row r="16468">
          <cell r="A16468" t="str">
            <v/>
          </cell>
        </row>
        <row r="16469">
          <cell r="A16469" t="str">
            <v/>
          </cell>
        </row>
        <row r="16470">
          <cell r="A16470" t="str">
            <v/>
          </cell>
        </row>
        <row r="16471">
          <cell r="A16471" t="str">
            <v/>
          </cell>
        </row>
        <row r="16472">
          <cell r="A16472" t="str">
            <v/>
          </cell>
        </row>
        <row r="16473">
          <cell r="A16473" t="str">
            <v/>
          </cell>
        </row>
        <row r="16474">
          <cell r="A16474" t="str">
            <v/>
          </cell>
        </row>
        <row r="16475">
          <cell r="A16475" t="str">
            <v/>
          </cell>
        </row>
        <row r="16476">
          <cell r="A16476" t="str">
            <v/>
          </cell>
        </row>
        <row r="16477">
          <cell r="A16477" t="str">
            <v/>
          </cell>
        </row>
        <row r="16478">
          <cell r="A16478" t="str">
            <v/>
          </cell>
        </row>
        <row r="16479">
          <cell r="A16479" t="str">
            <v/>
          </cell>
        </row>
        <row r="16480">
          <cell r="A16480" t="str">
            <v/>
          </cell>
        </row>
        <row r="16481">
          <cell r="A16481" t="str">
            <v/>
          </cell>
        </row>
        <row r="16482">
          <cell r="A16482" t="str">
            <v/>
          </cell>
        </row>
        <row r="16483">
          <cell r="A16483" t="str">
            <v/>
          </cell>
        </row>
        <row r="16484">
          <cell r="A16484" t="str">
            <v/>
          </cell>
        </row>
        <row r="16485">
          <cell r="A16485" t="str">
            <v/>
          </cell>
        </row>
        <row r="16486">
          <cell r="A16486" t="str">
            <v/>
          </cell>
        </row>
        <row r="16487">
          <cell r="A16487" t="str">
            <v/>
          </cell>
        </row>
        <row r="16488">
          <cell r="A16488" t="str">
            <v/>
          </cell>
        </row>
        <row r="16489">
          <cell r="A16489" t="str">
            <v/>
          </cell>
        </row>
        <row r="16490">
          <cell r="A16490" t="str">
            <v/>
          </cell>
        </row>
        <row r="16491">
          <cell r="A16491" t="str">
            <v/>
          </cell>
        </row>
        <row r="16492">
          <cell r="A16492" t="str">
            <v/>
          </cell>
        </row>
        <row r="16493">
          <cell r="A16493" t="str">
            <v/>
          </cell>
        </row>
        <row r="16494">
          <cell r="A16494" t="str">
            <v/>
          </cell>
        </row>
        <row r="16495">
          <cell r="A16495" t="str">
            <v/>
          </cell>
        </row>
        <row r="16496">
          <cell r="A16496" t="str">
            <v/>
          </cell>
        </row>
        <row r="16497">
          <cell r="A16497" t="str">
            <v/>
          </cell>
        </row>
        <row r="16498">
          <cell r="A16498" t="str">
            <v/>
          </cell>
        </row>
        <row r="16499">
          <cell r="A16499" t="str">
            <v/>
          </cell>
        </row>
        <row r="16500">
          <cell r="A16500" t="str">
            <v/>
          </cell>
        </row>
        <row r="16501">
          <cell r="A16501" t="str">
            <v/>
          </cell>
        </row>
        <row r="16502">
          <cell r="A16502" t="str">
            <v/>
          </cell>
        </row>
        <row r="16503">
          <cell r="A16503" t="str">
            <v/>
          </cell>
        </row>
        <row r="16504">
          <cell r="A16504" t="str">
            <v/>
          </cell>
        </row>
        <row r="16505">
          <cell r="A16505" t="str">
            <v/>
          </cell>
        </row>
        <row r="16506">
          <cell r="A16506" t="str">
            <v/>
          </cell>
        </row>
        <row r="16507">
          <cell r="A16507" t="str">
            <v/>
          </cell>
        </row>
        <row r="16508">
          <cell r="A16508" t="str">
            <v/>
          </cell>
        </row>
        <row r="16509">
          <cell r="A16509" t="str">
            <v/>
          </cell>
        </row>
        <row r="16510">
          <cell r="A16510" t="str">
            <v/>
          </cell>
        </row>
        <row r="16511">
          <cell r="A16511" t="str">
            <v/>
          </cell>
        </row>
        <row r="16512">
          <cell r="A16512" t="str">
            <v/>
          </cell>
        </row>
        <row r="16513">
          <cell r="A16513" t="str">
            <v/>
          </cell>
        </row>
        <row r="16514">
          <cell r="A16514" t="str">
            <v/>
          </cell>
        </row>
        <row r="16515">
          <cell r="A16515" t="str">
            <v/>
          </cell>
        </row>
        <row r="16516">
          <cell r="A16516" t="str">
            <v/>
          </cell>
        </row>
        <row r="16517">
          <cell r="A16517" t="str">
            <v/>
          </cell>
        </row>
        <row r="16518">
          <cell r="A16518" t="str">
            <v/>
          </cell>
        </row>
        <row r="16519">
          <cell r="A16519" t="str">
            <v/>
          </cell>
        </row>
        <row r="16520">
          <cell r="A16520" t="str">
            <v/>
          </cell>
        </row>
        <row r="16521">
          <cell r="A16521" t="str">
            <v/>
          </cell>
        </row>
        <row r="16522">
          <cell r="A16522" t="str">
            <v/>
          </cell>
        </row>
        <row r="16523">
          <cell r="A16523" t="str">
            <v/>
          </cell>
        </row>
        <row r="16524">
          <cell r="A16524" t="str">
            <v/>
          </cell>
        </row>
        <row r="16525">
          <cell r="A16525" t="str">
            <v/>
          </cell>
        </row>
        <row r="16526">
          <cell r="A16526" t="str">
            <v/>
          </cell>
        </row>
        <row r="16527">
          <cell r="A16527" t="str">
            <v/>
          </cell>
        </row>
        <row r="16528">
          <cell r="A16528" t="str">
            <v/>
          </cell>
        </row>
        <row r="16529">
          <cell r="A16529" t="str">
            <v/>
          </cell>
        </row>
        <row r="16530">
          <cell r="A16530" t="str">
            <v/>
          </cell>
        </row>
        <row r="16531">
          <cell r="A16531" t="str">
            <v/>
          </cell>
        </row>
        <row r="16532">
          <cell r="A16532" t="str">
            <v/>
          </cell>
        </row>
        <row r="16533">
          <cell r="A16533" t="str">
            <v/>
          </cell>
        </row>
        <row r="16534">
          <cell r="A16534" t="str">
            <v/>
          </cell>
        </row>
        <row r="16535">
          <cell r="A16535" t="str">
            <v/>
          </cell>
        </row>
        <row r="16536">
          <cell r="A16536" t="str">
            <v/>
          </cell>
        </row>
        <row r="16537">
          <cell r="A16537" t="str">
            <v/>
          </cell>
        </row>
        <row r="16538">
          <cell r="A16538" t="str">
            <v/>
          </cell>
        </row>
        <row r="16539">
          <cell r="A16539" t="str">
            <v/>
          </cell>
        </row>
        <row r="16540">
          <cell r="A16540" t="str">
            <v/>
          </cell>
        </row>
        <row r="16541">
          <cell r="A16541" t="str">
            <v/>
          </cell>
        </row>
        <row r="16542">
          <cell r="A16542" t="str">
            <v/>
          </cell>
        </row>
        <row r="16543">
          <cell r="A16543" t="str">
            <v/>
          </cell>
        </row>
        <row r="16544">
          <cell r="A16544" t="str">
            <v/>
          </cell>
        </row>
        <row r="16545">
          <cell r="A16545" t="str">
            <v/>
          </cell>
        </row>
        <row r="16546">
          <cell r="A16546" t="str">
            <v/>
          </cell>
        </row>
        <row r="16547">
          <cell r="A16547" t="str">
            <v/>
          </cell>
        </row>
        <row r="16548">
          <cell r="A16548" t="str">
            <v/>
          </cell>
        </row>
        <row r="16549">
          <cell r="A16549" t="str">
            <v/>
          </cell>
        </row>
        <row r="16550">
          <cell r="A16550" t="str">
            <v/>
          </cell>
        </row>
        <row r="16551">
          <cell r="A16551" t="str">
            <v/>
          </cell>
        </row>
        <row r="16552">
          <cell r="A16552" t="str">
            <v/>
          </cell>
        </row>
        <row r="16553">
          <cell r="A16553" t="str">
            <v/>
          </cell>
        </row>
        <row r="16554">
          <cell r="A16554" t="str">
            <v/>
          </cell>
        </row>
        <row r="16555">
          <cell r="A16555" t="str">
            <v/>
          </cell>
        </row>
        <row r="16556">
          <cell r="A16556" t="str">
            <v/>
          </cell>
        </row>
        <row r="16557">
          <cell r="A16557" t="str">
            <v/>
          </cell>
        </row>
        <row r="16558">
          <cell r="A16558" t="str">
            <v/>
          </cell>
        </row>
        <row r="16559">
          <cell r="A16559" t="str">
            <v/>
          </cell>
        </row>
        <row r="16560">
          <cell r="A16560" t="str">
            <v/>
          </cell>
        </row>
        <row r="16561">
          <cell r="A16561" t="str">
            <v/>
          </cell>
        </row>
        <row r="16562">
          <cell r="A16562" t="str">
            <v/>
          </cell>
        </row>
        <row r="16563">
          <cell r="A16563" t="str">
            <v/>
          </cell>
        </row>
        <row r="16564">
          <cell r="A16564" t="str">
            <v/>
          </cell>
        </row>
        <row r="16565">
          <cell r="A16565" t="str">
            <v/>
          </cell>
        </row>
        <row r="16566">
          <cell r="A16566" t="str">
            <v/>
          </cell>
        </row>
        <row r="16567">
          <cell r="A16567" t="str">
            <v/>
          </cell>
        </row>
        <row r="16568">
          <cell r="A16568" t="str">
            <v/>
          </cell>
        </row>
        <row r="16569">
          <cell r="A16569" t="str">
            <v/>
          </cell>
        </row>
        <row r="16570">
          <cell r="A16570" t="str">
            <v/>
          </cell>
        </row>
        <row r="16571">
          <cell r="A16571" t="str">
            <v/>
          </cell>
        </row>
        <row r="16572">
          <cell r="A16572" t="str">
            <v/>
          </cell>
        </row>
        <row r="16573">
          <cell r="A16573" t="str">
            <v/>
          </cell>
        </row>
        <row r="16574">
          <cell r="A16574" t="str">
            <v/>
          </cell>
        </row>
        <row r="16575">
          <cell r="A16575" t="str">
            <v/>
          </cell>
        </row>
        <row r="16576">
          <cell r="A16576" t="str">
            <v/>
          </cell>
        </row>
        <row r="16577">
          <cell r="A16577" t="str">
            <v/>
          </cell>
        </row>
        <row r="16578">
          <cell r="A16578" t="str">
            <v/>
          </cell>
        </row>
        <row r="16579">
          <cell r="A16579" t="str">
            <v/>
          </cell>
        </row>
        <row r="16580">
          <cell r="A16580" t="str">
            <v/>
          </cell>
        </row>
        <row r="16581">
          <cell r="A16581" t="str">
            <v/>
          </cell>
        </row>
        <row r="16582">
          <cell r="A16582" t="str">
            <v/>
          </cell>
        </row>
        <row r="16583">
          <cell r="A16583" t="str">
            <v/>
          </cell>
        </row>
        <row r="16584">
          <cell r="A16584" t="str">
            <v/>
          </cell>
        </row>
        <row r="16585">
          <cell r="A16585" t="str">
            <v/>
          </cell>
        </row>
        <row r="16586">
          <cell r="A16586" t="str">
            <v/>
          </cell>
        </row>
        <row r="16587">
          <cell r="A16587" t="str">
            <v/>
          </cell>
        </row>
        <row r="16588">
          <cell r="A16588" t="str">
            <v/>
          </cell>
        </row>
        <row r="16589">
          <cell r="A16589" t="str">
            <v/>
          </cell>
        </row>
        <row r="16590">
          <cell r="A16590" t="str">
            <v/>
          </cell>
        </row>
        <row r="16591">
          <cell r="A16591" t="str">
            <v/>
          </cell>
        </row>
        <row r="16592">
          <cell r="A16592" t="str">
            <v/>
          </cell>
        </row>
        <row r="16593">
          <cell r="A16593" t="str">
            <v/>
          </cell>
        </row>
        <row r="16594">
          <cell r="A16594" t="str">
            <v/>
          </cell>
        </row>
        <row r="16595">
          <cell r="A16595" t="str">
            <v/>
          </cell>
        </row>
        <row r="16596">
          <cell r="A16596" t="str">
            <v/>
          </cell>
        </row>
        <row r="16597">
          <cell r="A16597" t="str">
            <v/>
          </cell>
        </row>
        <row r="16598">
          <cell r="A16598" t="str">
            <v/>
          </cell>
        </row>
        <row r="16599">
          <cell r="A16599" t="str">
            <v/>
          </cell>
        </row>
        <row r="16600">
          <cell r="A16600" t="str">
            <v/>
          </cell>
        </row>
        <row r="16601">
          <cell r="A16601" t="str">
            <v/>
          </cell>
        </row>
        <row r="16602">
          <cell r="A16602" t="str">
            <v/>
          </cell>
        </row>
        <row r="16603">
          <cell r="A16603" t="str">
            <v/>
          </cell>
        </row>
        <row r="16604">
          <cell r="A16604" t="str">
            <v/>
          </cell>
        </row>
        <row r="16605">
          <cell r="A16605" t="str">
            <v/>
          </cell>
        </row>
        <row r="16606">
          <cell r="A16606" t="str">
            <v/>
          </cell>
        </row>
        <row r="16607">
          <cell r="A16607" t="str">
            <v/>
          </cell>
        </row>
        <row r="16608">
          <cell r="A16608" t="str">
            <v/>
          </cell>
        </row>
        <row r="16609">
          <cell r="A16609" t="str">
            <v/>
          </cell>
        </row>
        <row r="16610">
          <cell r="A16610" t="str">
            <v/>
          </cell>
        </row>
        <row r="16611">
          <cell r="A16611" t="str">
            <v/>
          </cell>
        </row>
        <row r="16612">
          <cell r="A16612" t="str">
            <v/>
          </cell>
        </row>
        <row r="16613">
          <cell r="A16613" t="str">
            <v/>
          </cell>
        </row>
        <row r="16614">
          <cell r="A16614" t="str">
            <v/>
          </cell>
        </row>
        <row r="16615">
          <cell r="A16615" t="str">
            <v/>
          </cell>
        </row>
        <row r="16616">
          <cell r="A16616" t="str">
            <v/>
          </cell>
        </row>
        <row r="16617">
          <cell r="A16617" t="str">
            <v/>
          </cell>
        </row>
        <row r="16618">
          <cell r="A16618" t="str">
            <v/>
          </cell>
        </row>
        <row r="16619">
          <cell r="A16619" t="str">
            <v/>
          </cell>
        </row>
        <row r="16620">
          <cell r="A16620" t="str">
            <v/>
          </cell>
        </row>
        <row r="16621">
          <cell r="A16621" t="str">
            <v/>
          </cell>
        </row>
        <row r="16622">
          <cell r="A16622" t="str">
            <v/>
          </cell>
        </row>
        <row r="16623">
          <cell r="A16623" t="str">
            <v/>
          </cell>
        </row>
        <row r="16624">
          <cell r="A16624" t="str">
            <v/>
          </cell>
        </row>
        <row r="16625">
          <cell r="A16625" t="str">
            <v/>
          </cell>
        </row>
        <row r="16626">
          <cell r="A16626" t="str">
            <v/>
          </cell>
        </row>
        <row r="16627">
          <cell r="A16627" t="str">
            <v/>
          </cell>
        </row>
        <row r="16628">
          <cell r="A16628" t="str">
            <v/>
          </cell>
        </row>
        <row r="16629">
          <cell r="A16629" t="str">
            <v/>
          </cell>
        </row>
        <row r="16630">
          <cell r="A16630" t="str">
            <v/>
          </cell>
        </row>
        <row r="16631">
          <cell r="A16631" t="str">
            <v/>
          </cell>
        </row>
        <row r="16632">
          <cell r="A16632" t="str">
            <v/>
          </cell>
        </row>
        <row r="16633">
          <cell r="A16633" t="str">
            <v/>
          </cell>
        </row>
        <row r="16634">
          <cell r="A16634" t="str">
            <v/>
          </cell>
        </row>
        <row r="16635">
          <cell r="A16635" t="str">
            <v/>
          </cell>
        </row>
        <row r="16636">
          <cell r="A16636" t="str">
            <v/>
          </cell>
        </row>
        <row r="16637">
          <cell r="A16637" t="str">
            <v/>
          </cell>
        </row>
        <row r="16638">
          <cell r="A16638" t="str">
            <v/>
          </cell>
        </row>
        <row r="16639">
          <cell r="A16639" t="str">
            <v/>
          </cell>
        </row>
        <row r="16640">
          <cell r="A16640" t="str">
            <v/>
          </cell>
        </row>
        <row r="16641">
          <cell r="A16641" t="str">
            <v/>
          </cell>
        </row>
        <row r="16642">
          <cell r="A16642" t="str">
            <v/>
          </cell>
        </row>
        <row r="16643">
          <cell r="A16643" t="str">
            <v/>
          </cell>
        </row>
        <row r="16644">
          <cell r="A16644" t="str">
            <v/>
          </cell>
        </row>
        <row r="16645">
          <cell r="A16645" t="str">
            <v/>
          </cell>
        </row>
        <row r="16646">
          <cell r="A16646" t="str">
            <v/>
          </cell>
        </row>
        <row r="16647">
          <cell r="A16647" t="str">
            <v/>
          </cell>
        </row>
        <row r="16648">
          <cell r="A16648" t="str">
            <v/>
          </cell>
        </row>
        <row r="16649">
          <cell r="A16649" t="str">
            <v/>
          </cell>
        </row>
        <row r="16650">
          <cell r="A16650" t="str">
            <v/>
          </cell>
        </row>
        <row r="16651">
          <cell r="A16651" t="str">
            <v/>
          </cell>
        </row>
        <row r="16652">
          <cell r="A16652" t="str">
            <v/>
          </cell>
        </row>
        <row r="16653">
          <cell r="A16653" t="str">
            <v/>
          </cell>
        </row>
        <row r="16654">
          <cell r="A16654" t="str">
            <v/>
          </cell>
        </row>
        <row r="16655">
          <cell r="A16655" t="str">
            <v/>
          </cell>
        </row>
        <row r="16656">
          <cell r="A16656" t="str">
            <v/>
          </cell>
        </row>
        <row r="16657">
          <cell r="A16657" t="str">
            <v/>
          </cell>
        </row>
        <row r="16658">
          <cell r="A16658" t="str">
            <v/>
          </cell>
        </row>
        <row r="16659">
          <cell r="A16659" t="str">
            <v/>
          </cell>
        </row>
        <row r="16660">
          <cell r="A16660" t="str">
            <v/>
          </cell>
        </row>
        <row r="16661">
          <cell r="A16661" t="str">
            <v/>
          </cell>
        </row>
        <row r="16662">
          <cell r="A16662" t="str">
            <v/>
          </cell>
        </row>
        <row r="16663">
          <cell r="A16663" t="str">
            <v/>
          </cell>
        </row>
        <row r="16664">
          <cell r="A16664" t="str">
            <v/>
          </cell>
        </row>
        <row r="16665">
          <cell r="A16665" t="str">
            <v/>
          </cell>
        </row>
        <row r="16666">
          <cell r="A16666" t="str">
            <v/>
          </cell>
        </row>
        <row r="16667">
          <cell r="A16667" t="str">
            <v/>
          </cell>
        </row>
        <row r="16668">
          <cell r="A16668" t="str">
            <v/>
          </cell>
        </row>
        <row r="16669">
          <cell r="A16669" t="str">
            <v/>
          </cell>
        </row>
        <row r="16670">
          <cell r="A16670" t="str">
            <v/>
          </cell>
        </row>
        <row r="16671">
          <cell r="A16671" t="str">
            <v/>
          </cell>
        </row>
        <row r="16672">
          <cell r="A16672" t="str">
            <v/>
          </cell>
        </row>
        <row r="16673">
          <cell r="A16673" t="str">
            <v/>
          </cell>
        </row>
        <row r="16674">
          <cell r="A16674" t="str">
            <v/>
          </cell>
        </row>
        <row r="16675">
          <cell r="A16675" t="str">
            <v/>
          </cell>
        </row>
        <row r="16676">
          <cell r="A16676" t="str">
            <v/>
          </cell>
        </row>
        <row r="16677">
          <cell r="A16677" t="str">
            <v/>
          </cell>
        </row>
        <row r="16678">
          <cell r="A16678" t="str">
            <v/>
          </cell>
        </row>
        <row r="16679">
          <cell r="A16679" t="str">
            <v/>
          </cell>
        </row>
        <row r="16680">
          <cell r="A16680" t="str">
            <v/>
          </cell>
        </row>
        <row r="16681">
          <cell r="A16681" t="str">
            <v/>
          </cell>
        </row>
        <row r="16682">
          <cell r="A16682" t="str">
            <v/>
          </cell>
        </row>
        <row r="16683">
          <cell r="A16683" t="str">
            <v/>
          </cell>
        </row>
        <row r="16684">
          <cell r="A16684" t="str">
            <v/>
          </cell>
        </row>
        <row r="16685">
          <cell r="A16685" t="str">
            <v/>
          </cell>
        </row>
        <row r="16686">
          <cell r="A16686" t="str">
            <v/>
          </cell>
        </row>
        <row r="16687">
          <cell r="A16687" t="str">
            <v/>
          </cell>
        </row>
        <row r="16688">
          <cell r="A16688" t="str">
            <v/>
          </cell>
        </row>
        <row r="16689">
          <cell r="A16689" t="str">
            <v/>
          </cell>
        </row>
        <row r="16690">
          <cell r="A16690" t="str">
            <v/>
          </cell>
        </row>
        <row r="16691">
          <cell r="A16691" t="str">
            <v/>
          </cell>
        </row>
        <row r="16692">
          <cell r="A16692" t="str">
            <v/>
          </cell>
        </row>
        <row r="16693">
          <cell r="A16693" t="str">
            <v/>
          </cell>
        </row>
        <row r="16694">
          <cell r="A16694" t="str">
            <v/>
          </cell>
        </row>
        <row r="16695">
          <cell r="A16695" t="str">
            <v/>
          </cell>
        </row>
        <row r="16696">
          <cell r="A16696" t="str">
            <v/>
          </cell>
        </row>
        <row r="16697">
          <cell r="A16697" t="str">
            <v/>
          </cell>
        </row>
        <row r="16698">
          <cell r="A16698" t="str">
            <v/>
          </cell>
        </row>
        <row r="16699">
          <cell r="A16699" t="str">
            <v/>
          </cell>
        </row>
        <row r="16700">
          <cell r="A16700" t="str">
            <v/>
          </cell>
        </row>
        <row r="16701">
          <cell r="A16701" t="str">
            <v/>
          </cell>
        </row>
        <row r="16702">
          <cell r="A16702" t="str">
            <v/>
          </cell>
        </row>
        <row r="16703">
          <cell r="A16703" t="str">
            <v/>
          </cell>
        </row>
        <row r="16704">
          <cell r="A16704" t="str">
            <v/>
          </cell>
        </row>
        <row r="16705">
          <cell r="A16705" t="str">
            <v/>
          </cell>
        </row>
        <row r="16706">
          <cell r="A16706" t="str">
            <v/>
          </cell>
        </row>
        <row r="16707">
          <cell r="A16707" t="str">
            <v/>
          </cell>
        </row>
        <row r="16708">
          <cell r="A16708" t="str">
            <v/>
          </cell>
        </row>
        <row r="16709">
          <cell r="A16709" t="str">
            <v/>
          </cell>
        </row>
        <row r="16710">
          <cell r="A16710" t="str">
            <v/>
          </cell>
        </row>
        <row r="16711">
          <cell r="A16711" t="str">
            <v/>
          </cell>
        </row>
        <row r="16712">
          <cell r="A16712" t="str">
            <v/>
          </cell>
        </row>
        <row r="16713">
          <cell r="A16713" t="str">
            <v/>
          </cell>
        </row>
        <row r="16714">
          <cell r="A16714" t="str">
            <v/>
          </cell>
        </row>
        <row r="16715">
          <cell r="A16715" t="str">
            <v/>
          </cell>
        </row>
        <row r="16716">
          <cell r="A16716" t="str">
            <v/>
          </cell>
        </row>
        <row r="16717">
          <cell r="A16717" t="str">
            <v/>
          </cell>
        </row>
        <row r="16718">
          <cell r="A16718" t="str">
            <v/>
          </cell>
        </row>
        <row r="16719">
          <cell r="A16719" t="str">
            <v/>
          </cell>
        </row>
        <row r="16720">
          <cell r="A16720" t="str">
            <v/>
          </cell>
        </row>
        <row r="16721">
          <cell r="A16721" t="str">
            <v/>
          </cell>
        </row>
        <row r="16722">
          <cell r="A16722" t="str">
            <v/>
          </cell>
        </row>
        <row r="16723">
          <cell r="A16723" t="str">
            <v/>
          </cell>
        </row>
        <row r="16724">
          <cell r="A16724" t="str">
            <v/>
          </cell>
        </row>
        <row r="16725">
          <cell r="A16725" t="str">
            <v/>
          </cell>
        </row>
        <row r="16726">
          <cell r="A16726" t="str">
            <v/>
          </cell>
        </row>
        <row r="16727">
          <cell r="A16727" t="str">
            <v/>
          </cell>
        </row>
        <row r="16728">
          <cell r="A16728" t="str">
            <v/>
          </cell>
        </row>
        <row r="16729">
          <cell r="A16729" t="str">
            <v/>
          </cell>
        </row>
        <row r="16730">
          <cell r="A16730" t="str">
            <v/>
          </cell>
        </row>
        <row r="16731">
          <cell r="A16731" t="str">
            <v/>
          </cell>
        </row>
        <row r="16732">
          <cell r="A16732" t="str">
            <v/>
          </cell>
        </row>
        <row r="16733">
          <cell r="A16733" t="str">
            <v/>
          </cell>
        </row>
        <row r="16734">
          <cell r="A16734" t="str">
            <v/>
          </cell>
        </row>
        <row r="16735">
          <cell r="A16735" t="str">
            <v/>
          </cell>
        </row>
        <row r="16736">
          <cell r="A16736" t="str">
            <v/>
          </cell>
        </row>
        <row r="16737">
          <cell r="A16737" t="str">
            <v/>
          </cell>
        </row>
        <row r="16738">
          <cell r="A16738" t="str">
            <v/>
          </cell>
        </row>
        <row r="16739">
          <cell r="A16739" t="str">
            <v/>
          </cell>
        </row>
        <row r="16740">
          <cell r="A16740" t="str">
            <v/>
          </cell>
        </row>
        <row r="16741">
          <cell r="A16741" t="str">
            <v/>
          </cell>
        </row>
        <row r="16742">
          <cell r="A16742" t="str">
            <v/>
          </cell>
        </row>
        <row r="16743">
          <cell r="A16743" t="str">
            <v/>
          </cell>
        </row>
        <row r="16744">
          <cell r="A16744" t="str">
            <v/>
          </cell>
        </row>
        <row r="16745">
          <cell r="A16745" t="str">
            <v/>
          </cell>
        </row>
        <row r="16746">
          <cell r="A16746" t="str">
            <v/>
          </cell>
        </row>
        <row r="16747">
          <cell r="A16747" t="str">
            <v/>
          </cell>
        </row>
        <row r="16748">
          <cell r="A16748" t="str">
            <v/>
          </cell>
        </row>
        <row r="16749">
          <cell r="A16749" t="str">
            <v/>
          </cell>
        </row>
        <row r="16750">
          <cell r="A16750" t="str">
            <v/>
          </cell>
        </row>
        <row r="16751">
          <cell r="A16751" t="str">
            <v/>
          </cell>
        </row>
        <row r="16752">
          <cell r="A16752" t="str">
            <v/>
          </cell>
        </row>
        <row r="16753">
          <cell r="A16753" t="str">
            <v/>
          </cell>
        </row>
        <row r="16754">
          <cell r="A16754" t="str">
            <v/>
          </cell>
        </row>
        <row r="16755">
          <cell r="A16755" t="str">
            <v/>
          </cell>
        </row>
        <row r="16756">
          <cell r="A16756" t="str">
            <v/>
          </cell>
        </row>
        <row r="16757">
          <cell r="A16757" t="str">
            <v/>
          </cell>
        </row>
        <row r="16758">
          <cell r="A16758" t="str">
            <v/>
          </cell>
        </row>
        <row r="16759">
          <cell r="A16759" t="str">
            <v/>
          </cell>
        </row>
        <row r="16760">
          <cell r="A16760" t="str">
            <v/>
          </cell>
        </row>
        <row r="16761">
          <cell r="A16761" t="str">
            <v/>
          </cell>
        </row>
        <row r="16762">
          <cell r="A16762" t="str">
            <v/>
          </cell>
        </row>
        <row r="16763">
          <cell r="A16763" t="str">
            <v/>
          </cell>
        </row>
        <row r="16764">
          <cell r="A16764" t="str">
            <v/>
          </cell>
        </row>
        <row r="16765">
          <cell r="A16765" t="str">
            <v/>
          </cell>
        </row>
        <row r="16766">
          <cell r="A16766" t="str">
            <v/>
          </cell>
        </row>
        <row r="16767">
          <cell r="A16767" t="str">
            <v/>
          </cell>
        </row>
        <row r="16768">
          <cell r="A16768" t="str">
            <v/>
          </cell>
        </row>
        <row r="16769">
          <cell r="A16769" t="str">
            <v/>
          </cell>
        </row>
        <row r="16770">
          <cell r="A16770" t="str">
            <v/>
          </cell>
        </row>
        <row r="16771">
          <cell r="A16771" t="str">
            <v/>
          </cell>
        </row>
        <row r="16772">
          <cell r="A16772" t="str">
            <v/>
          </cell>
        </row>
        <row r="16773">
          <cell r="A16773" t="str">
            <v/>
          </cell>
        </row>
        <row r="16774">
          <cell r="A16774" t="str">
            <v/>
          </cell>
        </row>
        <row r="16775">
          <cell r="A16775" t="str">
            <v/>
          </cell>
        </row>
        <row r="16776">
          <cell r="A16776" t="str">
            <v/>
          </cell>
        </row>
        <row r="16777">
          <cell r="A16777" t="str">
            <v/>
          </cell>
        </row>
        <row r="16778">
          <cell r="A16778" t="str">
            <v/>
          </cell>
        </row>
        <row r="16779">
          <cell r="A16779" t="str">
            <v/>
          </cell>
        </row>
        <row r="16780">
          <cell r="A16780" t="str">
            <v/>
          </cell>
        </row>
        <row r="16781">
          <cell r="A16781" t="str">
            <v/>
          </cell>
        </row>
        <row r="16782">
          <cell r="A16782" t="str">
            <v/>
          </cell>
        </row>
        <row r="16783">
          <cell r="A16783" t="str">
            <v/>
          </cell>
        </row>
        <row r="16784">
          <cell r="A16784" t="str">
            <v/>
          </cell>
        </row>
        <row r="16785">
          <cell r="A16785" t="str">
            <v/>
          </cell>
        </row>
        <row r="16786">
          <cell r="A16786" t="str">
            <v/>
          </cell>
        </row>
        <row r="16787">
          <cell r="A16787" t="str">
            <v/>
          </cell>
        </row>
        <row r="16788">
          <cell r="A16788" t="str">
            <v/>
          </cell>
        </row>
        <row r="16789">
          <cell r="A16789" t="str">
            <v/>
          </cell>
        </row>
        <row r="16790">
          <cell r="A16790" t="str">
            <v/>
          </cell>
        </row>
        <row r="16791">
          <cell r="A16791" t="str">
            <v/>
          </cell>
        </row>
        <row r="16792">
          <cell r="A16792" t="str">
            <v/>
          </cell>
        </row>
        <row r="16793">
          <cell r="A16793" t="str">
            <v/>
          </cell>
        </row>
        <row r="16794">
          <cell r="A16794" t="str">
            <v/>
          </cell>
        </row>
        <row r="16795">
          <cell r="A16795" t="str">
            <v/>
          </cell>
        </row>
        <row r="16796">
          <cell r="A16796" t="str">
            <v/>
          </cell>
        </row>
        <row r="16797">
          <cell r="A16797" t="str">
            <v/>
          </cell>
        </row>
        <row r="16798">
          <cell r="A16798" t="str">
            <v/>
          </cell>
        </row>
        <row r="16799">
          <cell r="A16799" t="str">
            <v/>
          </cell>
        </row>
        <row r="16800">
          <cell r="A16800" t="str">
            <v/>
          </cell>
        </row>
        <row r="16801">
          <cell r="A16801" t="str">
            <v/>
          </cell>
        </row>
        <row r="16802">
          <cell r="A16802" t="str">
            <v/>
          </cell>
        </row>
        <row r="16803">
          <cell r="A16803" t="str">
            <v/>
          </cell>
        </row>
        <row r="16804">
          <cell r="A16804" t="str">
            <v/>
          </cell>
        </row>
        <row r="16805">
          <cell r="A16805" t="str">
            <v/>
          </cell>
        </row>
        <row r="16806">
          <cell r="A16806" t="str">
            <v/>
          </cell>
        </row>
        <row r="16807">
          <cell r="A16807" t="str">
            <v/>
          </cell>
        </row>
        <row r="16808">
          <cell r="A16808" t="str">
            <v/>
          </cell>
        </row>
        <row r="16809">
          <cell r="A16809" t="str">
            <v/>
          </cell>
        </row>
        <row r="16810">
          <cell r="A16810" t="str">
            <v/>
          </cell>
        </row>
        <row r="16811">
          <cell r="A16811" t="str">
            <v/>
          </cell>
        </row>
        <row r="16812">
          <cell r="A16812" t="str">
            <v/>
          </cell>
        </row>
        <row r="16813">
          <cell r="A16813" t="str">
            <v/>
          </cell>
        </row>
        <row r="16814">
          <cell r="A16814" t="str">
            <v/>
          </cell>
        </row>
        <row r="16815">
          <cell r="A16815" t="str">
            <v/>
          </cell>
        </row>
        <row r="16816">
          <cell r="A16816" t="str">
            <v/>
          </cell>
        </row>
        <row r="16817">
          <cell r="A16817" t="str">
            <v/>
          </cell>
        </row>
        <row r="16818">
          <cell r="A16818" t="str">
            <v/>
          </cell>
        </row>
        <row r="16819">
          <cell r="A16819" t="str">
            <v/>
          </cell>
        </row>
        <row r="16820">
          <cell r="A16820" t="str">
            <v/>
          </cell>
        </row>
        <row r="16821">
          <cell r="A16821" t="str">
            <v/>
          </cell>
        </row>
        <row r="16822">
          <cell r="A16822" t="str">
            <v/>
          </cell>
        </row>
        <row r="16823">
          <cell r="A16823" t="str">
            <v/>
          </cell>
        </row>
        <row r="16824">
          <cell r="A16824" t="str">
            <v/>
          </cell>
        </row>
        <row r="16825">
          <cell r="A16825" t="str">
            <v/>
          </cell>
        </row>
        <row r="16826">
          <cell r="A16826" t="str">
            <v/>
          </cell>
        </row>
        <row r="16827">
          <cell r="A16827" t="str">
            <v/>
          </cell>
        </row>
        <row r="16828">
          <cell r="A16828" t="str">
            <v/>
          </cell>
        </row>
        <row r="16829">
          <cell r="A16829" t="str">
            <v/>
          </cell>
        </row>
        <row r="16830">
          <cell r="A16830" t="str">
            <v/>
          </cell>
        </row>
        <row r="16831">
          <cell r="A16831" t="str">
            <v/>
          </cell>
        </row>
        <row r="16832">
          <cell r="A16832" t="str">
            <v/>
          </cell>
        </row>
        <row r="16833">
          <cell r="A16833" t="str">
            <v/>
          </cell>
        </row>
        <row r="16834">
          <cell r="A16834" t="str">
            <v/>
          </cell>
        </row>
        <row r="16835">
          <cell r="A16835" t="str">
            <v/>
          </cell>
        </row>
        <row r="16836">
          <cell r="A16836" t="str">
            <v/>
          </cell>
        </row>
        <row r="16837">
          <cell r="A16837" t="str">
            <v/>
          </cell>
        </row>
        <row r="16838">
          <cell r="A16838" t="str">
            <v/>
          </cell>
        </row>
        <row r="16839">
          <cell r="A16839" t="str">
            <v/>
          </cell>
        </row>
        <row r="16840">
          <cell r="A16840" t="str">
            <v/>
          </cell>
        </row>
        <row r="16841">
          <cell r="A16841" t="str">
            <v/>
          </cell>
        </row>
        <row r="16842">
          <cell r="A16842" t="str">
            <v/>
          </cell>
        </row>
        <row r="16843">
          <cell r="A16843" t="str">
            <v/>
          </cell>
        </row>
        <row r="16844">
          <cell r="A16844" t="str">
            <v/>
          </cell>
        </row>
        <row r="16845">
          <cell r="A16845" t="str">
            <v/>
          </cell>
        </row>
        <row r="16846">
          <cell r="A16846" t="str">
            <v/>
          </cell>
        </row>
        <row r="16847">
          <cell r="A16847" t="str">
            <v/>
          </cell>
        </row>
        <row r="16848">
          <cell r="A16848" t="str">
            <v/>
          </cell>
        </row>
        <row r="16849">
          <cell r="A16849" t="str">
            <v/>
          </cell>
        </row>
        <row r="16850">
          <cell r="A16850" t="str">
            <v/>
          </cell>
        </row>
        <row r="16851">
          <cell r="A16851" t="str">
            <v/>
          </cell>
        </row>
        <row r="16852">
          <cell r="A16852" t="str">
            <v/>
          </cell>
        </row>
        <row r="16853">
          <cell r="A16853" t="str">
            <v/>
          </cell>
        </row>
        <row r="16854">
          <cell r="A16854" t="str">
            <v/>
          </cell>
        </row>
        <row r="16855">
          <cell r="A16855" t="str">
            <v/>
          </cell>
        </row>
        <row r="16856">
          <cell r="A16856" t="str">
            <v/>
          </cell>
        </row>
        <row r="16857">
          <cell r="A16857" t="str">
            <v/>
          </cell>
        </row>
        <row r="16858">
          <cell r="A16858" t="str">
            <v/>
          </cell>
        </row>
        <row r="16859">
          <cell r="A16859" t="str">
            <v/>
          </cell>
        </row>
        <row r="16860">
          <cell r="A16860" t="str">
            <v/>
          </cell>
        </row>
        <row r="16861">
          <cell r="A16861" t="str">
            <v/>
          </cell>
        </row>
        <row r="16862">
          <cell r="A16862" t="str">
            <v/>
          </cell>
        </row>
        <row r="16863">
          <cell r="A16863" t="str">
            <v/>
          </cell>
        </row>
        <row r="16864">
          <cell r="A16864" t="str">
            <v/>
          </cell>
        </row>
        <row r="16865">
          <cell r="A16865" t="str">
            <v/>
          </cell>
        </row>
        <row r="16866">
          <cell r="A16866" t="str">
            <v/>
          </cell>
        </row>
        <row r="16867">
          <cell r="A16867" t="str">
            <v/>
          </cell>
        </row>
        <row r="16868">
          <cell r="A16868" t="str">
            <v/>
          </cell>
        </row>
        <row r="16869">
          <cell r="A16869" t="str">
            <v/>
          </cell>
        </row>
        <row r="16870">
          <cell r="A16870" t="str">
            <v/>
          </cell>
        </row>
        <row r="16871">
          <cell r="A16871" t="str">
            <v/>
          </cell>
        </row>
        <row r="16872">
          <cell r="A16872" t="str">
            <v/>
          </cell>
        </row>
        <row r="16873">
          <cell r="A16873" t="str">
            <v/>
          </cell>
        </row>
        <row r="16874">
          <cell r="A16874" t="str">
            <v/>
          </cell>
        </row>
        <row r="16875">
          <cell r="A16875" t="str">
            <v/>
          </cell>
        </row>
        <row r="16876">
          <cell r="A16876" t="str">
            <v/>
          </cell>
        </row>
        <row r="16877">
          <cell r="A16877" t="str">
            <v/>
          </cell>
        </row>
        <row r="16878">
          <cell r="A16878" t="str">
            <v/>
          </cell>
        </row>
        <row r="16879">
          <cell r="A16879" t="str">
            <v/>
          </cell>
        </row>
        <row r="16880">
          <cell r="A16880" t="str">
            <v/>
          </cell>
        </row>
        <row r="16881">
          <cell r="A16881" t="str">
            <v/>
          </cell>
        </row>
        <row r="16882">
          <cell r="A16882" t="str">
            <v/>
          </cell>
        </row>
        <row r="16883">
          <cell r="A16883" t="str">
            <v/>
          </cell>
        </row>
        <row r="16884">
          <cell r="A16884" t="str">
            <v/>
          </cell>
        </row>
        <row r="16885">
          <cell r="A16885" t="str">
            <v/>
          </cell>
        </row>
        <row r="16886">
          <cell r="A16886" t="str">
            <v/>
          </cell>
        </row>
        <row r="16887">
          <cell r="A16887" t="str">
            <v/>
          </cell>
        </row>
        <row r="16888">
          <cell r="A16888" t="str">
            <v/>
          </cell>
        </row>
        <row r="16889">
          <cell r="A16889" t="str">
            <v/>
          </cell>
        </row>
        <row r="16890">
          <cell r="A16890" t="str">
            <v/>
          </cell>
        </row>
        <row r="16891">
          <cell r="A16891" t="str">
            <v/>
          </cell>
        </row>
        <row r="16892">
          <cell r="A16892" t="str">
            <v/>
          </cell>
        </row>
        <row r="16893">
          <cell r="A16893" t="str">
            <v/>
          </cell>
        </row>
        <row r="16894">
          <cell r="A16894" t="str">
            <v/>
          </cell>
        </row>
        <row r="16895">
          <cell r="A16895" t="str">
            <v/>
          </cell>
        </row>
        <row r="16896">
          <cell r="A16896" t="str">
            <v/>
          </cell>
        </row>
        <row r="16897">
          <cell r="A16897" t="str">
            <v/>
          </cell>
        </row>
        <row r="16898">
          <cell r="A16898" t="str">
            <v/>
          </cell>
        </row>
        <row r="16899">
          <cell r="A16899" t="str">
            <v/>
          </cell>
        </row>
        <row r="16900">
          <cell r="A16900" t="str">
            <v/>
          </cell>
        </row>
        <row r="16901">
          <cell r="A16901" t="str">
            <v/>
          </cell>
        </row>
        <row r="16902">
          <cell r="A16902" t="str">
            <v/>
          </cell>
        </row>
        <row r="16903">
          <cell r="A16903" t="str">
            <v/>
          </cell>
        </row>
        <row r="16904">
          <cell r="A16904" t="str">
            <v/>
          </cell>
        </row>
        <row r="16905">
          <cell r="A16905" t="str">
            <v/>
          </cell>
        </row>
        <row r="16906">
          <cell r="A16906" t="str">
            <v/>
          </cell>
        </row>
        <row r="16907">
          <cell r="A16907" t="str">
            <v/>
          </cell>
        </row>
        <row r="16908">
          <cell r="A16908" t="str">
            <v/>
          </cell>
        </row>
        <row r="16909">
          <cell r="A16909" t="str">
            <v/>
          </cell>
        </row>
        <row r="16910">
          <cell r="A16910" t="str">
            <v/>
          </cell>
        </row>
        <row r="16911">
          <cell r="A16911" t="str">
            <v/>
          </cell>
        </row>
        <row r="16912">
          <cell r="A16912" t="str">
            <v/>
          </cell>
        </row>
        <row r="16913">
          <cell r="A16913" t="str">
            <v/>
          </cell>
        </row>
        <row r="16914">
          <cell r="A16914" t="str">
            <v/>
          </cell>
        </row>
        <row r="16915">
          <cell r="A16915" t="str">
            <v/>
          </cell>
        </row>
        <row r="16916">
          <cell r="A16916" t="str">
            <v/>
          </cell>
        </row>
        <row r="16917">
          <cell r="A16917" t="str">
            <v/>
          </cell>
        </row>
        <row r="16918">
          <cell r="A16918" t="str">
            <v/>
          </cell>
        </row>
        <row r="16919">
          <cell r="A16919" t="str">
            <v/>
          </cell>
        </row>
        <row r="16920">
          <cell r="A16920" t="str">
            <v/>
          </cell>
        </row>
        <row r="16921">
          <cell r="A16921" t="str">
            <v/>
          </cell>
        </row>
        <row r="16922">
          <cell r="A16922" t="str">
            <v/>
          </cell>
        </row>
        <row r="16923">
          <cell r="A16923" t="str">
            <v/>
          </cell>
        </row>
        <row r="16924">
          <cell r="A16924" t="str">
            <v/>
          </cell>
        </row>
        <row r="16925">
          <cell r="A16925" t="str">
            <v/>
          </cell>
        </row>
        <row r="16926">
          <cell r="A16926" t="str">
            <v/>
          </cell>
        </row>
        <row r="16927">
          <cell r="A16927" t="str">
            <v/>
          </cell>
        </row>
        <row r="16928">
          <cell r="A16928" t="str">
            <v/>
          </cell>
        </row>
        <row r="16929">
          <cell r="A16929" t="str">
            <v/>
          </cell>
        </row>
        <row r="16930">
          <cell r="A16930" t="str">
            <v/>
          </cell>
        </row>
        <row r="16931">
          <cell r="A16931" t="str">
            <v/>
          </cell>
        </row>
        <row r="16932">
          <cell r="A16932" t="str">
            <v/>
          </cell>
        </row>
        <row r="16933">
          <cell r="A16933" t="str">
            <v/>
          </cell>
        </row>
        <row r="16934">
          <cell r="A16934" t="str">
            <v/>
          </cell>
        </row>
        <row r="16935">
          <cell r="A16935" t="str">
            <v/>
          </cell>
        </row>
        <row r="16936">
          <cell r="A16936" t="str">
            <v/>
          </cell>
        </row>
        <row r="16937">
          <cell r="A16937" t="str">
            <v/>
          </cell>
        </row>
        <row r="16938">
          <cell r="A16938" t="str">
            <v/>
          </cell>
        </row>
        <row r="16939">
          <cell r="A16939" t="str">
            <v/>
          </cell>
        </row>
        <row r="16940">
          <cell r="A16940" t="str">
            <v/>
          </cell>
        </row>
        <row r="16941">
          <cell r="A16941" t="str">
            <v/>
          </cell>
        </row>
        <row r="16942">
          <cell r="A16942" t="str">
            <v/>
          </cell>
        </row>
        <row r="16943">
          <cell r="A16943" t="str">
            <v/>
          </cell>
        </row>
        <row r="16944">
          <cell r="A16944" t="str">
            <v/>
          </cell>
        </row>
        <row r="16945">
          <cell r="A16945" t="str">
            <v/>
          </cell>
        </row>
        <row r="16946">
          <cell r="A16946" t="str">
            <v/>
          </cell>
        </row>
        <row r="16947">
          <cell r="A16947" t="str">
            <v/>
          </cell>
        </row>
        <row r="16948">
          <cell r="A16948" t="str">
            <v/>
          </cell>
        </row>
        <row r="16949">
          <cell r="A16949" t="str">
            <v/>
          </cell>
        </row>
        <row r="16950">
          <cell r="A16950" t="str">
            <v/>
          </cell>
        </row>
        <row r="16951">
          <cell r="A16951" t="str">
            <v/>
          </cell>
        </row>
        <row r="16952">
          <cell r="A16952" t="str">
            <v/>
          </cell>
        </row>
        <row r="16953">
          <cell r="A16953" t="str">
            <v/>
          </cell>
        </row>
        <row r="16954">
          <cell r="A16954" t="str">
            <v/>
          </cell>
        </row>
        <row r="16955">
          <cell r="A16955" t="str">
            <v/>
          </cell>
        </row>
        <row r="16956">
          <cell r="A16956" t="str">
            <v/>
          </cell>
        </row>
        <row r="16957">
          <cell r="A16957" t="str">
            <v/>
          </cell>
        </row>
        <row r="16958">
          <cell r="A16958" t="str">
            <v/>
          </cell>
        </row>
        <row r="16959">
          <cell r="A16959" t="str">
            <v/>
          </cell>
        </row>
        <row r="16960">
          <cell r="A16960" t="str">
            <v/>
          </cell>
        </row>
        <row r="16961">
          <cell r="A16961" t="str">
            <v/>
          </cell>
        </row>
        <row r="16962">
          <cell r="A16962" t="str">
            <v/>
          </cell>
        </row>
        <row r="16963">
          <cell r="A16963" t="str">
            <v/>
          </cell>
        </row>
        <row r="16964">
          <cell r="A16964" t="str">
            <v/>
          </cell>
        </row>
        <row r="16965">
          <cell r="A16965" t="str">
            <v/>
          </cell>
        </row>
        <row r="16966">
          <cell r="A16966" t="str">
            <v/>
          </cell>
        </row>
        <row r="16967">
          <cell r="A16967" t="str">
            <v/>
          </cell>
        </row>
        <row r="16968">
          <cell r="A16968" t="str">
            <v/>
          </cell>
        </row>
        <row r="16969">
          <cell r="A16969" t="str">
            <v/>
          </cell>
        </row>
        <row r="16970">
          <cell r="A16970" t="str">
            <v/>
          </cell>
        </row>
        <row r="16971">
          <cell r="A16971" t="str">
            <v/>
          </cell>
        </row>
        <row r="16972">
          <cell r="A16972" t="str">
            <v/>
          </cell>
        </row>
        <row r="16973">
          <cell r="A16973" t="str">
            <v/>
          </cell>
        </row>
        <row r="16974">
          <cell r="A16974" t="str">
            <v/>
          </cell>
        </row>
        <row r="16975">
          <cell r="A16975" t="str">
            <v/>
          </cell>
        </row>
        <row r="16976">
          <cell r="A16976" t="str">
            <v/>
          </cell>
        </row>
        <row r="16977">
          <cell r="A16977" t="str">
            <v/>
          </cell>
        </row>
        <row r="16978">
          <cell r="A16978" t="str">
            <v/>
          </cell>
        </row>
        <row r="16979">
          <cell r="A16979" t="str">
            <v/>
          </cell>
        </row>
        <row r="16980">
          <cell r="A16980" t="str">
            <v/>
          </cell>
        </row>
        <row r="16981">
          <cell r="A16981" t="str">
            <v/>
          </cell>
        </row>
        <row r="16982">
          <cell r="A16982" t="str">
            <v/>
          </cell>
        </row>
        <row r="16983">
          <cell r="A16983" t="str">
            <v/>
          </cell>
        </row>
        <row r="16984">
          <cell r="A16984" t="str">
            <v/>
          </cell>
        </row>
        <row r="16985">
          <cell r="A16985" t="str">
            <v/>
          </cell>
        </row>
        <row r="16986">
          <cell r="A16986" t="str">
            <v/>
          </cell>
        </row>
        <row r="16987">
          <cell r="A16987" t="str">
            <v/>
          </cell>
        </row>
        <row r="16988">
          <cell r="A16988" t="str">
            <v/>
          </cell>
        </row>
        <row r="16989">
          <cell r="A16989" t="str">
            <v/>
          </cell>
        </row>
        <row r="16990">
          <cell r="A16990" t="str">
            <v/>
          </cell>
        </row>
        <row r="16991">
          <cell r="A16991" t="str">
            <v/>
          </cell>
        </row>
        <row r="16992">
          <cell r="A16992" t="str">
            <v/>
          </cell>
        </row>
        <row r="16993">
          <cell r="A16993" t="str">
            <v/>
          </cell>
        </row>
        <row r="16994">
          <cell r="A16994" t="str">
            <v/>
          </cell>
        </row>
        <row r="16995">
          <cell r="A16995" t="str">
            <v/>
          </cell>
        </row>
        <row r="16996">
          <cell r="A16996" t="str">
            <v/>
          </cell>
        </row>
        <row r="16997">
          <cell r="A16997" t="str">
            <v/>
          </cell>
        </row>
        <row r="16998">
          <cell r="A16998" t="str">
            <v/>
          </cell>
        </row>
        <row r="16999">
          <cell r="A16999" t="str">
            <v/>
          </cell>
        </row>
        <row r="17000">
          <cell r="A17000" t="str">
            <v/>
          </cell>
        </row>
        <row r="17001">
          <cell r="A17001" t="str">
            <v/>
          </cell>
        </row>
        <row r="17002">
          <cell r="A17002" t="str">
            <v/>
          </cell>
        </row>
        <row r="17003">
          <cell r="A17003" t="str">
            <v/>
          </cell>
        </row>
        <row r="17004">
          <cell r="A17004" t="str">
            <v/>
          </cell>
        </row>
        <row r="17005">
          <cell r="A17005" t="str">
            <v/>
          </cell>
        </row>
        <row r="17006">
          <cell r="A17006" t="str">
            <v/>
          </cell>
        </row>
        <row r="17007">
          <cell r="A17007" t="str">
            <v/>
          </cell>
        </row>
        <row r="17008">
          <cell r="A17008" t="str">
            <v/>
          </cell>
        </row>
        <row r="17009">
          <cell r="A17009" t="str">
            <v/>
          </cell>
        </row>
        <row r="17010">
          <cell r="A17010" t="str">
            <v/>
          </cell>
        </row>
        <row r="17011">
          <cell r="A17011" t="str">
            <v/>
          </cell>
        </row>
        <row r="17012">
          <cell r="A17012" t="str">
            <v/>
          </cell>
        </row>
        <row r="17013">
          <cell r="A17013" t="str">
            <v/>
          </cell>
        </row>
        <row r="17014">
          <cell r="A17014" t="str">
            <v/>
          </cell>
        </row>
        <row r="17015">
          <cell r="A17015" t="str">
            <v/>
          </cell>
        </row>
        <row r="17016">
          <cell r="A17016" t="str">
            <v/>
          </cell>
        </row>
        <row r="17017">
          <cell r="A17017" t="str">
            <v/>
          </cell>
        </row>
        <row r="17018">
          <cell r="A17018" t="str">
            <v/>
          </cell>
        </row>
        <row r="17019">
          <cell r="A17019" t="str">
            <v/>
          </cell>
        </row>
        <row r="17020">
          <cell r="A17020" t="str">
            <v/>
          </cell>
        </row>
        <row r="17021">
          <cell r="A17021" t="str">
            <v/>
          </cell>
        </row>
        <row r="17022">
          <cell r="A17022" t="str">
            <v/>
          </cell>
        </row>
        <row r="17023">
          <cell r="A17023" t="str">
            <v/>
          </cell>
        </row>
        <row r="17024">
          <cell r="A17024" t="str">
            <v/>
          </cell>
        </row>
        <row r="17025">
          <cell r="A17025" t="str">
            <v/>
          </cell>
        </row>
        <row r="17026">
          <cell r="A17026" t="str">
            <v/>
          </cell>
        </row>
        <row r="17027">
          <cell r="A17027" t="str">
            <v/>
          </cell>
        </row>
        <row r="17028">
          <cell r="A17028" t="str">
            <v/>
          </cell>
        </row>
        <row r="17029">
          <cell r="A17029" t="str">
            <v/>
          </cell>
        </row>
        <row r="17030">
          <cell r="A17030" t="str">
            <v/>
          </cell>
        </row>
        <row r="17031">
          <cell r="A17031" t="str">
            <v/>
          </cell>
        </row>
        <row r="17032">
          <cell r="A17032" t="str">
            <v/>
          </cell>
        </row>
        <row r="17033">
          <cell r="A17033" t="str">
            <v/>
          </cell>
        </row>
        <row r="17034">
          <cell r="A17034" t="str">
            <v/>
          </cell>
        </row>
        <row r="17035">
          <cell r="A17035" t="str">
            <v/>
          </cell>
        </row>
        <row r="17036">
          <cell r="A17036" t="str">
            <v/>
          </cell>
        </row>
        <row r="17037">
          <cell r="A17037" t="str">
            <v/>
          </cell>
        </row>
        <row r="17038">
          <cell r="A17038" t="str">
            <v/>
          </cell>
        </row>
        <row r="17039">
          <cell r="A17039" t="str">
            <v/>
          </cell>
        </row>
        <row r="17040">
          <cell r="A17040" t="str">
            <v/>
          </cell>
        </row>
        <row r="17041">
          <cell r="A17041" t="str">
            <v/>
          </cell>
        </row>
        <row r="17042">
          <cell r="A17042" t="str">
            <v/>
          </cell>
        </row>
        <row r="17043">
          <cell r="A17043" t="str">
            <v/>
          </cell>
        </row>
        <row r="17044">
          <cell r="A17044" t="str">
            <v/>
          </cell>
        </row>
        <row r="17045">
          <cell r="A17045" t="str">
            <v/>
          </cell>
        </row>
        <row r="17046">
          <cell r="A17046" t="str">
            <v/>
          </cell>
        </row>
        <row r="17047">
          <cell r="A17047" t="str">
            <v/>
          </cell>
        </row>
        <row r="17048">
          <cell r="A17048" t="str">
            <v/>
          </cell>
        </row>
        <row r="17049">
          <cell r="A17049" t="str">
            <v/>
          </cell>
        </row>
        <row r="17050">
          <cell r="A17050" t="str">
            <v/>
          </cell>
        </row>
        <row r="17051">
          <cell r="A17051" t="str">
            <v/>
          </cell>
        </row>
        <row r="17052">
          <cell r="A17052" t="str">
            <v/>
          </cell>
        </row>
        <row r="17053">
          <cell r="A17053" t="str">
            <v/>
          </cell>
        </row>
        <row r="17054">
          <cell r="A17054" t="str">
            <v/>
          </cell>
        </row>
        <row r="17055">
          <cell r="A17055" t="str">
            <v/>
          </cell>
        </row>
        <row r="17056">
          <cell r="A17056" t="str">
            <v/>
          </cell>
        </row>
        <row r="17057">
          <cell r="A17057" t="str">
            <v/>
          </cell>
        </row>
        <row r="17058">
          <cell r="A17058" t="str">
            <v/>
          </cell>
        </row>
        <row r="17059">
          <cell r="A17059" t="str">
            <v/>
          </cell>
        </row>
        <row r="17060">
          <cell r="A17060" t="str">
            <v/>
          </cell>
        </row>
        <row r="17061">
          <cell r="A17061" t="str">
            <v/>
          </cell>
        </row>
        <row r="17062">
          <cell r="A17062" t="str">
            <v/>
          </cell>
        </row>
        <row r="17063">
          <cell r="A17063" t="str">
            <v/>
          </cell>
        </row>
        <row r="17064">
          <cell r="A17064" t="str">
            <v/>
          </cell>
        </row>
        <row r="17065">
          <cell r="A17065" t="str">
            <v/>
          </cell>
        </row>
        <row r="17066">
          <cell r="A17066" t="str">
            <v/>
          </cell>
        </row>
        <row r="17067">
          <cell r="A17067" t="str">
            <v/>
          </cell>
        </row>
        <row r="17068">
          <cell r="A17068" t="str">
            <v/>
          </cell>
        </row>
        <row r="17069">
          <cell r="A17069" t="str">
            <v/>
          </cell>
        </row>
        <row r="17070">
          <cell r="A17070" t="str">
            <v/>
          </cell>
        </row>
        <row r="17071">
          <cell r="A17071" t="str">
            <v/>
          </cell>
        </row>
        <row r="17072">
          <cell r="A17072" t="str">
            <v/>
          </cell>
        </row>
        <row r="17073">
          <cell r="A17073" t="str">
            <v/>
          </cell>
        </row>
        <row r="17074">
          <cell r="A17074" t="str">
            <v/>
          </cell>
        </row>
        <row r="17075">
          <cell r="A17075" t="str">
            <v/>
          </cell>
        </row>
        <row r="17076">
          <cell r="A17076" t="str">
            <v/>
          </cell>
        </row>
        <row r="17077">
          <cell r="A17077" t="str">
            <v/>
          </cell>
        </row>
        <row r="17078">
          <cell r="A17078" t="str">
            <v/>
          </cell>
        </row>
        <row r="17079">
          <cell r="A17079" t="str">
            <v/>
          </cell>
        </row>
        <row r="17080">
          <cell r="A17080" t="str">
            <v/>
          </cell>
        </row>
        <row r="17081">
          <cell r="A17081" t="str">
            <v/>
          </cell>
        </row>
        <row r="17082">
          <cell r="A17082" t="str">
            <v/>
          </cell>
        </row>
        <row r="17083">
          <cell r="A17083" t="str">
            <v/>
          </cell>
        </row>
        <row r="17084">
          <cell r="A17084" t="str">
            <v/>
          </cell>
        </row>
        <row r="17085">
          <cell r="A17085" t="str">
            <v/>
          </cell>
        </row>
        <row r="17086">
          <cell r="A17086" t="str">
            <v/>
          </cell>
        </row>
        <row r="17087">
          <cell r="A17087" t="str">
            <v/>
          </cell>
        </row>
        <row r="17088">
          <cell r="A17088" t="str">
            <v/>
          </cell>
        </row>
        <row r="17089">
          <cell r="A17089" t="str">
            <v/>
          </cell>
        </row>
        <row r="17090">
          <cell r="A17090" t="str">
            <v/>
          </cell>
        </row>
        <row r="17091">
          <cell r="A17091" t="str">
            <v/>
          </cell>
        </row>
        <row r="17092">
          <cell r="A17092" t="str">
            <v/>
          </cell>
        </row>
        <row r="17093">
          <cell r="A17093" t="str">
            <v/>
          </cell>
        </row>
        <row r="17094">
          <cell r="A17094" t="str">
            <v/>
          </cell>
        </row>
        <row r="17095">
          <cell r="A17095" t="str">
            <v/>
          </cell>
        </row>
        <row r="17096">
          <cell r="A17096" t="str">
            <v/>
          </cell>
        </row>
        <row r="17097">
          <cell r="A17097" t="str">
            <v/>
          </cell>
        </row>
        <row r="17098">
          <cell r="A17098" t="str">
            <v/>
          </cell>
        </row>
        <row r="17099">
          <cell r="A17099" t="str">
            <v/>
          </cell>
        </row>
        <row r="17100">
          <cell r="A17100" t="str">
            <v/>
          </cell>
        </row>
        <row r="17101">
          <cell r="A17101" t="str">
            <v/>
          </cell>
        </row>
        <row r="17102">
          <cell r="A17102" t="str">
            <v/>
          </cell>
        </row>
        <row r="17103">
          <cell r="A17103" t="str">
            <v/>
          </cell>
        </row>
        <row r="17104">
          <cell r="A17104" t="str">
            <v/>
          </cell>
        </row>
        <row r="17105">
          <cell r="A17105" t="str">
            <v/>
          </cell>
        </row>
        <row r="17106">
          <cell r="A17106" t="str">
            <v/>
          </cell>
        </row>
        <row r="17107">
          <cell r="A17107" t="str">
            <v/>
          </cell>
        </row>
        <row r="17108">
          <cell r="A17108" t="str">
            <v/>
          </cell>
        </row>
        <row r="17109">
          <cell r="A17109" t="str">
            <v/>
          </cell>
        </row>
        <row r="17110">
          <cell r="A17110" t="str">
            <v/>
          </cell>
        </row>
        <row r="17111">
          <cell r="A17111" t="str">
            <v/>
          </cell>
        </row>
        <row r="17112">
          <cell r="A17112" t="str">
            <v/>
          </cell>
        </row>
        <row r="17113">
          <cell r="A17113" t="str">
            <v/>
          </cell>
        </row>
        <row r="17114">
          <cell r="A17114" t="str">
            <v/>
          </cell>
        </row>
        <row r="17115">
          <cell r="A17115" t="str">
            <v/>
          </cell>
        </row>
        <row r="17116">
          <cell r="A17116" t="str">
            <v/>
          </cell>
        </row>
        <row r="17117">
          <cell r="A17117" t="str">
            <v/>
          </cell>
        </row>
        <row r="17118">
          <cell r="A17118" t="str">
            <v/>
          </cell>
        </row>
        <row r="17119">
          <cell r="A17119" t="str">
            <v/>
          </cell>
        </row>
        <row r="17120">
          <cell r="A17120" t="str">
            <v/>
          </cell>
        </row>
        <row r="17121">
          <cell r="A17121" t="str">
            <v/>
          </cell>
        </row>
        <row r="17122">
          <cell r="A17122" t="str">
            <v/>
          </cell>
        </row>
        <row r="17123">
          <cell r="A17123" t="str">
            <v/>
          </cell>
        </row>
        <row r="17124">
          <cell r="A17124" t="str">
            <v/>
          </cell>
        </row>
        <row r="17125">
          <cell r="A17125" t="str">
            <v/>
          </cell>
        </row>
        <row r="17126">
          <cell r="A17126" t="str">
            <v/>
          </cell>
        </row>
        <row r="17127">
          <cell r="A17127" t="str">
            <v/>
          </cell>
        </row>
        <row r="17128">
          <cell r="A17128" t="str">
            <v/>
          </cell>
        </row>
        <row r="17129">
          <cell r="A17129" t="str">
            <v/>
          </cell>
        </row>
        <row r="17130">
          <cell r="A17130" t="str">
            <v/>
          </cell>
        </row>
        <row r="17131">
          <cell r="A17131" t="str">
            <v/>
          </cell>
        </row>
        <row r="17132">
          <cell r="A17132" t="str">
            <v/>
          </cell>
        </row>
        <row r="17133">
          <cell r="A17133" t="str">
            <v/>
          </cell>
        </row>
        <row r="17134">
          <cell r="A17134" t="str">
            <v/>
          </cell>
        </row>
        <row r="17135">
          <cell r="A17135" t="str">
            <v/>
          </cell>
        </row>
        <row r="17136">
          <cell r="A17136" t="str">
            <v/>
          </cell>
        </row>
        <row r="17137">
          <cell r="A17137" t="str">
            <v/>
          </cell>
        </row>
        <row r="17138">
          <cell r="A17138" t="str">
            <v/>
          </cell>
        </row>
        <row r="17139">
          <cell r="A17139" t="str">
            <v/>
          </cell>
        </row>
        <row r="17140">
          <cell r="A17140" t="str">
            <v/>
          </cell>
        </row>
        <row r="17141">
          <cell r="A17141" t="str">
            <v/>
          </cell>
        </row>
        <row r="17142">
          <cell r="A17142" t="str">
            <v/>
          </cell>
        </row>
        <row r="17143">
          <cell r="A17143" t="str">
            <v/>
          </cell>
        </row>
        <row r="17144">
          <cell r="A17144" t="str">
            <v/>
          </cell>
        </row>
        <row r="17145">
          <cell r="A17145" t="str">
            <v/>
          </cell>
        </row>
        <row r="17146">
          <cell r="A17146" t="str">
            <v/>
          </cell>
        </row>
        <row r="17147">
          <cell r="A17147" t="str">
            <v/>
          </cell>
        </row>
        <row r="17148">
          <cell r="A17148" t="str">
            <v/>
          </cell>
        </row>
        <row r="17149">
          <cell r="A17149" t="str">
            <v/>
          </cell>
        </row>
        <row r="17150">
          <cell r="A17150" t="str">
            <v/>
          </cell>
        </row>
        <row r="17151">
          <cell r="A17151" t="str">
            <v/>
          </cell>
        </row>
        <row r="17152">
          <cell r="A17152" t="str">
            <v/>
          </cell>
        </row>
        <row r="17153">
          <cell r="A17153" t="str">
            <v/>
          </cell>
        </row>
        <row r="17154">
          <cell r="A17154" t="str">
            <v/>
          </cell>
        </row>
        <row r="17155">
          <cell r="A17155" t="str">
            <v/>
          </cell>
        </row>
        <row r="17156">
          <cell r="A17156" t="str">
            <v/>
          </cell>
        </row>
        <row r="17157">
          <cell r="A17157" t="str">
            <v/>
          </cell>
        </row>
        <row r="17158">
          <cell r="A17158" t="str">
            <v/>
          </cell>
        </row>
        <row r="17159">
          <cell r="A17159" t="str">
            <v/>
          </cell>
        </row>
        <row r="17160">
          <cell r="A17160" t="str">
            <v/>
          </cell>
        </row>
        <row r="17161">
          <cell r="A17161" t="str">
            <v/>
          </cell>
        </row>
        <row r="17162">
          <cell r="A17162" t="str">
            <v/>
          </cell>
        </row>
        <row r="17163">
          <cell r="A17163" t="str">
            <v/>
          </cell>
        </row>
        <row r="17164">
          <cell r="A17164" t="str">
            <v/>
          </cell>
        </row>
        <row r="17165">
          <cell r="A17165" t="str">
            <v/>
          </cell>
        </row>
        <row r="17166">
          <cell r="A17166" t="str">
            <v/>
          </cell>
        </row>
        <row r="17167">
          <cell r="A17167" t="str">
            <v/>
          </cell>
        </row>
        <row r="17168">
          <cell r="A17168" t="str">
            <v/>
          </cell>
        </row>
        <row r="17169">
          <cell r="A17169" t="str">
            <v/>
          </cell>
        </row>
        <row r="17170">
          <cell r="A17170" t="str">
            <v/>
          </cell>
        </row>
        <row r="17171">
          <cell r="A17171" t="str">
            <v/>
          </cell>
        </row>
        <row r="17172">
          <cell r="A17172" t="str">
            <v/>
          </cell>
        </row>
        <row r="17173">
          <cell r="A17173" t="str">
            <v/>
          </cell>
        </row>
        <row r="17174">
          <cell r="A17174" t="str">
            <v/>
          </cell>
        </row>
        <row r="17175">
          <cell r="A17175" t="str">
            <v/>
          </cell>
        </row>
        <row r="17176">
          <cell r="A17176" t="str">
            <v/>
          </cell>
        </row>
        <row r="17177">
          <cell r="A17177" t="str">
            <v/>
          </cell>
        </row>
        <row r="17178">
          <cell r="A17178" t="str">
            <v/>
          </cell>
        </row>
        <row r="17179">
          <cell r="A17179" t="str">
            <v/>
          </cell>
        </row>
        <row r="17180">
          <cell r="A17180" t="str">
            <v/>
          </cell>
        </row>
        <row r="17181">
          <cell r="A17181" t="str">
            <v/>
          </cell>
        </row>
        <row r="17182">
          <cell r="A17182" t="str">
            <v/>
          </cell>
        </row>
        <row r="17183">
          <cell r="A17183" t="str">
            <v/>
          </cell>
        </row>
        <row r="17184">
          <cell r="A17184" t="str">
            <v/>
          </cell>
        </row>
        <row r="17185">
          <cell r="A17185" t="str">
            <v/>
          </cell>
        </row>
        <row r="17186">
          <cell r="A17186" t="str">
            <v/>
          </cell>
        </row>
        <row r="17187">
          <cell r="A17187" t="str">
            <v/>
          </cell>
        </row>
        <row r="17188">
          <cell r="A17188" t="str">
            <v/>
          </cell>
        </row>
        <row r="17189">
          <cell r="A17189" t="str">
            <v/>
          </cell>
        </row>
        <row r="17190">
          <cell r="A17190" t="str">
            <v/>
          </cell>
        </row>
        <row r="17191">
          <cell r="A17191" t="str">
            <v/>
          </cell>
        </row>
        <row r="17192">
          <cell r="A17192" t="str">
            <v/>
          </cell>
        </row>
        <row r="17193">
          <cell r="A17193" t="str">
            <v/>
          </cell>
        </row>
        <row r="17194">
          <cell r="A17194" t="str">
            <v/>
          </cell>
        </row>
        <row r="17195">
          <cell r="A17195" t="str">
            <v/>
          </cell>
        </row>
        <row r="17196">
          <cell r="A17196" t="str">
            <v/>
          </cell>
        </row>
        <row r="17197">
          <cell r="A17197" t="str">
            <v/>
          </cell>
        </row>
        <row r="17198">
          <cell r="A17198" t="str">
            <v/>
          </cell>
        </row>
        <row r="17199">
          <cell r="A17199" t="str">
            <v/>
          </cell>
        </row>
        <row r="17200">
          <cell r="A17200" t="str">
            <v/>
          </cell>
        </row>
        <row r="17201">
          <cell r="A17201" t="str">
            <v/>
          </cell>
        </row>
        <row r="17202">
          <cell r="A17202" t="str">
            <v/>
          </cell>
        </row>
        <row r="17203">
          <cell r="A17203" t="str">
            <v/>
          </cell>
        </row>
        <row r="17204">
          <cell r="A17204" t="str">
            <v/>
          </cell>
        </row>
        <row r="17205">
          <cell r="A17205" t="str">
            <v/>
          </cell>
        </row>
        <row r="17206">
          <cell r="A17206" t="str">
            <v/>
          </cell>
        </row>
        <row r="17207">
          <cell r="A17207" t="str">
            <v/>
          </cell>
        </row>
        <row r="17208">
          <cell r="A17208" t="str">
            <v/>
          </cell>
        </row>
        <row r="17209">
          <cell r="A17209" t="str">
            <v/>
          </cell>
        </row>
        <row r="17210">
          <cell r="A17210" t="str">
            <v/>
          </cell>
        </row>
        <row r="17211">
          <cell r="A17211" t="str">
            <v/>
          </cell>
        </row>
        <row r="17212">
          <cell r="A17212" t="str">
            <v/>
          </cell>
        </row>
        <row r="17213">
          <cell r="A17213" t="str">
            <v/>
          </cell>
        </row>
        <row r="17214">
          <cell r="A17214" t="str">
            <v/>
          </cell>
        </row>
        <row r="17215">
          <cell r="A17215" t="str">
            <v/>
          </cell>
        </row>
        <row r="17216">
          <cell r="A17216" t="str">
            <v/>
          </cell>
        </row>
        <row r="17217">
          <cell r="A17217" t="str">
            <v/>
          </cell>
        </row>
        <row r="17218">
          <cell r="A17218" t="str">
            <v/>
          </cell>
        </row>
        <row r="17219">
          <cell r="A17219" t="str">
            <v/>
          </cell>
        </row>
        <row r="17220">
          <cell r="A17220" t="str">
            <v/>
          </cell>
        </row>
        <row r="17221">
          <cell r="A17221" t="str">
            <v/>
          </cell>
        </row>
        <row r="17222">
          <cell r="A17222" t="str">
            <v/>
          </cell>
        </row>
        <row r="17223">
          <cell r="A17223" t="str">
            <v/>
          </cell>
        </row>
        <row r="17224">
          <cell r="A17224" t="str">
            <v/>
          </cell>
        </row>
        <row r="17225">
          <cell r="A17225" t="str">
            <v/>
          </cell>
        </row>
        <row r="17226">
          <cell r="A17226" t="str">
            <v/>
          </cell>
        </row>
        <row r="17227">
          <cell r="A17227" t="str">
            <v/>
          </cell>
        </row>
        <row r="17228">
          <cell r="A17228" t="str">
            <v/>
          </cell>
        </row>
        <row r="17229">
          <cell r="A17229" t="str">
            <v/>
          </cell>
        </row>
        <row r="17230">
          <cell r="A17230" t="str">
            <v/>
          </cell>
        </row>
        <row r="17231">
          <cell r="A17231" t="str">
            <v/>
          </cell>
        </row>
        <row r="17232">
          <cell r="A17232" t="str">
            <v/>
          </cell>
        </row>
        <row r="17233">
          <cell r="A17233" t="str">
            <v/>
          </cell>
        </row>
        <row r="17234">
          <cell r="A17234" t="str">
            <v/>
          </cell>
        </row>
        <row r="17235">
          <cell r="A17235" t="str">
            <v/>
          </cell>
        </row>
        <row r="17236">
          <cell r="A17236" t="str">
            <v/>
          </cell>
        </row>
        <row r="17237">
          <cell r="A17237" t="str">
            <v/>
          </cell>
        </row>
        <row r="17238">
          <cell r="A17238" t="str">
            <v/>
          </cell>
        </row>
        <row r="17239">
          <cell r="A17239" t="str">
            <v/>
          </cell>
        </row>
        <row r="17240">
          <cell r="A17240" t="str">
            <v/>
          </cell>
        </row>
        <row r="17241">
          <cell r="A17241" t="str">
            <v/>
          </cell>
        </row>
        <row r="17242">
          <cell r="A17242" t="str">
            <v/>
          </cell>
        </row>
        <row r="17243">
          <cell r="A17243" t="str">
            <v/>
          </cell>
        </row>
        <row r="17244">
          <cell r="A17244" t="str">
            <v/>
          </cell>
        </row>
        <row r="17245">
          <cell r="A17245" t="str">
            <v/>
          </cell>
        </row>
        <row r="17246">
          <cell r="A17246" t="str">
            <v/>
          </cell>
        </row>
        <row r="17247">
          <cell r="A17247" t="str">
            <v/>
          </cell>
        </row>
        <row r="17248">
          <cell r="A17248" t="str">
            <v/>
          </cell>
        </row>
        <row r="17249">
          <cell r="A17249" t="str">
            <v/>
          </cell>
        </row>
        <row r="17250">
          <cell r="A17250" t="str">
            <v/>
          </cell>
        </row>
        <row r="17251">
          <cell r="A17251" t="str">
            <v/>
          </cell>
        </row>
        <row r="17252">
          <cell r="A17252" t="str">
            <v/>
          </cell>
        </row>
        <row r="17253">
          <cell r="A17253" t="str">
            <v/>
          </cell>
        </row>
        <row r="17254">
          <cell r="A17254" t="str">
            <v/>
          </cell>
        </row>
        <row r="17255">
          <cell r="A17255" t="str">
            <v/>
          </cell>
        </row>
        <row r="17256">
          <cell r="A17256" t="str">
            <v/>
          </cell>
        </row>
        <row r="17257">
          <cell r="A17257" t="str">
            <v/>
          </cell>
        </row>
        <row r="17258">
          <cell r="A17258" t="str">
            <v/>
          </cell>
        </row>
        <row r="17259">
          <cell r="A17259" t="str">
            <v/>
          </cell>
        </row>
        <row r="17260">
          <cell r="A17260" t="str">
            <v/>
          </cell>
        </row>
        <row r="17261">
          <cell r="A17261" t="str">
            <v/>
          </cell>
        </row>
        <row r="17262">
          <cell r="A17262" t="str">
            <v/>
          </cell>
        </row>
        <row r="17263">
          <cell r="A17263" t="str">
            <v/>
          </cell>
        </row>
        <row r="17264">
          <cell r="A17264" t="str">
            <v/>
          </cell>
        </row>
        <row r="17265">
          <cell r="A17265" t="str">
            <v/>
          </cell>
        </row>
        <row r="17266">
          <cell r="A17266" t="str">
            <v/>
          </cell>
        </row>
        <row r="17267">
          <cell r="A17267" t="str">
            <v/>
          </cell>
        </row>
        <row r="17268">
          <cell r="A17268" t="str">
            <v/>
          </cell>
        </row>
        <row r="17269">
          <cell r="A17269" t="str">
            <v/>
          </cell>
        </row>
        <row r="17270">
          <cell r="A17270" t="str">
            <v/>
          </cell>
        </row>
        <row r="17271">
          <cell r="A17271" t="str">
            <v/>
          </cell>
        </row>
        <row r="17272">
          <cell r="A17272" t="str">
            <v/>
          </cell>
        </row>
        <row r="17273">
          <cell r="A17273" t="str">
            <v/>
          </cell>
        </row>
        <row r="17274">
          <cell r="A17274" t="str">
            <v/>
          </cell>
        </row>
        <row r="17275">
          <cell r="A17275" t="str">
            <v/>
          </cell>
        </row>
        <row r="17276">
          <cell r="A17276" t="str">
            <v/>
          </cell>
        </row>
        <row r="17277">
          <cell r="A17277" t="str">
            <v/>
          </cell>
        </row>
        <row r="17278">
          <cell r="A17278" t="str">
            <v/>
          </cell>
        </row>
        <row r="17279">
          <cell r="A17279" t="str">
            <v/>
          </cell>
        </row>
        <row r="17280">
          <cell r="A17280" t="str">
            <v/>
          </cell>
        </row>
        <row r="17281">
          <cell r="A17281" t="str">
            <v/>
          </cell>
        </row>
        <row r="17282">
          <cell r="A17282" t="str">
            <v/>
          </cell>
        </row>
        <row r="17283">
          <cell r="A17283" t="str">
            <v/>
          </cell>
        </row>
        <row r="17284">
          <cell r="A17284" t="str">
            <v/>
          </cell>
        </row>
        <row r="17285">
          <cell r="A17285" t="str">
            <v/>
          </cell>
        </row>
        <row r="17286">
          <cell r="A17286" t="str">
            <v/>
          </cell>
        </row>
        <row r="17287">
          <cell r="A17287" t="str">
            <v/>
          </cell>
        </row>
        <row r="17288">
          <cell r="A17288" t="str">
            <v/>
          </cell>
        </row>
        <row r="17289">
          <cell r="A17289" t="str">
            <v/>
          </cell>
        </row>
        <row r="17290">
          <cell r="A17290" t="str">
            <v/>
          </cell>
        </row>
        <row r="17291">
          <cell r="A17291" t="str">
            <v/>
          </cell>
        </row>
        <row r="17292">
          <cell r="A17292" t="str">
            <v/>
          </cell>
        </row>
        <row r="17293">
          <cell r="A17293" t="str">
            <v/>
          </cell>
        </row>
        <row r="17294">
          <cell r="A17294" t="str">
            <v/>
          </cell>
        </row>
        <row r="17295">
          <cell r="A17295" t="str">
            <v/>
          </cell>
        </row>
        <row r="17296">
          <cell r="A17296" t="str">
            <v/>
          </cell>
        </row>
        <row r="17297">
          <cell r="A17297" t="str">
            <v/>
          </cell>
        </row>
        <row r="17298">
          <cell r="A17298" t="str">
            <v/>
          </cell>
        </row>
        <row r="17299">
          <cell r="A17299" t="str">
            <v/>
          </cell>
        </row>
        <row r="17300">
          <cell r="A17300" t="str">
            <v/>
          </cell>
        </row>
        <row r="17301">
          <cell r="A17301" t="str">
            <v/>
          </cell>
        </row>
        <row r="17302">
          <cell r="A17302" t="str">
            <v/>
          </cell>
        </row>
        <row r="17303">
          <cell r="A17303" t="str">
            <v/>
          </cell>
        </row>
        <row r="17304">
          <cell r="A17304" t="str">
            <v/>
          </cell>
        </row>
        <row r="17305">
          <cell r="A17305" t="str">
            <v/>
          </cell>
        </row>
        <row r="17306">
          <cell r="A17306" t="str">
            <v/>
          </cell>
        </row>
        <row r="17307">
          <cell r="A17307" t="str">
            <v/>
          </cell>
        </row>
        <row r="17308">
          <cell r="A17308" t="str">
            <v/>
          </cell>
        </row>
        <row r="17309">
          <cell r="A17309" t="str">
            <v/>
          </cell>
        </row>
        <row r="17310">
          <cell r="A17310" t="str">
            <v/>
          </cell>
        </row>
        <row r="17311">
          <cell r="A17311" t="str">
            <v/>
          </cell>
        </row>
        <row r="17312">
          <cell r="A17312" t="str">
            <v/>
          </cell>
        </row>
        <row r="17313">
          <cell r="A17313" t="str">
            <v/>
          </cell>
        </row>
        <row r="17314">
          <cell r="A17314" t="str">
            <v/>
          </cell>
        </row>
        <row r="17315">
          <cell r="A17315" t="str">
            <v/>
          </cell>
        </row>
        <row r="17316">
          <cell r="A17316" t="str">
            <v/>
          </cell>
        </row>
        <row r="17317">
          <cell r="A17317" t="str">
            <v/>
          </cell>
        </row>
        <row r="17318">
          <cell r="A17318" t="str">
            <v/>
          </cell>
        </row>
        <row r="17319">
          <cell r="A17319" t="str">
            <v/>
          </cell>
        </row>
        <row r="17320">
          <cell r="A17320" t="str">
            <v/>
          </cell>
        </row>
        <row r="17321">
          <cell r="A17321" t="str">
            <v/>
          </cell>
        </row>
        <row r="17322">
          <cell r="A17322" t="str">
            <v/>
          </cell>
        </row>
        <row r="17323">
          <cell r="A17323" t="str">
            <v/>
          </cell>
        </row>
        <row r="17324">
          <cell r="A17324" t="str">
            <v/>
          </cell>
        </row>
        <row r="17325">
          <cell r="A17325" t="str">
            <v/>
          </cell>
        </row>
        <row r="17326">
          <cell r="A17326" t="str">
            <v/>
          </cell>
        </row>
        <row r="17327">
          <cell r="A17327" t="str">
            <v/>
          </cell>
        </row>
        <row r="17328">
          <cell r="A17328" t="str">
            <v/>
          </cell>
        </row>
        <row r="17329">
          <cell r="A17329" t="str">
            <v/>
          </cell>
        </row>
        <row r="17330">
          <cell r="A17330" t="str">
            <v/>
          </cell>
        </row>
        <row r="17331">
          <cell r="A17331" t="str">
            <v/>
          </cell>
        </row>
        <row r="17332">
          <cell r="A17332" t="str">
            <v/>
          </cell>
        </row>
        <row r="17333">
          <cell r="A17333" t="str">
            <v/>
          </cell>
        </row>
        <row r="17334">
          <cell r="A17334" t="str">
            <v/>
          </cell>
        </row>
        <row r="17335">
          <cell r="A17335" t="str">
            <v/>
          </cell>
        </row>
        <row r="17336">
          <cell r="A17336" t="str">
            <v/>
          </cell>
        </row>
        <row r="17337">
          <cell r="A17337" t="str">
            <v/>
          </cell>
        </row>
        <row r="17338">
          <cell r="A17338" t="str">
            <v/>
          </cell>
        </row>
        <row r="17339">
          <cell r="A17339" t="str">
            <v/>
          </cell>
        </row>
        <row r="17340">
          <cell r="A17340" t="str">
            <v/>
          </cell>
        </row>
        <row r="17341">
          <cell r="A17341" t="str">
            <v/>
          </cell>
        </row>
        <row r="17342">
          <cell r="A17342" t="str">
            <v/>
          </cell>
        </row>
        <row r="17343">
          <cell r="A17343" t="str">
            <v/>
          </cell>
        </row>
        <row r="17344">
          <cell r="A17344" t="str">
            <v/>
          </cell>
        </row>
        <row r="17345">
          <cell r="A17345" t="str">
            <v/>
          </cell>
        </row>
        <row r="17346">
          <cell r="A17346" t="str">
            <v/>
          </cell>
        </row>
        <row r="17347">
          <cell r="A17347" t="str">
            <v/>
          </cell>
        </row>
        <row r="17348">
          <cell r="A17348" t="str">
            <v/>
          </cell>
        </row>
        <row r="17349">
          <cell r="A17349" t="str">
            <v/>
          </cell>
        </row>
        <row r="17350">
          <cell r="A17350" t="str">
            <v/>
          </cell>
        </row>
        <row r="17351">
          <cell r="A17351" t="str">
            <v/>
          </cell>
        </row>
        <row r="17352">
          <cell r="A17352" t="str">
            <v/>
          </cell>
        </row>
        <row r="17353">
          <cell r="A17353" t="str">
            <v/>
          </cell>
        </row>
        <row r="17354">
          <cell r="A17354" t="str">
            <v/>
          </cell>
        </row>
        <row r="17355">
          <cell r="A17355" t="str">
            <v/>
          </cell>
        </row>
        <row r="17356">
          <cell r="A17356" t="str">
            <v/>
          </cell>
        </row>
        <row r="17357">
          <cell r="A17357" t="str">
            <v/>
          </cell>
        </row>
        <row r="17358">
          <cell r="A17358" t="str">
            <v/>
          </cell>
        </row>
        <row r="17359">
          <cell r="A17359" t="str">
            <v/>
          </cell>
        </row>
        <row r="17360">
          <cell r="A17360" t="str">
            <v/>
          </cell>
        </row>
        <row r="17361">
          <cell r="A17361" t="str">
            <v/>
          </cell>
        </row>
        <row r="17362">
          <cell r="A17362" t="str">
            <v/>
          </cell>
        </row>
        <row r="17363">
          <cell r="A17363" t="str">
            <v/>
          </cell>
        </row>
        <row r="17364">
          <cell r="A17364" t="str">
            <v/>
          </cell>
        </row>
        <row r="17365">
          <cell r="A17365" t="str">
            <v/>
          </cell>
        </row>
        <row r="17366">
          <cell r="A17366" t="str">
            <v/>
          </cell>
        </row>
        <row r="17367">
          <cell r="A17367" t="str">
            <v/>
          </cell>
        </row>
        <row r="17368">
          <cell r="A17368" t="str">
            <v/>
          </cell>
        </row>
        <row r="17369">
          <cell r="A17369" t="str">
            <v/>
          </cell>
        </row>
        <row r="17370">
          <cell r="A17370" t="str">
            <v/>
          </cell>
        </row>
        <row r="17371">
          <cell r="A17371" t="str">
            <v/>
          </cell>
        </row>
        <row r="17372">
          <cell r="A17372" t="str">
            <v/>
          </cell>
        </row>
        <row r="17373">
          <cell r="A17373" t="str">
            <v/>
          </cell>
        </row>
        <row r="17374">
          <cell r="A17374" t="str">
            <v/>
          </cell>
        </row>
        <row r="17375">
          <cell r="A17375" t="str">
            <v/>
          </cell>
        </row>
        <row r="17376">
          <cell r="A17376" t="str">
            <v/>
          </cell>
        </row>
        <row r="17377">
          <cell r="A17377" t="str">
            <v/>
          </cell>
        </row>
        <row r="17378">
          <cell r="A17378" t="str">
            <v/>
          </cell>
        </row>
        <row r="17379">
          <cell r="A17379" t="str">
            <v/>
          </cell>
        </row>
        <row r="17380">
          <cell r="A17380" t="str">
            <v/>
          </cell>
        </row>
        <row r="17381">
          <cell r="A17381" t="str">
            <v/>
          </cell>
        </row>
        <row r="17382">
          <cell r="A17382" t="str">
            <v/>
          </cell>
        </row>
        <row r="17383">
          <cell r="A17383" t="str">
            <v/>
          </cell>
        </row>
        <row r="17384">
          <cell r="A17384" t="str">
            <v/>
          </cell>
        </row>
        <row r="17385">
          <cell r="A17385" t="str">
            <v/>
          </cell>
        </row>
        <row r="17386">
          <cell r="A17386" t="str">
            <v/>
          </cell>
        </row>
        <row r="17387">
          <cell r="A17387" t="str">
            <v/>
          </cell>
        </row>
        <row r="17388">
          <cell r="A17388" t="str">
            <v/>
          </cell>
        </row>
        <row r="17389">
          <cell r="A17389" t="str">
            <v/>
          </cell>
        </row>
        <row r="17390">
          <cell r="A17390" t="str">
            <v/>
          </cell>
        </row>
        <row r="17391">
          <cell r="A17391" t="str">
            <v/>
          </cell>
        </row>
        <row r="17392">
          <cell r="A17392" t="str">
            <v/>
          </cell>
        </row>
        <row r="17393">
          <cell r="A17393" t="str">
            <v/>
          </cell>
        </row>
        <row r="17394">
          <cell r="A17394" t="str">
            <v/>
          </cell>
        </row>
        <row r="17395">
          <cell r="A17395" t="str">
            <v/>
          </cell>
        </row>
        <row r="17396">
          <cell r="A17396" t="str">
            <v/>
          </cell>
        </row>
        <row r="17397">
          <cell r="A17397" t="str">
            <v/>
          </cell>
        </row>
        <row r="17398">
          <cell r="A17398" t="str">
            <v/>
          </cell>
        </row>
        <row r="17399">
          <cell r="A17399" t="str">
            <v/>
          </cell>
        </row>
        <row r="17400">
          <cell r="A17400" t="str">
            <v/>
          </cell>
        </row>
        <row r="17401">
          <cell r="A17401" t="str">
            <v/>
          </cell>
        </row>
        <row r="17402">
          <cell r="A17402" t="str">
            <v/>
          </cell>
        </row>
        <row r="17403">
          <cell r="A17403" t="str">
            <v/>
          </cell>
        </row>
        <row r="17404">
          <cell r="A17404" t="str">
            <v/>
          </cell>
        </row>
        <row r="17405">
          <cell r="A17405" t="str">
            <v/>
          </cell>
        </row>
        <row r="17406">
          <cell r="A17406" t="str">
            <v/>
          </cell>
        </row>
        <row r="17407">
          <cell r="A17407" t="str">
            <v/>
          </cell>
        </row>
        <row r="17408">
          <cell r="A17408" t="str">
            <v/>
          </cell>
        </row>
        <row r="17409">
          <cell r="A17409" t="str">
            <v/>
          </cell>
        </row>
        <row r="17410">
          <cell r="A17410" t="str">
            <v/>
          </cell>
        </row>
        <row r="17411">
          <cell r="A17411" t="str">
            <v/>
          </cell>
        </row>
        <row r="17412">
          <cell r="A17412" t="str">
            <v/>
          </cell>
        </row>
        <row r="17413">
          <cell r="A17413" t="str">
            <v/>
          </cell>
        </row>
        <row r="17414">
          <cell r="A17414" t="str">
            <v/>
          </cell>
        </row>
        <row r="17415">
          <cell r="A17415" t="str">
            <v/>
          </cell>
        </row>
        <row r="17416">
          <cell r="A17416" t="str">
            <v/>
          </cell>
        </row>
        <row r="17417">
          <cell r="A17417" t="str">
            <v/>
          </cell>
        </row>
        <row r="17418">
          <cell r="A17418" t="str">
            <v/>
          </cell>
        </row>
        <row r="17419">
          <cell r="A17419" t="str">
            <v/>
          </cell>
        </row>
        <row r="17420">
          <cell r="A17420" t="str">
            <v/>
          </cell>
        </row>
        <row r="17421">
          <cell r="A17421" t="str">
            <v/>
          </cell>
        </row>
        <row r="17422">
          <cell r="A17422" t="str">
            <v/>
          </cell>
        </row>
        <row r="17423">
          <cell r="A17423" t="str">
            <v/>
          </cell>
        </row>
        <row r="17424">
          <cell r="A17424" t="str">
            <v/>
          </cell>
        </row>
        <row r="17425">
          <cell r="A17425" t="str">
            <v/>
          </cell>
        </row>
        <row r="17426">
          <cell r="A17426" t="str">
            <v/>
          </cell>
        </row>
        <row r="17427">
          <cell r="A17427" t="str">
            <v/>
          </cell>
        </row>
        <row r="17428">
          <cell r="A17428" t="str">
            <v/>
          </cell>
        </row>
        <row r="17429">
          <cell r="A17429" t="str">
            <v/>
          </cell>
        </row>
        <row r="17430">
          <cell r="A17430" t="str">
            <v/>
          </cell>
        </row>
        <row r="17431">
          <cell r="A17431" t="str">
            <v/>
          </cell>
        </row>
        <row r="17432">
          <cell r="A17432" t="str">
            <v/>
          </cell>
        </row>
        <row r="17433">
          <cell r="A17433" t="str">
            <v/>
          </cell>
        </row>
        <row r="17434">
          <cell r="A17434" t="str">
            <v/>
          </cell>
        </row>
        <row r="17435">
          <cell r="A17435" t="str">
            <v/>
          </cell>
        </row>
        <row r="17436">
          <cell r="A17436" t="str">
            <v/>
          </cell>
        </row>
        <row r="17437">
          <cell r="A17437" t="str">
            <v/>
          </cell>
        </row>
        <row r="17438">
          <cell r="A17438" t="str">
            <v/>
          </cell>
        </row>
        <row r="17439">
          <cell r="A17439" t="str">
            <v/>
          </cell>
        </row>
        <row r="17440">
          <cell r="A17440" t="str">
            <v/>
          </cell>
        </row>
        <row r="17441">
          <cell r="A17441" t="str">
            <v/>
          </cell>
        </row>
        <row r="17442">
          <cell r="A17442" t="str">
            <v/>
          </cell>
        </row>
        <row r="17443">
          <cell r="A17443" t="str">
            <v/>
          </cell>
        </row>
        <row r="17444">
          <cell r="A17444" t="str">
            <v/>
          </cell>
        </row>
        <row r="17445">
          <cell r="A17445" t="str">
            <v/>
          </cell>
        </row>
        <row r="17446">
          <cell r="A17446" t="str">
            <v/>
          </cell>
        </row>
        <row r="17447">
          <cell r="A17447" t="str">
            <v/>
          </cell>
        </row>
        <row r="17448">
          <cell r="A17448" t="str">
            <v/>
          </cell>
        </row>
        <row r="17449">
          <cell r="A17449" t="str">
            <v/>
          </cell>
        </row>
        <row r="17450">
          <cell r="A17450" t="str">
            <v/>
          </cell>
        </row>
        <row r="17451">
          <cell r="A17451" t="str">
            <v/>
          </cell>
        </row>
        <row r="17452">
          <cell r="A17452" t="str">
            <v/>
          </cell>
        </row>
        <row r="17453">
          <cell r="A17453" t="str">
            <v/>
          </cell>
        </row>
        <row r="17454">
          <cell r="A17454" t="str">
            <v/>
          </cell>
        </row>
        <row r="17455">
          <cell r="A17455" t="str">
            <v/>
          </cell>
        </row>
        <row r="17456">
          <cell r="A17456" t="str">
            <v/>
          </cell>
        </row>
        <row r="17457">
          <cell r="A17457" t="str">
            <v/>
          </cell>
        </row>
        <row r="17458">
          <cell r="A17458" t="str">
            <v/>
          </cell>
        </row>
        <row r="17459">
          <cell r="A17459" t="str">
            <v/>
          </cell>
        </row>
        <row r="17460">
          <cell r="A17460" t="str">
            <v/>
          </cell>
        </row>
        <row r="17461">
          <cell r="A17461" t="str">
            <v/>
          </cell>
        </row>
        <row r="17462">
          <cell r="A17462" t="str">
            <v/>
          </cell>
        </row>
        <row r="17463">
          <cell r="A17463" t="str">
            <v/>
          </cell>
        </row>
        <row r="17464">
          <cell r="A17464" t="str">
            <v/>
          </cell>
        </row>
        <row r="17465">
          <cell r="A17465" t="str">
            <v/>
          </cell>
        </row>
        <row r="17466">
          <cell r="A17466" t="str">
            <v/>
          </cell>
        </row>
        <row r="17467">
          <cell r="A17467" t="str">
            <v/>
          </cell>
        </row>
        <row r="17468">
          <cell r="A17468" t="str">
            <v/>
          </cell>
        </row>
        <row r="17469">
          <cell r="A17469" t="str">
            <v/>
          </cell>
        </row>
        <row r="17470">
          <cell r="A17470" t="str">
            <v/>
          </cell>
        </row>
        <row r="17471">
          <cell r="A17471" t="str">
            <v/>
          </cell>
        </row>
        <row r="17472">
          <cell r="A17472" t="str">
            <v/>
          </cell>
        </row>
        <row r="17473">
          <cell r="A17473" t="str">
            <v/>
          </cell>
        </row>
        <row r="17474">
          <cell r="A17474" t="str">
            <v/>
          </cell>
        </row>
        <row r="17475">
          <cell r="A17475" t="str">
            <v/>
          </cell>
        </row>
        <row r="17476">
          <cell r="A17476" t="str">
            <v/>
          </cell>
        </row>
        <row r="17477">
          <cell r="A17477" t="str">
            <v/>
          </cell>
        </row>
        <row r="17478">
          <cell r="A17478" t="str">
            <v/>
          </cell>
        </row>
        <row r="17479">
          <cell r="A17479" t="str">
            <v/>
          </cell>
        </row>
        <row r="17480">
          <cell r="A17480" t="str">
            <v/>
          </cell>
        </row>
        <row r="17481">
          <cell r="A17481" t="str">
            <v/>
          </cell>
        </row>
        <row r="17482">
          <cell r="A17482" t="str">
            <v/>
          </cell>
        </row>
        <row r="17483">
          <cell r="A17483" t="str">
            <v/>
          </cell>
        </row>
        <row r="17484">
          <cell r="A17484" t="str">
            <v/>
          </cell>
        </row>
        <row r="17485">
          <cell r="A17485" t="str">
            <v/>
          </cell>
        </row>
        <row r="17486">
          <cell r="A17486" t="str">
            <v/>
          </cell>
        </row>
        <row r="17487">
          <cell r="A17487" t="str">
            <v/>
          </cell>
        </row>
        <row r="17488">
          <cell r="A17488" t="str">
            <v/>
          </cell>
        </row>
        <row r="17489">
          <cell r="A17489" t="str">
            <v/>
          </cell>
        </row>
        <row r="17490">
          <cell r="A17490" t="str">
            <v/>
          </cell>
        </row>
        <row r="17491">
          <cell r="A17491" t="str">
            <v/>
          </cell>
        </row>
        <row r="17492">
          <cell r="A17492" t="str">
            <v/>
          </cell>
        </row>
        <row r="17493">
          <cell r="A17493" t="str">
            <v/>
          </cell>
        </row>
        <row r="17494">
          <cell r="A17494" t="str">
            <v/>
          </cell>
        </row>
        <row r="17495">
          <cell r="A17495" t="str">
            <v/>
          </cell>
        </row>
        <row r="17496">
          <cell r="A17496" t="str">
            <v/>
          </cell>
        </row>
        <row r="17497">
          <cell r="A17497" t="str">
            <v/>
          </cell>
        </row>
        <row r="17498">
          <cell r="A17498" t="str">
            <v/>
          </cell>
        </row>
        <row r="17499">
          <cell r="A17499" t="str">
            <v/>
          </cell>
        </row>
        <row r="17500">
          <cell r="A17500" t="str">
            <v/>
          </cell>
        </row>
        <row r="17501">
          <cell r="A17501" t="str">
            <v/>
          </cell>
        </row>
        <row r="17502">
          <cell r="A17502" t="str">
            <v/>
          </cell>
        </row>
        <row r="17503">
          <cell r="A17503" t="str">
            <v/>
          </cell>
        </row>
        <row r="17504">
          <cell r="A17504" t="str">
            <v/>
          </cell>
        </row>
        <row r="17505">
          <cell r="A17505" t="str">
            <v/>
          </cell>
        </row>
        <row r="17506">
          <cell r="A17506" t="str">
            <v/>
          </cell>
        </row>
        <row r="17507">
          <cell r="A17507" t="str">
            <v/>
          </cell>
        </row>
        <row r="17508">
          <cell r="A17508" t="str">
            <v/>
          </cell>
        </row>
        <row r="17509">
          <cell r="A17509" t="str">
            <v/>
          </cell>
        </row>
        <row r="17510">
          <cell r="A17510" t="str">
            <v/>
          </cell>
        </row>
        <row r="17511">
          <cell r="A17511" t="str">
            <v/>
          </cell>
        </row>
        <row r="17512">
          <cell r="A17512" t="str">
            <v/>
          </cell>
        </row>
        <row r="17513">
          <cell r="A17513" t="str">
            <v/>
          </cell>
        </row>
        <row r="17514">
          <cell r="A17514" t="str">
            <v/>
          </cell>
        </row>
        <row r="17515">
          <cell r="A17515" t="str">
            <v/>
          </cell>
        </row>
        <row r="17516">
          <cell r="A17516" t="str">
            <v/>
          </cell>
        </row>
        <row r="17517">
          <cell r="A17517" t="str">
            <v/>
          </cell>
        </row>
        <row r="17518">
          <cell r="A17518" t="str">
            <v/>
          </cell>
        </row>
        <row r="17519">
          <cell r="A17519" t="str">
            <v/>
          </cell>
        </row>
        <row r="17520">
          <cell r="A17520" t="str">
            <v/>
          </cell>
        </row>
        <row r="17521">
          <cell r="A17521" t="str">
            <v/>
          </cell>
        </row>
        <row r="17522">
          <cell r="A17522" t="str">
            <v/>
          </cell>
        </row>
        <row r="17523">
          <cell r="A17523" t="str">
            <v/>
          </cell>
        </row>
        <row r="17524">
          <cell r="A17524" t="str">
            <v/>
          </cell>
        </row>
        <row r="17525">
          <cell r="A17525" t="str">
            <v/>
          </cell>
        </row>
        <row r="17526">
          <cell r="A17526" t="str">
            <v/>
          </cell>
        </row>
        <row r="17527">
          <cell r="A17527" t="str">
            <v/>
          </cell>
        </row>
        <row r="17528">
          <cell r="A17528" t="str">
            <v/>
          </cell>
        </row>
        <row r="17529">
          <cell r="A17529" t="str">
            <v/>
          </cell>
        </row>
        <row r="17530">
          <cell r="A17530" t="str">
            <v/>
          </cell>
        </row>
        <row r="17531">
          <cell r="A17531" t="str">
            <v/>
          </cell>
        </row>
        <row r="17532">
          <cell r="A17532" t="str">
            <v/>
          </cell>
        </row>
        <row r="17533">
          <cell r="A17533" t="str">
            <v/>
          </cell>
        </row>
        <row r="17534">
          <cell r="A17534" t="str">
            <v/>
          </cell>
        </row>
        <row r="17535">
          <cell r="A17535" t="str">
            <v/>
          </cell>
        </row>
        <row r="17536">
          <cell r="A17536" t="str">
            <v/>
          </cell>
        </row>
        <row r="17537">
          <cell r="A17537" t="str">
            <v/>
          </cell>
        </row>
        <row r="17538">
          <cell r="A17538" t="str">
            <v/>
          </cell>
        </row>
        <row r="17539">
          <cell r="A17539" t="str">
            <v/>
          </cell>
        </row>
        <row r="17540">
          <cell r="A17540" t="str">
            <v/>
          </cell>
        </row>
        <row r="17541">
          <cell r="A17541" t="str">
            <v/>
          </cell>
        </row>
        <row r="17542">
          <cell r="A17542" t="str">
            <v/>
          </cell>
        </row>
        <row r="17543">
          <cell r="A17543" t="str">
            <v/>
          </cell>
        </row>
        <row r="17544">
          <cell r="A17544" t="str">
            <v/>
          </cell>
        </row>
        <row r="17545">
          <cell r="A17545" t="str">
            <v/>
          </cell>
        </row>
        <row r="17546">
          <cell r="A17546" t="str">
            <v/>
          </cell>
        </row>
        <row r="17547">
          <cell r="A17547" t="str">
            <v/>
          </cell>
        </row>
        <row r="17548">
          <cell r="A17548" t="str">
            <v/>
          </cell>
        </row>
        <row r="17549">
          <cell r="A17549" t="str">
            <v/>
          </cell>
        </row>
        <row r="17550">
          <cell r="A17550" t="str">
            <v/>
          </cell>
        </row>
        <row r="17551">
          <cell r="A17551" t="str">
            <v/>
          </cell>
        </row>
        <row r="17552">
          <cell r="A17552" t="str">
            <v/>
          </cell>
        </row>
        <row r="17553">
          <cell r="A17553" t="str">
            <v/>
          </cell>
        </row>
        <row r="17554">
          <cell r="A17554" t="str">
            <v/>
          </cell>
        </row>
        <row r="17555">
          <cell r="A17555" t="str">
            <v/>
          </cell>
        </row>
        <row r="17556">
          <cell r="A17556" t="str">
            <v/>
          </cell>
        </row>
        <row r="17557">
          <cell r="A17557" t="str">
            <v/>
          </cell>
        </row>
        <row r="17558">
          <cell r="A17558" t="str">
            <v/>
          </cell>
        </row>
        <row r="17559">
          <cell r="A17559" t="str">
            <v/>
          </cell>
        </row>
        <row r="17560">
          <cell r="A17560" t="str">
            <v/>
          </cell>
        </row>
        <row r="17561">
          <cell r="A17561" t="str">
            <v/>
          </cell>
        </row>
        <row r="17562">
          <cell r="A17562" t="str">
            <v/>
          </cell>
        </row>
        <row r="17563">
          <cell r="A17563" t="str">
            <v/>
          </cell>
        </row>
        <row r="17564">
          <cell r="A17564" t="str">
            <v/>
          </cell>
        </row>
        <row r="17565">
          <cell r="A17565" t="str">
            <v/>
          </cell>
        </row>
        <row r="17566">
          <cell r="A17566" t="str">
            <v/>
          </cell>
        </row>
        <row r="17567">
          <cell r="A17567" t="str">
            <v/>
          </cell>
        </row>
        <row r="17568">
          <cell r="A17568" t="str">
            <v/>
          </cell>
        </row>
        <row r="17569">
          <cell r="A17569" t="str">
            <v/>
          </cell>
        </row>
        <row r="17570">
          <cell r="A17570" t="str">
            <v/>
          </cell>
        </row>
        <row r="17571">
          <cell r="A17571" t="str">
            <v/>
          </cell>
        </row>
        <row r="17572">
          <cell r="A17572" t="str">
            <v/>
          </cell>
        </row>
        <row r="17573">
          <cell r="A17573" t="str">
            <v/>
          </cell>
        </row>
        <row r="17574">
          <cell r="A17574" t="str">
            <v/>
          </cell>
        </row>
        <row r="17575">
          <cell r="A17575" t="str">
            <v/>
          </cell>
        </row>
        <row r="17576">
          <cell r="A17576" t="str">
            <v/>
          </cell>
        </row>
        <row r="17577">
          <cell r="A17577" t="str">
            <v/>
          </cell>
        </row>
        <row r="17578">
          <cell r="A17578" t="str">
            <v/>
          </cell>
        </row>
        <row r="17579">
          <cell r="A17579" t="str">
            <v/>
          </cell>
        </row>
        <row r="17580">
          <cell r="A17580" t="str">
            <v/>
          </cell>
        </row>
        <row r="17581">
          <cell r="A17581" t="str">
            <v/>
          </cell>
        </row>
        <row r="17582">
          <cell r="A17582" t="str">
            <v/>
          </cell>
        </row>
        <row r="17583">
          <cell r="A17583" t="str">
            <v/>
          </cell>
        </row>
        <row r="17584">
          <cell r="A17584" t="str">
            <v/>
          </cell>
        </row>
        <row r="17585">
          <cell r="A17585" t="str">
            <v/>
          </cell>
        </row>
        <row r="17586">
          <cell r="A17586" t="str">
            <v/>
          </cell>
        </row>
        <row r="17587">
          <cell r="A17587" t="str">
            <v/>
          </cell>
        </row>
        <row r="17588">
          <cell r="A17588" t="str">
            <v/>
          </cell>
        </row>
        <row r="17589">
          <cell r="A17589" t="str">
            <v/>
          </cell>
        </row>
        <row r="17590">
          <cell r="A17590" t="str">
            <v/>
          </cell>
        </row>
        <row r="17591">
          <cell r="A17591" t="str">
            <v/>
          </cell>
        </row>
        <row r="17592">
          <cell r="A17592" t="str">
            <v/>
          </cell>
        </row>
        <row r="17593">
          <cell r="A17593" t="str">
            <v/>
          </cell>
        </row>
        <row r="17594">
          <cell r="A17594" t="str">
            <v/>
          </cell>
        </row>
        <row r="17595">
          <cell r="A17595" t="str">
            <v/>
          </cell>
        </row>
        <row r="17596">
          <cell r="A17596" t="str">
            <v/>
          </cell>
        </row>
        <row r="17597">
          <cell r="A17597" t="str">
            <v/>
          </cell>
        </row>
        <row r="17598">
          <cell r="A17598" t="str">
            <v/>
          </cell>
        </row>
        <row r="17599">
          <cell r="A17599" t="str">
            <v/>
          </cell>
        </row>
        <row r="17600">
          <cell r="A17600" t="str">
            <v/>
          </cell>
        </row>
        <row r="17601">
          <cell r="A17601" t="str">
            <v/>
          </cell>
        </row>
        <row r="17602">
          <cell r="A17602" t="str">
            <v/>
          </cell>
        </row>
        <row r="17603">
          <cell r="A17603" t="str">
            <v/>
          </cell>
        </row>
        <row r="17604">
          <cell r="A17604" t="str">
            <v/>
          </cell>
        </row>
        <row r="17605">
          <cell r="A17605" t="str">
            <v/>
          </cell>
        </row>
        <row r="17606">
          <cell r="A17606" t="str">
            <v/>
          </cell>
        </row>
        <row r="17607">
          <cell r="A17607" t="str">
            <v/>
          </cell>
        </row>
        <row r="17608">
          <cell r="A17608" t="str">
            <v/>
          </cell>
        </row>
        <row r="17609">
          <cell r="A17609" t="str">
            <v/>
          </cell>
        </row>
        <row r="17610">
          <cell r="A17610" t="str">
            <v/>
          </cell>
        </row>
        <row r="17611">
          <cell r="A17611" t="str">
            <v/>
          </cell>
        </row>
        <row r="17612">
          <cell r="A17612" t="str">
            <v/>
          </cell>
        </row>
        <row r="17613">
          <cell r="A17613" t="str">
            <v/>
          </cell>
        </row>
        <row r="17614">
          <cell r="A17614" t="str">
            <v/>
          </cell>
        </row>
        <row r="17615">
          <cell r="A17615" t="str">
            <v/>
          </cell>
        </row>
        <row r="17616">
          <cell r="A17616" t="str">
            <v/>
          </cell>
        </row>
        <row r="17617">
          <cell r="A17617" t="str">
            <v/>
          </cell>
        </row>
        <row r="17618">
          <cell r="A17618" t="str">
            <v/>
          </cell>
        </row>
        <row r="17619">
          <cell r="A17619" t="str">
            <v/>
          </cell>
        </row>
        <row r="17620">
          <cell r="A17620" t="str">
            <v/>
          </cell>
        </row>
        <row r="17621">
          <cell r="A17621" t="str">
            <v/>
          </cell>
        </row>
        <row r="17622">
          <cell r="A17622" t="str">
            <v/>
          </cell>
        </row>
        <row r="17623">
          <cell r="A17623" t="str">
            <v/>
          </cell>
        </row>
        <row r="17624">
          <cell r="A17624" t="str">
            <v/>
          </cell>
        </row>
        <row r="17625">
          <cell r="A17625" t="str">
            <v/>
          </cell>
        </row>
        <row r="17626">
          <cell r="A17626" t="str">
            <v/>
          </cell>
        </row>
        <row r="17627">
          <cell r="A17627" t="str">
            <v/>
          </cell>
        </row>
        <row r="17628">
          <cell r="A17628" t="str">
            <v/>
          </cell>
        </row>
        <row r="17629">
          <cell r="A17629" t="str">
            <v/>
          </cell>
        </row>
        <row r="17630">
          <cell r="A17630" t="str">
            <v/>
          </cell>
        </row>
        <row r="17631">
          <cell r="A17631" t="str">
            <v/>
          </cell>
        </row>
        <row r="17632">
          <cell r="A17632" t="str">
            <v/>
          </cell>
        </row>
        <row r="17633">
          <cell r="A17633" t="str">
            <v/>
          </cell>
        </row>
        <row r="17634">
          <cell r="A17634" t="str">
            <v/>
          </cell>
        </row>
        <row r="17635">
          <cell r="A17635" t="str">
            <v/>
          </cell>
        </row>
        <row r="17636">
          <cell r="A17636" t="str">
            <v/>
          </cell>
        </row>
        <row r="17637">
          <cell r="A17637" t="str">
            <v/>
          </cell>
        </row>
        <row r="17638">
          <cell r="A17638" t="str">
            <v/>
          </cell>
        </row>
        <row r="17639">
          <cell r="A17639" t="str">
            <v/>
          </cell>
        </row>
        <row r="17640">
          <cell r="A17640" t="str">
            <v/>
          </cell>
        </row>
        <row r="17641">
          <cell r="A17641" t="str">
            <v/>
          </cell>
        </row>
        <row r="17642">
          <cell r="A17642" t="str">
            <v/>
          </cell>
        </row>
        <row r="17643">
          <cell r="A17643" t="str">
            <v/>
          </cell>
        </row>
        <row r="17644">
          <cell r="A17644" t="str">
            <v/>
          </cell>
        </row>
        <row r="17645">
          <cell r="A17645" t="str">
            <v/>
          </cell>
        </row>
        <row r="17646">
          <cell r="A17646" t="str">
            <v/>
          </cell>
        </row>
        <row r="17647">
          <cell r="A17647" t="str">
            <v/>
          </cell>
        </row>
        <row r="17648">
          <cell r="A17648" t="str">
            <v/>
          </cell>
        </row>
        <row r="17649">
          <cell r="A17649" t="str">
            <v/>
          </cell>
        </row>
        <row r="17650">
          <cell r="A17650" t="str">
            <v/>
          </cell>
        </row>
        <row r="17651">
          <cell r="A17651" t="str">
            <v/>
          </cell>
        </row>
        <row r="17652">
          <cell r="A17652" t="str">
            <v/>
          </cell>
        </row>
        <row r="17653">
          <cell r="A17653" t="str">
            <v/>
          </cell>
        </row>
        <row r="17654">
          <cell r="A17654" t="str">
            <v/>
          </cell>
        </row>
        <row r="17655">
          <cell r="A17655" t="str">
            <v/>
          </cell>
        </row>
        <row r="17656">
          <cell r="A17656" t="str">
            <v/>
          </cell>
        </row>
        <row r="17657">
          <cell r="A17657" t="str">
            <v/>
          </cell>
        </row>
        <row r="17658">
          <cell r="A17658" t="str">
            <v/>
          </cell>
        </row>
        <row r="17659">
          <cell r="A17659" t="str">
            <v/>
          </cell>
        </row>
        <row r="17660">
          <cell r="A17660" t="str">
            <v/>
          </cell>
        </row>
        <row r="17661">
          <cell r="A17661" t="str">
            <v/>
          </cell>
        </row>
        <row r="17662">
          <cell r="A17662" t="str">
            <v/>
          </cell>
        </row>
        <row r="17663">
          <cell r="A17663" t="str">
            <v/>
          </cell>
        </row>
        <row r="17664">
          <cell r="A17664" t="str">
            <v/>
          </cell>
        </row>
        <row r="17665">
          <cell r="A17665" t="str">
            <v/>
          </cell>
        </row>
        <row r="17666">
          <cell r="A17666" t="str">
            <v/>
          </cell>
        </row>
        <row r="17667">
          <cell r="A17667" t="str">
            <v/>
          </cell>
        </row>
        <row r="17668">
          <cell r="A17668" t="str">
            <v/>
          </cell>
        </row>
        <row r="17669">
          <cell r="A17669" t="str">
            <v/>
          </cell>
        </row>
        <row r="17670">
          <cell r="A17670" t="str">
            <v/>
          </cell>
        </row>
        <row r="17671">
          <cell r="A17671" t="str">
            <v/>
          </cell>
        </row>
        <row r="17672">
          <cell r="A17672" t="str">
            <v/>
          </cell>
        </row>
        <row r="17673">
          <cell r="A17673" t="str">
            <v/>
          </cell>
        </row>
        <row r="17674">
          <cell r="A17674" t="str">
            <v/>
          </cell>
        </row>
        <row r="17675">
          <cell r="A17675" t="str">
            <v/>
          </cell>
        </row>
        <row r="17676">
          <cell r="A17676" t="str">
            <v/>
          </cell>
        </row>
        <row r="17677">
          <cell r="A17677" t="str">
            <v/>
          </cell>
        </row>
        <row r="17678">
          <cell r="A17678" t="str">
            <v/>
          </cell>
        </row>
        <row r="17679">
          <cell r="A17679" t="str">
            <v/>
          </cell>
        </row>
        <row r="17680">
          <cell r="A17680" t="str">
            <v/>
          </cell>
        </row>
        <row r="17681">
          <cell r="A17681" t="str">
            <v/>
          </cell>
        </row>
        <row r="17682">
          <cell r="A17682" t="str">
            <v/>
          </cell>
        </row>
        <row r="17683">
          <cell r="A17683" t="str">
            <v/>
          </cell>
        </row>
        <row r="17684">
          <cell r="A17684" t="str">
            <v/>
          </cell>
        </row>
        <row r="17685">
          <cell r="A17685" t="str">
            <v/>
          </cell>
        </row>
        <row r="17686">
          <cell r="A17686" t="str">
            <v/>
          </cell>
        </row>
        <row r="17687">
          <cell r="A17687" t="str">
            <v/>
          </cell>
        </row>
        <row r="17688">
          <cell r="A17688" t="str">
            <v/>
          </cell>
        </row>
        <row r="17689">
          <cell r="A17689" t="str">
            <v/>
          </cell>
        </row>
        <row r="17690">
          <cell r="A17690" t="str">
            <v/>
          </cell>
        </row>
        <row r="17691">
          <cell r="A17691" t="str">
            <v/>
          </cell>
        </row>
        <row r="17692">
          <cell r="A17692" t="str">
            <v/>
          </cell>
        </row>
        <row r="17693">
          <cell r="A17693" t="str">
            <v/>
          </cell>
        </row>
        <row r="17694">
          <cell r="A17694" t="str">
            <v/>
          </cell>
        </row>
        <row r="17695">
          <cell r="A17695" t="str">
            <v/>
          </cell>
        </row>
        <row r="17696">
          <cell r="A17696" t="str">
            <v/>
          </cell>
        </row>
        <row r="17697">
          <cell r="A17697" t="str">
            <v/>
          </cell>
        </row>
        <row r="17698">
          <cell r="A17698" t="str">
            <v/>
          </cell>
        </row>
        <row r="17699">
          <cell r="A17699" t="str">
            <v/>
          </cell>
        </row>
        <row r="17700">
          <cell r="A17700" t="str">
            <v/>
          </cell>
        </row>
        <row r="17701">
          <cell r="A17701" t="str">
            <v/>
          </cell>
        </row>
        <row r="17702">
          <cell r="A17702" t="str">
            <v/>
          </cell>
        </row>
        <row r="17703">
          <cell r="A17703" t="str">
            <v/>
          </cell>
        </row>
        <row r="17704">
          <cell r="A17704" t="str">
            <v/>
          </cell>
        </row>
        <row r="17705">
          <cell r="A17705" t="str">
            <v/>
          </cell>
        </row>
        <row r="17706">
          <cell r="A17706" t="str">
            <v/>
          </cell>
        </row>
        <row r="17707">
          <cell r="A17707" t="str">
            <v/>
          </cell>
        </row>
        <row r="17708">
          <cell r="A17708" t="str">
            <v/>
          </cell>
        </row>
        <row r="17709">
          <cell r="A17709" t="str">
            <v/>
          </cell>
        </row>
        <row r="17710">
          <cell r="A17710" t="str">
            <v/>
          </cell>
        </row>
        <row r="17711">
          <cell r="A17711" t="str">
            <v/>
          </cell>
        </row>
        <row r="17712">
          <cell r="A17712" t="str">
            <v/>
          </cell>
        </row>
        <row r="17713">
          <cell r="A17713" t="str">
            <v/>
          </cell>
        </row>
        <row r="17714">
          <cell r="A17714" t="str">
            <v/>
          </cell>
        </row>
        <row r="17715">
          <cell r="A17715" t="str">
            <v/>
          </cell>
        </row>
        <row r="17716">
          <cell r="A17716" t="str">
            <v/>
          </cell>
        </row>
        <row r="17717">
          <cell r="A17717" t="str">
            <v/>
          </cell>
        </row>
        <row r="17718">
          <cell r="A17718" t="str">
            <v/>
          </cell>
        </row>
        <row r="17719">
          <cell r="A17719" t="str">
            <v/>
          </cell>
        </row>
        <row r="17720">
          <cell r="A17720" t="str">
            <v/>
          </cell>
        </row>
        <row r="17721">
          <cell r="A17721" t="str">
            <v/>
          </cell>
        </row>
        <row r="17722">
          <cell r="A17722" t="str">
            <v/>
          </cell>
        </row>
        <row r="17723">
          <cell r="A17723" t="str">
            <v/>
          </cell>
        </row>
        <row r="17724">
          <cell r="A17724" t="str">
            <v/>
          </cell>
        </row>
        <row r="17725">
          <cell r="A17725" t="str">
            <v/>
          </cell>
        </row>
        <row r="17726">
          <cell r="A17726" t="str">
            <v/>
          </cell>
        </row>
        <row r="17727">
          <cell r="A17727" t="str">
            <v/>
          </cell>
        </row>
        <row r="17728">
          <cell r="A17728" t="str">
            <v/>
          </cell>
        </row>
        <row r="17729">
          <cell r="A17729" t="str">
            <v/>
          </cell>
        </row>
        <row r="17730">
          <cell r="A17730" t="str">
            <v/>
          </cell>
        </row>
        <row r="17731">
          <cell r="A17731" t="str">
            <v/>
          </cell>
        </row>
        <row r="17732">
          <cell r="A17732" t="str">
            <v/>
          </cell>
        </row>
        <row r="17733">
          <cell r="A17733" t="str">
            <v/>
          </cell>
        </row>
        <row r="17734">
          <cell r="A17734" t="str">
            <v/>
          </cell>
        </row>
        <row r="17735">
          <cell r="A17735" t="str">
            <v/>
          </cell>
        </row>
        <row r="17736">
          <cell r="A17736" t="str">
            <v/>
          </cell>
        </row>
        <row r="17737">
          <cell r="A17737" t="str">
            <v/>
          </cell>
        </row>
        <row r="17738">
          <cell r="A17738" t="str">
            <v/>
          </cell>
        </row>
        <row r="17739">
          <cell r="A17739" t="str">
            <v/>
          </cell>
        </row>
        <row r="17740">
          <cell r="A17740" t="str">
            <v/>
          </cell>
        </row>
        <row r="17741">
          <cell r="A17741" t="str">
            <v/>
          </cell>
        </row>
        <row r="17742">
          <cell r="A17742" t="str">
            <v/>
          </cell>
        </row>
        <row r="17743">
          <cell r="A17743" t="str">
            <v/>
          </cell>
        </row>
        <row r="17744">
          <cell r="A17744" t="str">
            <v/>
          </cell>
        </row>
        <row r="17745">
          <cell r="A17745" t="str">
            <v/>
          </cell>
        </row>
        <row r="17746">
          <cell r="A17746" t="str">
            <v/>
          </cell>
        </row>
        <row r="17747">
          <cell r="A17747" t="str">
            <v/>
          </cell>
        </row>
        <row r="17748">
          <cell r="A17748" t="str">
            <v/>
          </cell>
        </row>
        <row r="17749">
          <cell r="A17749" t="str">
            <v/>
          </cell>
        </row>
        <row r="17750">
          <cell r="A17750" t="str">
            <v/>
          </cell>
        </row>
        <row r="17751">
          <cell r="A17751" t="str">
            <v/>
          </cell>
        </row>
        <row r="17752">
          <cell r="A17752" t="str">
            <v/>
          </cell>
        </row>
        <row r="17753">
          <cell r="A17753" t="str">
            <v/>
          </cell>
        </row>
        <row r="17754">
          <cell r="A17754" t="str">
            <v/>
          </cell>
        </row>
        <row r="17755">
          <cell r="A17755" t="str">
            <v/>
          </cell>
        </row>
        <row r="17756">
          <cell r="A17756" t="str">
            <v/>
          </cell>
        </row>
        <row r="17757">
          <cell r="A17757" t="str">
            <v/>
          </cell>
        </row>
        <row r="17758">
          <cell r="A17758" t="str">
            <v/>
          </cell>
        </row>
        <row r="17759">
          <cell r="A17759" t="str">
            <v/>
          </cell>
        </row>
        <row r="17760">
          <cell r="A17760" t="str">
            <v/>
          </cell>
        </row>
        <row r="17761">
          <cell r="A17761" t="str">
            <v/>
          </cell>
        </row>
        <row r="17762">
          <cell r="A17762" t="str">
            <v/>
          </cell>
        </row>
        <row r="17763">
          <cell r="A17763" t="str">
            <v/>
          </cell>
        </row>
        <row r="17764">
          <cell r="A17764" t="str">
            <v/>
          </cell>
        </row>
        <row r="17765">
          <cell r="A17765" t="str">
            <v/>
          </cell>
        </row>
        <row r="17766">
          <cell r="A17766" t="str">
            <v/>
          </cell>
        </row>
        <row r="17767">
          <cell r="A17767" t="str">
            <v/>
          </cell>
        </row>
        <row r="17768">
          <cell r="A17768" t="str">
            <v/>
          </cell>
        </row>
        <row r="17769">
          <cell r="A17769" t="str">
            <v/>
          </cell>
        </row>
        <row r="17770">
          <cell r="A17770" t="str">
            <v/>
          </cell>
        </row>
        <row r="17771">
          <cell r="A17771" t="str">
            <v/>
          </cell>
        </row>
        <row r="17772">
          <cell r="A17772" t="str">
            <v/>
          </cell>
        </row>
        <row r="17773">
          <cell r="A17773" t="str">
            <v/>
          </cell>
        </row>
        <row r="17774">
          <cell r="A17774" t="str">
            <v/>
          </cell>
        </row>
        <row r="17775">
          <cell r="A17775" t="str">
            <v/>
          </cell>
        </row>
        <row r="17776">
          <cell r="A17776" t="str">
            <v/>
          </cell>
        </row>
        <row r="17777">
          <cell r="A17777" t="str">
            <v/>
          </cell>
        </row>
        <row r="17778">
          <cell r="A17778" t="str">
            <v/>
          </cell>
        </row>
        <row r="17779">
          <cell r="A17779" t="str">
            <v/>
          </cell>
        </row>
        <row r="17780">
          <cell r="A17780" t="str">
            <v/>
          </cell>
        </row>
        <row r="17781">
          <cell r="A17781" t="str">
            <v/>
          </cell>
        </row>
        <row r="17782">
          <cell r="A17782" t="str">
            <v/>
          </cell>
        </row>
        <row r="17783">
          <cell r="A17783" t="str">
            <v/>
          </cell>
        </row>
        <row r="17784">
          <cell r="A17784" t="str">
            <v/>
          </cell>
        </row>
        <row r="17785">
          <cell r="A17785" t="str">
            <v/>
          </cell>
        </row>
        <row r="17786">
          <cell r="A17786" t="str">
            <v/>
          </cell>
        </row>
        <row r="17787">
          <cell r="A17787" t="str">
            <v/>
          </cell>
        </row>
        <row r="17788">
          <cell r="A17788" t="str">
            <v/>
          </cell>
        </row>
        <row r="17789">
          <cell r="A17789" t="str">
            <v/>
          </cell>
        </row>
        <row r="17790">
          <cell r="A17790" t="str">
            <v/>
          </cell>
        </row>
        <row r="17791">
          <cell r="A17791" t="str">
            <v/>
          </cell>
        </row>
        <row r="17792">
          <cell r="A17792" t="str">
            <v/>
          </cell>
        </row>
        <row r="17793">
          <cell r="A17793" t="str">
            <v/>
          </cell>
        </row>
        <row r="17794">
          <cell r="A17794" t="str">
            <v/>
          </cell>
        </row>
        <row r="17795">
          <cell r="A17795" t="str">
            <v/>
          </cell>
        </row>
        <row r="17796">
          <cell r="A17796" t="str">
            <v/>
          </cell>
        </row>
        <row r="17797">
          <cell r="A17797" t="str">
            <v/>
          </cell>
        </row>
        <row r="17798">
          <cell r="A17798" t="str">
            <v/>
          </cell>
        </row>
        <row r="17799">
          <cell r="A17799" t="str">
            <v/>
          </cell>
        </row>
        <row r="17800">
          <cell r="A17800" t="str">
            <v/>
          </cell>
        </row>
        <row r="17801">
          <cell r="A17801" t="str">
            <v/>
          </cell>
        </row>
        <row r="17802">
          <cell r="A17802" t="str">
            <v/>
          </cell>
        </row>
        <row r="17803">
          <cell r="A17803" t="str">
            <v/>
          </cell>
        </row>
        <row r="17804">
          <cell r="A17804" t="str">
            <v/>
          </cell>
        </row>
        <row r="17805">
          <cell r="A17805" t="str">
            <v/>
          </cell>
        </row>
        <row r="17806">
          <cell r="A17806" t="str">
            <v/>
          </cell>
        </row>
        <row r="17807">
          <cell r="A17807" t="str">
            <v/>
          </cell>
        </row>
        <row r="17808">
          <cell r="A17808" t="str">
            <v/>
          </cell>
        </row>
        <row r="17809">
          <cell r="A17809" t="str">
            <v/>
          </cell>
        </row>
        <row r="17810">
          <cell r="A17810" t="str">
            <v/>
          </cell>
        </row>
        <row r="17811">
          <cell r="A17811" t="str">
            <v/>
          </cell>
        </row>
        <row r="17812">
          <cell r="A17812" t="str">
            <v/>
          </cell>
        </row>
        <row r="17813">
          <cell r="A17813" t="str">
            <v/>
          </cell>
        </row>
        <row r="17814">
          <cell r="A17814" t="str">
            <v/>
          </cell>
        </row>
        <row r="17815">
          <cell r="A17815" t="str">
            <v/>
          </cell>
        </row>
        <row r="17816">
          <cell r="A17816" t="str">
            <v/>
          </cell>
        </row>
        <row r="17817">
          <cell r="A17817" t="str">
            <v/>
          </cell>
        </row>
        <row r="17818">
          <cell r="A17818" t="str">
            <v/>
          </cell>
        </row>
        <row r="17819">
          <cell r="A17819" t="str">
            <v/>
          </cell>
        </row>
        <row r="17820">
          <cell r="A17820" t="str">
            <v/>
          </cell>
        </row>
        <row r="17821">
          <cell r="A17821" t="str">
            <v/>
          </cell>
        </row>
        <row r="17822">
          <cell r="A17822" t="str">
            <v/>
          </cell>
        </row>
        <row r="17823">
          <cell r="A17823" t="str">
            <v/>
          </cell>
        </row>
        <row r="17824">
          <cell r="A17824" t="str">
            <v/>
          </cell>
        </row>
        <row r="17825">
          <cell r="A17825" t="str">
            <v/>
          </cell>
        </row>
        <row r="17826">
          <cell r="A17826" t="str">
            <v/>
          </cell>
        </row>
        <row r="17827">
          <cell r="A17827" t="str">
            <v/>
          </cell>
        </row>
        <row r="17828">
          <cell r="A17828" t="str">
            <v/>
          </cell>
        </row>
        <row r="17829">
          <cell r="A17829" t="str">
            <v/>
          </cell>
        </row>
        <row r="17830">
          <cell r="A17830" t="str">
            <v/>
          </cell>
        </row>
        <row r="17831">
          <cell r="A17831" t="str">
            <v/>
          </cell>
        </row>
        <row r="17832">
          <cell r="A17832" t="str">
            <v/>
          </cell>
        </row>
        <row r="17833">
          <cell r="A17833" t="str">
            <v/>
          </cell>
        </row>
        <row r="17834">
          <cell r="A17834" t="str">
            <v/>
          </cell>
        </row>
        <row r="17835">
          <cell r="A17835" t="str">
            <v/>
          </cell>
        </row>
        <row r="17836">
          <cell r="A17836" t="str">
            <v/>
          </cell>
        </row>
        <row r="17837">
          <cell r="A17837" t="str">
            <v/>
          </cell>
        </row>
        <row r="17838">
          <cell r="A17838" t="str">
            <v/>
          </cell>
        </row>
        <row r="17839">
          <cell r="A17839" t="str">
            <v/>
          </cell>
        </row>
        <row r="17840">
          <cell r="A17840" t="str">
            <v/>
          </cell>
        </row>
        <row r="17841">
          <cell r="A17841" t="str">
            <v/>
          </cell>
        </row>
        <row r="17842">
          <cell r="A17842" t="str">
            <v/>
          </cell>
        </row>
        <row r="17843">
          <cell r="A17843" t="str">
            <v/>
          </cell>
        </row>
        <row r="17844">
          <cell r="A17844" t="str">
            <v/>
          </cell>
        </row>
        <row r="17845">
          <cell r="A17845" t="str">
            <v/>
          </cell>
        </row>
        <row r="17846">
          <cell r="A17846" t="str">
            <v/>
          </cell>
        </row>
        <row r="17847">
          <cell r="A17847" t="str">
            <v/>
          </cell>
        </row>
        <row r="17848">
          <cell r="A17848" t="str">
            <v/>
          </cell>
        </row>
        <row r="17849">
          <cell r="A17849" t="str">
            <v/>
          </cell>
        </row>
        <row r="17850">
          <cell r="A17850" t="str">
            <v/>
          </cell>
        </row>
        <row r="17851">
          <cell r="A17851" t="str">
            <v/>
          </cell>
        </row>
        <row r="17852">
          <cell r="A17852" t="str">
            <v/>
          </cell>
        </row>
        <row r="17853">
          <cell r="A17853" t="str">
            <v/>
          </cell>
        </row>
        <row r="17854">
          <cell r="A17854" t="str">
            <v/>
          </cell>
        </row>
        <row r="17855">
          <cell r="A17855" t="str">
            <v/>
          </cell>
        </row>
        <row r="17856">
          <cell r="A17856" t="str">
            <v/>
          </cell>
        </row>
        <row r="17857">
          <cell r="A17857" t="str">
            <v/>
          </cell>
        </row>
        <row r="17858">
          <cell r="A17858" t="str">
            <v/>
          </cell>
        </row>
        <row r="17859">
          <cell r="A17859" t="str">
            <v/>
          </cell>
        </row>
        <row r="17860">
          <cell r="A17860" t="str">
            <v/>
          </cell>
        </row>
        <row r="17861">
          <cell r="A17861" t="str">
            <v/>
          </cell>
        </row>
        <row r="17862">
          <cell r="A17862" t="str">
            <v/>
          </cell>
        </row>
        <row r="17863">
          <cell r="A17863" t="str">
            <v/>
          </cell>
        </row>
        <row r="17864">
          <cell r="A17864" t="str">
            <v/>
          </cell>
        </row>
        <row r="17865">
          <cell r="A17865" t="str">
            <v/>
          </cell>
        </row>
        <row r="17866">
          <cell r="A17866" t="str">
            <v/>
          </cell>
        </row>
        <row r="17867">
          <cell r="A17867" t="str">
            <v/>
          </cell>
        </row>
        <row r="17868">
          <cell r="A17868" t="str">
            <v/>
          </cell>
        </row>
        <row r="17869">
          <cell r="A17869" t="str">
            <v/>
          </cell>
        </row>
        <row r="17870">
          <cell r="A17870" t="str">
            <v/>
          </cell>
        </row>
        <row r="17871">
          <cell r="A17871" t="str">
            <v/>
          </cell>
        </row>
        <row r="17872">
          <cell r="A17872" t="str">
            <v/>
          </cell>
        </row>
        <row r="17873">
          <cell r="A17873" t="str">
            <v/>
          </cell>
        </row>
        <row r="17874">
          <cell r="A17874" t="str">
            <v/>
          </cell>
        </row>
        <row r="17875">
          <cell r="A17875" t="str">
            <v/>
          </cell>
        </row>
        <row r="17876">
          <cell r="A17876" t="str">
            <v/>
          </cell>
        </row>
        <row r="17877">
          <cell r="A17877" t="str">
            <v/>
          </cell>
        </row>
        <row r="17878">
          <cell r="A17878" t="str">
            <v/>
          </cell>
        </row>
        <row r="17879">
          <cell r="A17879" t="str">
            <v/>
          </cell>
        </row>
        <row r="17880">
          <cell r="A17880" t="str">
            <v/>
          </cell>
        </row>
        <row r="17881">
          <cell r="A17881" t="str">
            <v/>
          </cell>
        </row>
        <row r="17882">
          <cell r="A17882" t="str">
            <v/>
          </cell>
        </row>
        <row r="17883">
          <cell r="A17883" t="str">
            <v/>
          </cell>
        </row>
        <row r="17884">
          <cell r="A17884" t="str">
            <v/>
          </cell>
        </row>
        <row r="17885">
          <cell r="A17885" t="str">
            <v/>
          </cell>
        </row>
        <row r="17886">
          <cell r="A17886" t="str">
            <v/>
          </cell>
        </row>
        <row r="17887">
          <cell r="A17887" t="str">
            <v/>
          </cell>
        </row>
        <row r="17888">
          <cell r="A17888" t="str">
            <v/>
          </cell>
        </row>
        <row r="17889">
          <cell r="A17889" t="str">
            <v/>
          </cell>
        </row>
        <row r="17890">
          <cell r="A17890" t="str">
            <v/>
          </cell>
        </row>
        <row r="17891">
          <cell r="A17891" t="str">
            <v/>
          </cell>
        </row>
        <row r="17892">
          <cell r="A17892" t="str">
            <v/>
          </cell>
        </row>
        <row r="17893">
          <cell r="A17893" t="str">
            <v/>
          </cell>
        </row>
        <row r="17894">
          <cell r="A17894" t="str">
            <v/>
          </cell>
        </row>
        <row r="17895">
          <cell r="A17895" t="str">
            <v/>
          </cell>
        </row>
        <row r="17896">
          <cell r="A17896" t="str">
            <v/>
          </cell>
        </row>
        <row r="17897">
          <cell r="A17897" t="str">
            <v/>
          </cell>
        </row>
        <row r="17898">
          <cell r="A17898" t="str">
            <v/>
          </cell>
        </row>
        <row r="17899">
          <cell r="A17899" t="str">
            <v/>
          </cell>
        </row>
        <row r="17900">
          <cell r="A17900" t="str">
            <v/>
          </cell>
        </row>
        <row r="17901">
          <cell r="A17901" t="str">
            <v/>
          </cell>
        </row>
        <row r="17902">
          <cell r="A17902" t="str">
            <v/>
          </cell>
        </row>
        <row r="17903">
          <cell r="A17903" t="str">
            <v/>
          </cell>
        </row>
        <row r="17904">
          <cell r="A17904" t="str">
            <v/>
          </cell>
        </row>
        <row r="17905">
          <cell r="A17905" t="str">
            <v/>
          </cell>
        </row>
        <row r="17906">
          <cell r="A17906" t="str">
            <v/>
          </cell>
        </row>
        <row r="17907">
          <cell r="A17907" t="str">
            <v/>
          </cell>
        </row>
        <row r="17908">
          <cell r="A17908" t="str">
            <v/>
          </cell>
        </row>
        <row r="17909">
          <cell r="A17909" t="str">
            <v/>
          </cell>
        </row>
        <row r="17910">
          <cell r="A17910" t="str">
            <v/>
          </cell>
        </row>
        <row r="17911">
          <cell r="A17911" t="str">
            <v/>
          </cell>
        </row>
        <row r="17912">
          <cell r="A17912" t="str">
            <v/>
          </cell>
        </row>
        <row r="17913">
          <cell r="A17913" t="str">
            <v/>
          </cell>
        </row>
        <row r="17914">
          <cell r="A17914" t="str">
            <v/>
          </cell>
        </row>
        <row r="17915">
          <cell r="A17915" t="str">
            <v/>
          </cell>
        </row>
        <row r="17916">
          <cell r="A17916" t="str">
            <v/>
          </cell>
        </row>
        <row r="17917">
          <cell r="A17917" t="str">
            <v/>
          </cell>
        </row>
        <row r="17918">
          <cell r="A17918" t="str">
            <v/>
          </cell>
        </row>
        <row r="17919">
          <cell r="A17919" t="str">
            <v/>
          </cell>
        </row>
        <row r="17920">
          <cell r="A17920" t="str">
            <v/>
          </cell>
        </row>
        <row r="17921">
          <cell r="A17921" t="str">
            <v/>
          </cell>
        </row>
        <row r="17922">
          <cell r="A17922" t="str">
            <v/>
          </cell>
        </row>
        <row r="17923">
          <cell r="A17923" t="str">
            <v/>
          </cell>
        </row>
        <row r="17924">
          <cell r="A17924" t="str">
            <v/>
          </cell>
        </row>
        <row r="17925">
          <cell r="A17925" t="str">
            <v/>
          </cell>
        </row>
        <row r="17926">
          <cell r="A17926" t="str">
            <v/>
          </cell>
        </row>
        <row r="17927">
          <cell r="A17927" t="str">
            <v/>
          </cell>
        </row>
        <row r="17928">
          <cell r="A17928" t="str">
            <v/>
          </cell>
        </row>
        <row r="17929">
          <cell r="A17929" t="str">
            <v/>
          </cell>
        </row>
        <row r="17930">
          <cell r="A17930" t="str">
            <v/>
          </cell>
        </row>
        <row r="17931">
          <cell r="A17931" t="str">
            <v/>
          </cell>
        </row>
        <row r="17932">
          <cell r="A17932" t="str">
            <v/>
          </cell>
        </row>
        <row r="17933">
          <cell r="A17933" t="str">
            <v/>
          </cell>
        </row>
        <row r="17934">
          <cell r="A17934" t="str">
            <v/>
          </cell>
        </row>
        <row r="17935">
          <cell r="A17935" t="str">
            <v/>
          </cell>
        </row>
        <row r="17936">
          <cell r="A17936" t="str">
            <v/>
          </cell>
        </row>
        <row r="17937">
          <cell r="A17937" t="str">
            <v/>
          </cell>
        </row>
        <row r="17938">
          <cell r="A17938" t="str">
            <v/>
          </cell>
        </row>
        <row r="17939">
          <cell r="A17939" t="str">
            <v/>
          </cell>
        </row>
        <row r="17940">
          <cell r="A17940" t="str">
            <v/>
          </cell>
        </row>
        <row r="17941">
          <cell r="A17941" t="str">
            <v/>
          </cell>
        </row>
        <row r="17942">
          <cell r="A17942" t="str">
            <v/>
          </cell>
        </row>
        <row r="17943">
          <cell r="A17943" t="str">
            <v/>
          </cell>
        </row>
        <row r="17944">
          <cell r="A17944" t="str">
            <v/>
          </cell>
        </row>
        <row r="17945">
          <cell r="A17945" t="str">
            <v/>
          </cell>
        </row>
        <row r="17946">
          <cell r="A17946" t="str">
            <v/>
          </cell>
        </row>
        <row r="17947">
          <cell r="A17947" t="str">
            <v/>
          </cell>
        </row>
        <row r="17948">
          <cell r="A17948" t="str">
            <v/>
          </cell>
        </row>
        <row r="17949">
          <cell r="A17949" t="str">
            <v/>
          </cell>
        </row>
        <row r="17950">
          <cell r="A17950" t="str">
            <v/>
          </cell>
        </row>
        <row r="17951">
          <cell r="A17951" t="str">
            <v/>
          </cell>
        </row>
        <row r="17952">
          <cell r="A17952" t="str">
            <v/>
          </cell>
        </row>
        <row r="17953">
          <cell r="A17953" t="str">
            <v/>
          </cell>
        </row>
        <row r="17954">
          <cell r="A17954" t="str">
            <v/>
          </cell>
        </row>
        <row r="17955">
          <cell r="A17955" t="str">
            <v/>
          </cell>
        </row>
        <row r="17956">
          <cell r="A17956" t="str">
            <v/>
          </cell>
        </row>
        <row r="17957">
          <cell r="A17957" t="str">
            <v/>
          </cell>
        </row>
        <row r="17958">
          <cell r="A17958" t="str">
            <v/>
          </cell>
        </row>
        <row r="17959">
          <cell r="A17959" t="str">
            <v/>
          </cell>
        </row>
        <row r="17960">
          <cell r="A17960" t="str">
            <v/>
          </cell>
        </row>
        <row r="17961">
          <cell r="A17961" t="str">
            <v/>
          </cell>
        </row>
        <row r="17962">
          <cell r="A17962" t="str">
            <v/>
          </cell>
        </row>
        <row r="17963">
          <cell r="A17963" t="str">
            <v/>
          </cell>
        </row>
        <row r="17964">
          <cell r="A17964" t="str">
            <v/>
          </cell>
        </row>
        <row r="17965">
          <cell r="A17965" t="str">
            <v/>
          </cell>
        </row>
        <row r="17966">
          <cell r="A17966" t="str">
            <v/>
          </cell>
        </row>
        <row r="17967">
          <cell r="A17967" t="str">
            <v/>
          </cell>
        </row>
        <row r="17968">
          <cell r="A17968" t="str">
            <v/>
          </cell>
        </row>
        <row r="17969">
          <cell r="A17969" t="str">
            <v/>
          </cell>
        </row>
        <row r="17970">
          <cell r="A17970" t="str">
            <v/>
          </cell>
        </row>
        <row r="17971">
          <cell r="A17971" t="str">
            <v/>
          </cell>
        </row>
        <row r="17972">
          <cell r="A17972" t="str">
            <v/>
          </cell>
        </row>
        <row r="17973">
          <cell r="A17973" t="str">
            <v/>
          </cell>
        </row>
        <row r="17974">
          <cell r="A17974" t="str">
            <v/>
          </cell>
        </row>
        <row r="17975">
          <cell r="A17975" t="str">
            <v/>
          </cell>
        </row>
        <row r="17976">
          <cell r="A17976" t="str">
            <v/>
          </cell>
        </row>
        <row r="17977">
          <cell r="A17977" t="str">
            <v/>
          </cell>
        </row>
        <row r="17978">
          <cell r="A17978" t="str">
            <v/>
          </cell>
        </row>
        <row r="17979">
          <cell r="A17979" t="str">
            <v/>
          </cell>
        </row>
        <row r="17980">
          <cell r="A17980" t="str">
            <v/>
          </cell>
        </row>
        <row r="17981">
          <cell r="A17981" t="str">
            <v/>
          </cell>
        </row>
        <row r="17982">
          <cell r="A17982" t="str">
            <v/>
          </cell>
        </row>
        <row r="17983">
          <cell r="A17983" t="str">
            <v/>
          </cell>
        </row>
        <row r="17984">
          <cell r="A17984" t="str">
            <v/>
          </cell>
        </row>
        <row r="17985">
          <cell r="A17985" t="str">
            <v/>
          </cell>
        </row>
        <row r="17986">
          <cell r="A17986" t="str">
            <v/>
          </cell>
        </row>
        <row r="17987">
          <cell r="A17987" t="str">
            <v/>
          </cell>
        </row>
        <row r="17988">
          <cell r="A17988" t="str">
            <v/>
          </cell>
        </row>
        <row r="17989">
          <cell r="A17989" t="str">
            <v/>
          </cell>
        </row>
        <row r="17990">
          <cell r="A17990" t="str">
            <v/>
          </cell>
        </row>
        <row r="17991">
          <cell r="A17991" t="str">
            <v/>
          </cell>
        </row>
        <row r="17992">
          <cell r="A17992" t="str">
            <v/>
          </cell>
        </row>
        <row r="17993">
          <cell r="A17993" t="str">
            <v/>
          </cell>
        </row>
        <row r="17994">
          <cell r="A17994" t="str">
            <v/>
          </cell>
        </row>
        <row r="17995">
          <cell r="A17995" t="str">
            <v/>
          </cell>
        </row>
        <row r="17996">
          <cell r="A17996" t="str">
            <v/>
          </cell>
        </row>
        <row r="17997">
          <cell r="A17997" t="str">
            <v/>
          </cell>
        </row>
        <row r="17998">
          <cell r="A17998" t="str">
            <v/>
          </cell>
        </row>
        <row r="17999">
          <cell r="A17999" t="str">
            <v/>
          </cell>
        </row>
        <row r="18000">
          <cell r="A18000" t="str">
            <v/>
          </cell>
        </row>
        <row r="18001">
          <cell r="A18001" t="str">
            <v/>
          </cell>
        </row>
        <row r="18002">
          <cell r="A18002" t="str">
            <v/>
          </cell>
        </row>
        <row r="18003">
          <cell r="A18003" t="str">
            <v/>
          </cell>
        </row>
        <row r="18004">
          <cell r="A18004" t="str">
            <v/>
          </cell>
        </row>
        <row r="18005">
          <cell r="A18005" t="str">
            <v/>
          </cell>
        </row>
        <row r="18006">
          <cell r="A18006" t="str">
            <v/>
          </cell>
        </row>
        <row r="18007">
          <cell r="A18007" t="str">
            <v/>
          </cell>
        </row>
        <row r="18008">
          <cell r="A18008" t="str">
            <v/>
          </cell>
        </row>
        <row r="18009">
          <cell r="A18009" t="str">
            <v/>
          </cell>
        </row>
        <row r="18010">
          <cell r="A18010" t="str">
            <v/>
          </cell>
        </row>
        <row r="18011">
          <cell r="A18011" t="str">
            <v/>
          </cell>
        </row>
        <row r="18012">
          <cell r="A18012" t="str">
            <v/>
          </cell>
        </row>
        <row r="18013">
          <cell r="A18013" t="str">
            <v/>
          </cell>
        </row>
        <row r="18014">
          <cell r="A18014" t="str">
            <v/>
          </cell>
        </row>
        <row r="18015">
          <cell r="A18015" t="str">
            <v/>
          </cell>
        </row>
        <row r="18016">
          <cell r="A18016" t="str">
            <v/>
          </cell>
        </row>
        <row r="18017">
          <cell r="A18017" t="str">
            <v/>
          </cell>
        </row>
        <row r="18018">
          <cell r="A18018" t="str">
            <v/>
          </cell>
        </row>
        <row r="18019">
          <cell r="A18019" t="str">
            <v/>
          </cell>
        </row>
        <row r="18020">
          <cell r="A18020" t="str">
            <v/>
          </cell>
        </row>
        <row r="18021">
          <cell r="A18021" t="str">
            <v/>
          </cell>
        </row>
        <row r="18022">
          <cell r="A18022" t="str">
            <v/>
          </cell>
        </row>
        <row r="18023">
          <cell r="A18023" t="str">
            <v/>
          </cell>
        </row>
        <row r="18024">
          <cell r="A18024" t="str">
            <v/>
          </cell>
        </row>
        <row r="18025">
          <cell r="A18025" t="str">
            <v/>
          </cell>
        </row>
        <row r="18026">
          <cell r="A18026" t="str">
            <v/>
          </cell>
        </row>
        <row r="18027">
          <cell r="A18027" t="str">
            <v/>
          </cell>
        </row>
        <row r="18028">
          <cell r="A18028" t="str">
            <v/>
          </cell>
        </row>
        <row r="18029">
          <cell r="A18029" t="str">
            <v/>
          </cell>
        </row>
        <row r="18030">
          <cell r="A18030" t="str">
            <v/>
          </cell>
        </row>
        <row r="18031">
          <cell r="A18031" t="str">
            <v/>
          </cell>
        </row>
        <row r="18032">
          <cell r="A18032" t="str">
            <v/>
          </cell>
        </row>
        <row r="18033">
          <cell r="A18033" t="str">
            <v/>
          </cell>
        </row>
        <row r="18034">
          <cell r="A18034" t="str">
            <v/>
          </cell>
        </row>
        <row r="18035">
          <cell r="A18035" t="str">
            <v/>
          </cell>
        </row>
        <row r="18036">
          <cell r="A18036" t="str">
            <v/>
          </cell>
        </row>
        <row r="18037">
          <cell r="A18037" t="str">
            <v/>
          </cell>
        </row>
        <row r="18038">
          <cell r="A18038" t="str">
            <v/>
          </cell>
        </row>
        <row r="18039">
          <cell r="A18039" t="str">
            <v/>
          </cell>
        </row>
        <row r="18040">
          <cell r="A18040" t="str">
            <v/>
          </cell>
        </row>
        <row r="18041">
          <cell r="A18041" t="str">
            <v/>
          </cell>
        </row>
        <row r="18042">
          <cell r="A18042" t="str">
            <v/>
          </cell>
        </row>
        <row r="18043">
          <cell r="A18043" t="str">
            <v/>
          </cell>
        </row>
        <row r="18044">
          <cell r="A18044" t="str">
            <v/>
          </cell>
        </row>
        <row r="18045">
          <cell r="A18045" t="str">
            <v/>
          </cell>
        </row>
        <row r="18046">
          <cell r="A18046" t="str">
            <v/>
          </cell>
        </row>
        <row r="18047">
          <cell r="A18047" t="str">
            <v/>
          </cell>
        </row>
        <row r="18048">
          <cell r="A18048" t="str">
            <v/>
          </cell>
        </row>
        <row r="18049">
          <cell r="A18049" t="str">
            <v/>
          </cell>
        </row>
        <row r="18050">
          <cell r="A18050" t="str">
            <v/>
          </cell>
        </row>
        <row r="18051">
          <cell r="A18051" t="str">
            <v/>
          </cell>
        </row>
        <row r="18052">
          <cell r="A18052" t="str">
            <v/>
          </cell>
        </row>
        <row r="18053">
          <cell r="A18053" t="str">
            <v/>
          </cell>
        </row>
        <row r="18054">
          <cell r="A18054" t="str">
            <v/>
          </cell>
        </row>
        <row r="18055">
          <cell r="A18055" t="str">
            <v/>
          </cell>
        </row>
        <row r="18056">
          <cell r="A18056" t="str">
            <v/>
          </cell>
        </row>
        <row r="18057">
          <cell r="A18057" t="str">
            <v/>
          </cell>
        </row>
        <row r="18058">
          <cell r="A18058" t="str">
            <v/>
          </cell>
        </row>
        <row r="18059">
          <cell r="A18059" t="str">
            <v/>
          </cell>
        </row>
        <row r="18060">
          <cell r="A18060" t="str">
            <v/>
          </cell>
        </row>
        <row r="18061">
          <cell r="A18061" t="str">
            <v/>
          </cell>
        </row>
        <row r="18062">
          <cell r="A18062" t="str">
            <v/>
          </cell>
        </row>
        <row r="18063">
          <cell r="A18063" t="str">
            <v/>
          </cell>
        </row>
        <row r="18064">
          <cell r="A18064" t="str">
            <v/>
          </cell>
        </row>
        <row r="18065">
          <cell r="A18065" t="str">
            <v/>
          </cell>
        </row>
        <row r="18066">
          <cell r="A18066" t="str">
            <v/>
          </cell>
        </row>
        <row r="18067">
          <cell r="A18067" t="str">
            <v/>
          </cell>
        </row>
        <row r="18068">
          <cell r="A18068" t="str">
            <v/>
          </cell>
        </row>
        <row r="18069">
          <cell r="A18069" t="str">
            <v/>
          </cell>
        </row>
        <row r="18070">
          <cell r="A18070" t="str">
            <v/>
          </cell>
        </row>
        <row r="18071">
          <cell r="A18071" t="str">
            <v/>
          </cell>
        </row>
        <row r="18072">
          <cell r="A18072" t="str">
            <v/>
          </cell>
        </row>
        <row r="18073">
          <cell r="A18073" t="str">
            <v/>
          </cell>
        </row>
        <row r="18074">
          <cell r="A18074" t="str">
            <v/>
          </cell>
        </row>
        <row r="18075">
          <cell r="A18075" t="str">
            <v/>
          </cell>
        </row>
        <row r="18076">
          <cell r="A18076" t="str">
            <v/>
          </cell>
        </row>
        <row r="18077">
          <cell r="A18077" t="str">
            <v/>
          </cell>
        </row>
        <row r="18078">
          <cell r="A18078" t="str">
            <v/>
          </cell>
        </row>
        <row r="18079">
          <cell r="A18079" t="str">
            <v/>
          </cell>
        </row>
        <row r="18080">
          <cell r="A18080" t="str">
            <v/>
          </cell>
        </row>
        <row r="18081">
          <cell r="A18081" t="str">
            <v/>
          </cell>
        </row>
        <row r="18082">
          <cell r="A18082" t="str">
            <v/>
          </cell>
        </row>
        <row r="18083">
          <cell r="A18083" t="str">
            <v/>
          </cell>
        </row>
        <row r="18084">
          <cell r="A18084" t="str">
            <v/>
          </cell>
        </row>
        <row r="18085">
          <cell r="A18085" t="str">
            <v/>
          </cell>
        </row>
        <row r="18086">
          <cell r="A18086" t="str">
            <v/>
          </cell>
        </row>
        <row r="18087">
          <cell r="A18087" t="str">
            <v/>
          </cell>
        </row>
        <row r="18088">
          <cell r="A18088" t="str">
            <v/>
          </cell>
        </row>
        <row r="18089">
          <cell r="A18089" t="str">
            <v/>
          </cell>
        </row>
        <row r="18090">
          <cell r="A18090" t="str">
            <v/>
          </cell>
        </row>
        <row r="18091">
          <cell r="A18091" t="str">
            <v/>
          </cell>
        </row>
        <row r="18092">
          <cell r="A18092" t="str">
            <v/>
          </cell>
        </row>
        <row r="18093">
          <cell r="A18093" t="str">
            <v/>
          </cell>
        </row>
        <row r="18094">
          <cell r="A18094" t="str">
            <v/>
          </cell>
        </row>
        <row r="18095">
          <cell r="A18095" t="str">
            <v/>
          </cell>
        </row>
        <row r="18096">
          <cell r="A18096" t="str">
            <v/>
          </cell>
        </row>
        <row r="18097">
          <cell r="A18097" t="str">
            <v/>
          </cell>
        </row>
        <row r="18098">
          <cell r="A18098" t="str">
            <v/>
          </cell>
        </row>
        <row r="18099">
          <cell r="A18099" t="str">
            <v/>
          </cell>
        </row>
        <row r="18100">
          <cell r="A18100" t="str">
            <v/>
          </cell>
        </row>
        <row r="18101">
          <cell r="A18101" t="str">
            <v/>
          </cell>
        </row>
        <row r="18102">
          <cell r="A18102" t="str">
            <v/>
          </cell>
        </row>
        <row r="18103">
          <cell r="A18103" t="str">
            <v/>
          </cell>
        </row>
        <row r="18104">
          <cell r="A18104" t="str">
            <v/>
          </cell>
        </row>
        <row r="18105">
          <cell r="A18105" t="str">
            <v/>
          </cell>
        </row>
        <row r="18106">
          <cell r="A18106" t="str">
            <v/>
          </cell>
        </row>
        <row r="18107">
          <cell r="A18107" t="str">
            <v/>
          </cell>
        </row>
        <row r="18108">
          <cell r="A18108" t="str">
            <v/>
          </cell>
        </row>
        <row r="18109">
          <cell r="A18109" t="str">
            <v/>
          </cell>
        </row>
        <row r="18110">
          <cell r="A18110" t="str">
            <v/>
          </cell>
        </row>
        <row r="18111">
          <cell r="A18111" t="str">
            <v/>
          </cell>
        </row>
        <row r="18112">
          <cell r="A18112" t="str">
            <v/>
          </cell>
        </row>
        <row r="18113">
          <cell r="A18113" t="str">
            <v/>
          </cell>
        </row>
        <row r="18114">
          <cell r="A18114" t="str">
            <v/>
          </cell>
        </row>
        <row r="18115">
          <cell r="A18115" t="str">
            <v/>
          </cell>
        </row>
        <row r="18116">
          <cell r="A18116" t="str">
            <v/>
          </cell>
        </row>
        <row r="18117">
          <cell r="A18117" t="str">
            <v/>
          </cell>
        </row>
        <row r="18118">
          <cell r="A18118" t="str">
            <v/>
          </cell>
        </row>
        <row r="18119">
          <cell r="A18119" t="str">
            <v/>
          </cell>
        </row>
        <row r="18120">
          <cell r="A18120" t="str">
            <v/>
          </cell>
        </row>
        <row r="18121">
          <cell r="A18121" t="str">
            <v/>
          </cell>
        </row>
        <row r="18122">
          <cell r="A18122" t="str">
            <v/>
          </cell>
        </row>
        <row r="18123">
          <cell r="A18123" t="str">
            <v/>
          </cell>
        </row>
        <row r="18124">
          <cell r="A18124" t="str">
            <v/>
          </cell>
        </row>
        <row r="18125">
          <cell r="A18125" t="str">
            <v/>
          </cell>
        </row>
        <row r="18126">
          <cell r="A18126" t="str">
            <v/>
          </cell>
        </row>
        <row r="18127">
          <cell r="A18127" t="str">
            <v/>
          </cell>
        </row>
        <row r="18128">
          <cell r="A18128" t="str">
            <v/>
          </cell>
        </row>
        <row r="18129">
          <cell r="A18129" t="str">
            <v/>
          </cell>
        </row>
        <row r="18130">
          <cell r="A18130" t="str">
            <v/>
          </cell>
        </row>
        <row r="18131">
          <cell r="A18131" t="str">
            <v/>
          </cell>
        </row>
        <row r="18132">
          <cell r="A18132" t="str">
            <v/>
          </cell>
        </row>
        <row r="18133">
          <cell r="A18133" t="str">
            <v/>
          </cell>
        </row>
        <row r="18134">
          <cell r="A18134" t="str">
            <v/>
          </cell>
        </row>
        <row r="18135">
          <cell r="A18135" t="str">
            <v/>
          </cell>
        </row>
        <row r="18136">
          <cell r="A18136" t="str">
            <v/>
          </cell>
        </row>
        <row r="18137">
          <cell r="A18137" t="str">
            <v/>
          </cell>
        </row>
        <row r="18138">
          <cell r="A18138" t="str">
            <v/>
          </cell>
        </row>
        <row r="18139">
          <cell r="A18139" t="str">
            <v/>
          </cell>
        </row>
        <row r="18140">
          <cell r="A18140" t="str">
            <v/>
          </cell>
        </row>
        <row r="18141">
          <cell r="A18141" t="str">
            <v/>
          </cell>
        </row>
        <row r="18142">
          <cell r="A18142" t="str">
            <v/>
          </cell>
        </row>
        <row r="18143">
          <cell r="A18143" t="str">
            <v/>
          </cell>
        </row>
        <row r="18144">
          <cell r="A18144" t="str">
            <v/>
          </cell>
        </row>
        <row r="18145">
          <cell r="A18145" t="str">
            <v/>
          </cell>
        </row>
        <row r="18146">
          <cell r="A18146" t="str">
            <v/>
          </cell>
        </row>
        <row r="18147">
          <cell r="A18147" t="str">
            <v/>
          </cell>
        </row>
        <row r="18148">
          <cell r="A18148" t="str">
            <v/>
          </cell>
        </row>
        <row r="18149">
          <cell r="A18149" t="str">
            <v/>
          </cell>
        </row>
        <row r="18150">
          <cell r="A18150" t="str">
            <v/>
          </cell>
        </row>
        <row r="18151">
          <cell r="A18151" t="str">
            <v/>
          </cell>
        </row>
        <row r="18152">
          <cell r="A18152" t="str">
            <v/>
          </cell>
        </row>
        <row r="18153">
          <cell r="A18153" t="str">
            <v/>
          </cell>
        </row>
        <row r="18154">
          <cell r="A18154" t="str">
            <v/>
          </cell>
        </row>
        <row r="18155">
          <cell r="A18155" t="str">
            <v/>
          </cell>
        </row>
        <row r="18156">
          <cell r="A18156" t="str">
            <v/>
          </cell>
        </row>
        <row r="18157">
          <cell r="A18157" t="str">
            <v/>
          </cell>
        </row>
        <row r="18158">
          <cell r="A18158" t="str">
            <v/>
          </cell>
        </row>
        <row r="18159">
          <cell r="A18159" t="str">
            <v/>
          </cell>
        </row>
        <row r="18160">
          <cell r="A18160" t="str">
            <v/>
          </cell>
        </row>
        <row r="18161">
          <cell r="A18161" t="str">
            <v/>
          </cell>
        </row>
        <row r="18162">
          <cell r="A18162" t="str">
            <v/>
          </cell>
        </row>
        <row r="18163">
          <cell r="A18163" t="str">
            <v/>
          </cell>
        </row>
        <row r="18164">
          <cell r="A18164" t="str">
            <v/>
          </cell>
        </row>
        <row r="18165">
          <cell r="A18165" t="str">
            <v/>
          </cell>
        </row>
        <row r="18166">
          <cell r="A18166" t="str">
            <v/>
          </cell>
        </row>
        <row r="18167">
          <cell r="A18167" t="str">
            <v/>
          </cell>
        </row>
        <row r="18168">
          <cell r="A18168" t="str">
            <v/>
          </cell>
        </row>
        <row r="18169">
          <cell r="A18169" t="str">
            <v/>
          </cell>
        </row>
        <row r="18170">
          <cell r="A18170" t="str">
            <v/>
          </cell>
        </row>
        <row r="18171">
          <cell r="A18171" t="str">
            <v/>
          </cell>
        </row>
        <row r="18172">
          <cell r="A18172" t="str">
            <v/>
          </cell>
        </row>
        <row r="18173">
          <cell r="A18173" t="str">
            <v/>
          </cell>
        </row>
        <row r="18174">
          <cell r="A18174" t="str">
            <v/>
          </cell>
        </row>
        <row r="18175">
          <cell r="A18175" t="str">
            <v/>
          </cell>
        </row>
        <row r="18176">
          <cell r="A18176" t="str">
            <v/>
          </cell>
        </row>
        <row r="18177">
          <cell r="A18177" t="str">
            <v/>
          </cell>
        </row>
        <row r="18178">
          <cell r="A18178" t="str">
            <v/>
          </cell>
        </row>
        <row r="18179">
          <cell r="A18179" t="str">
            <v/>
          </cell>
        </row>
        <row r="18180">
          <cell r="A18180" t="str">
            <v/>
          </cell>
        </row>
        <row r="18181">
          <cell r="A18181" t="str">
            <v/>
          </cell>
        </row>
        <row r="18182">
          <cell r="A18182" t="str">
            <v/>
          </cell>
        </row>
        <row r="18183">
          <cell r="A18183" t="str">
            <v/>
          </cell>
        </row>
        <row r="18184">
          <cell r="A18184" t="str">
            <v/>
          </cell>
        </row>
        <row r="18185">
          <cell r="A18185" t="str">
            <v/>
          </cell>
        </row>
        <row r="18186">
          <cell r="A18186" t="str">
            <v/>
          </cell>
        </row>
        <row r="18187">
          <cell r="A18187" t="str">
            <v/>
          </cell>
        </row>
        <row r="18188">
          <cell r="A18188" t="str">
            <v/>
          </cell>
        </row>
        <row r="18189">
          <cell r="A18189" t="str">
            <v/>
          </cell>
        </row>
        <row r="18190">
          <cell r="A18190" t="str">
            <v/>
          </cell>
        </row>
        <row r="18191">
          <cell r="A18191" t="str">
            <v/>
          </cell>
        </row>
        <row r="18192">
          <cell r="A18192" t="str">
            <v/>
          </cell>
        </row>
        <row r="18193">
          <cell r="A18193" t="str">
            <v/>
          </cell>
        </row>
        <row r="18194">
          <cell r="A18194" t="str">
            <v/>
          </cell>
        </row>
        <row r="18195">
          <cell r="A18195" t="str">
            <v/>
          </cell>
        </row>
        <row r="18196">
          <cell r="A18196" t="str">
            <v/>
          </cell>
        </row>
        <row r="18197">
          <cell r="A18197" t="str">
            <v/>
          </cell>
        </row>
        <row r="18198">
          <cell r="A18198" t="str">
            <v/>
          </cell>
        </row>
        <row r="18199">
          <cell r="A18199" t="str">
            <v/>
          </cell>
        </row>
        <row r="18200">
          <cell r="A18200" t="str">
            <v/>
          </cell>
        </row>
        <row r="18201">
          <cell r="A18201" t="str">
            <v/>
          </cell>
        </row>
        <row r="18202">
          <cell r="A18202" t="str">
            <v/>
          </cell>
        </row>
        <row r="18203">
          <cell r="A18203" t="str">
            <v/>
          </cell>
        </row>
        <row r="18204">
          <cell r="A18204" t="str">
            <v/>
          </cell>
        </row>
        <row r="18205">
          <cell r="A18205" t="str">
            <v/>
          </cell>
        </row>
        <row r="18206">
          <cell r="A18206" t="str">
            <v/>
          </cell>
        </row>
        <row r="18207">
          <cell r="A18207" t="str">
            <v/>
          </cell>
        </row>
        <row r="18208">
          <cell r="A18208" t="str">
            <v/>
          </cell>
        </row>
        <row r="18209">
          <cell r="A18209" t="str">
            <v/>
          </cell>
        </row>
        <row r="18210">
          <cell r="A18210" t="str">
            <v/>
          </cell>
        </row>
        <row r="18211">
          <cell r="A18211" t="str">
            <v/>
          </cell>
        </row>
        <row r="18212">
          <cell r="A18212" t="str">
            <v/>
          </cell>
        </row>
        <row r="18213">
          <cell r="A18213" t="str">
            <v/>
          </cell>
        </row>
        <row r="18214">
          <cell r="A18214" t="str">
            <v/>
          </cell>
        </row>
        <row r="18215">
          <cell r="A18215" t="str">
            <v/>
          </cell>
        </row>
        <row r="18216">
          <cell r="A18216" t="str">
            <v/>
          </cell>
        </row>
        <row r="18217">
          <cell r="A18217" t="str">
            <v/>
          </cell>
        </row>
        <row r="18218">
          <cell r="A18218" t="str">
            <v/>
          </cell>
        </row>
        <row r="18219">
          <cell r="A18219" t="str">
            <v/>
          </cell>
        </row>
        <row r="18220">
          <cell r="A18220" t="str">
            <v/>
          </cell>
        </row>
        <row r="18221">
          <cell r="A18221" t="str">
            <v/>
          </cell>
        </row>
        <row r="18222">
          <cell r="A18222" t="str">
            <v/>
          </cell>
        </row>
        <row r="18223">
          <cell r="A18223" t="str">
            <v/>
          </cell>
        </row>
        <row r="18224">
          <cell r="A18224" t="str">
            <v/>
          </cell>
        </row>
        <row r="18225">
          <cell r="A18225" t="str">
            <v/>
          </cell>
        </row>
        <row r="18226">
          <cell r="A18226" t="str">
            <v/>
          </cell>
        </row>
        <row r="18227">
          <cell r="A18227" t="str">
            <v/>
          </cell>
        </row>
        <row r="18228">
          <cell r="A18228" t="str">
            <v/>
          </cell>
        </row>
        <row r="18229">
          <cell r="A18229" t="str">
            <v/>
          </cell>
        </row>
        <row r="18230">
          <cell r="A18230" t="str">
            <v/>
          </cell>
        </row>
        <row r="18231">
          <cell r="A18231" t="str">
            <v/>
          </cell>
        </row>
        <row r="18232">
          <cell r="A18232" t="str">
            <v/>
          </cell>
        </row>
        <row r="18233">
          <cell r="A18233" t="str">
            <v/>
          </cell>
        </row>
        <row r="18234">
          <cell r="A18234" t="str">
            <v/>
          </cell>
        </row>
        <row r="18235">
          <cell r="A18235" t="str">
            <v/>
          </cell>
        </row>
        <row r="18236">
          <cell r="A18236" t="str">
            <v/>
          </cell>
        </row>
        <row r="18237">
          <cell r="A18237" t="str">
            <v/>
          </cell>
        </row>
        <row r="18238">
          <cell r="A18238" t="str">
            <v/>
          </cell>
        </row>
        <row r="18239">
          <cell r="A18239" t="str">
            <v/>
          </cell>
        </row>
        <row r="18240">
          <cell r="A18240" t="str">
            <v/>
          </cell>
        </row>
        <row r="18241">
          <cell r="A18241" t="str">
            <v/>
          </cell>
        </row>
        <row r="18242">
          <cell r="A18242" t="str">
            <v/>
          </cell>
        </row>
        <row r="18243">
          <cell r="A18243" t="str">
            <v/>
          </cell>
        </row>
        <row r="18244">
          <cell r="A18244" t="str">
            <v/>
          </cell>
        </row>
        <row r="18245">
          <cell r="A18245" t="str">
            <v/>
          </cell>
        </row>
        <row r="18246">
          <cell r="A18246" t="str">
            <v/>
          </cell>
        </row>
        <row r="18247">
          <cell r="A18247" t="str">
            <v/>
          </cell>
        </row>
        <row r="18248">
          <cell r="A18248" t="str">
            <v/>
          </cell>
        </row>
        <row r="18249">
          <cell r="A18249" t="str">
            <v/>
          </cell>
        </row>
        <row r="18250">
          <cell r="A18250" t="str">
            <v/>
          </cell>
        </row>
        <row r="18251">
          <cell r="A18251" t="str">
            <v/>
          </cell>
        </row>
        <row r="18252">
          <cell r="A18252" t="str">
            <v/>
          </cell>
        </row>
        <row r="18253">
          <cell r="A18253" t="str">
            <v/>
          </cell>
        </row>
        <row r="18254">
          <cell r="A18254" t="str">
            <v/>
          </cell>
        </row>
        <row r="18255">
          <cell r="A18255" t="str">
            <v/>
          </cell>
        </row>
        <row r="18256">
          <cell r="A18256" t="str">
            <v/>
          </cell>
        </row>
        <row r="18257">
          <cell r="A18257" t="str">
            <v/>
          </cell>
        </row>
        <row r="18258">
          <cell r="A18258" t="str">
            <v/>
          </cell>
        </row>
        <row r="18259">
          <cell r="A18259" t="str">
            <v/>
          </cell>
        </row>
        <row r="18260">
          <cell r="A18260" t="str">
            <v/>
          </cell>
        </row>
        <row r="18261">
          <cell r="A18261" t="str">
            <v/>
          </cell>
        </row>
        <row r="18262">
          <cell r="A18262" t="str">
            <v/>
          </cell>
        </row>
        <row r="18263">
          <cell r="A18263" t="str">
            <v/>
          </cell>
        </row>
        <row r="18264">
          <cell r="A18264" t="str">
            <v/>
          </cell>
        </row>
        <row r="18265">
          <cell r="A18265" t="str">
            <v/>
          </cell>
        </row>
        <row r="18266">
          <cell r="A18266" t="str">
            <v/>
          </cell>
        </row>
        <row r="18267">
          <cell r="A18267" t="str">
            <v/>
          </cell>
        </row>
        <row r="18268">
          <cell r="A18268" t="str">
            <v/>
          </cell>
        </row>
        <row r="18269">
          <cell r="A18269" t="str">
            <v/>
          </cell>
        </row>
        <row r="18270">
          <cell r="A18270" t="str">
            <v/>
          </cell>
        </row>
        <row r="18271">
          <cell r="A18271" t="str">
            <v/>
          </cell>
        </row>
        <row r="18272">
          <cell r="A18272" t="str">
            <v/>
          </cell>
        </row>
        <row r="18273">
          <cell r="A18273" t="str">
            <v/>
          </cell>
        </row>
        <row r="18274">
          <cell r="A18274" t="str">
            <v/>
          </cell>
        </row>
        <row r="18275">
          <cell r="A18275" t="str">
            <v/>
          </cell>
        </row>
        <row r="18276">
          <cell r="A18276" t="str">
            <v/>
          </cell>
        </row>
        <row r="18277">
          <cell r="A18277" t="str">
            <v/>
          </cell>
        </row>
        <row r="18278">
          <cell r="A18278" t="str">
            <v/>
          </cell>
        </row>
        <row r="18279">
          <cell r="A18279" t="str">
            <v/>
          </cell>
        </row>
        <row r="18280">
          <cell r="A18280" t="str">
            <v/>
          </cell>
        </row>
        <row r="18281">
          <cell r="A18281" t="str">
            <v/>
          </cell>
        </row>
        <row r="18282">
          <cell r="A18282" t="str">
            <v/>
          </cell>
        </row>
        <row r="18283">
          <cell r="A18283" t="str">
            <v/>
          </cell>
        </row>
        <row r="18284">
          <cell r="A18284" t="str">
            <v/>
          </cell>
        </row>
        <row r="18285">
          <cell r="A18285" t="str">
            <v/>
          </cell>
        </row>
        <row r="18286">
          <cell r="A18286" t="str">
            <v/>
          </cell>
        </row>
        <row r="18287">
          <cell r="A18287" t="str">
            <v/>
          </cell>
        </row>
        <row r="18288">
          <cell r="A18288" t="str">
            <v/>
          </cell>
        </row>
        <row r="18289">
          <cell r="A18289" t="str">
            <v/>
          </cell>
        </row>
        <row r="18290">
          <cell r="A18290" t="str">
            <v/>
          </cell>
        </row>
        <row r="18291">
          <cell r="A18291" t="str">
            <v/>
          </cell>
        </row>
        <row r="18292">
          <cell r="A18292" t="str">
            <v/>
          </cell>
        </row>
        <row r="18293">
          <cell r="A18293" t="str">
            <v/>
          </cell>
        </row>
        <row r="18294">
          <cell r="A18294" t="str">
            <v/>
          </cell>
        </row>
        <row r="18295">
          <cell r="A18295" t="str">
            <v/>
          </cell>
        </row>
        <row r="18296">
          <cell r="A18296" t="str">
            <v/>
          </cell>
        </row>
        <row r="18297">
          <cell r="A18297" t="str">
            <v/>
          </cell>
        </row>
        <row r="18298">
          <cell r="A18298" t="str">
            <v/>
          </cell>
        </row>
        <row r="18299">
          <cell r="A18299" t="str">
            <v/>
          </cell>
        </row>
        <row r="18300">
          <cell r="A18300" t="str">
            <v/>
          </cell>
        </row>
        <row r="18301">
          <cell r="A18301" t="str">
            <v/>
          </cell>
        </row>
        <row r="18302">
          <cell r="A18302" t="str">
            <v/>
          </cell>
        </row>
        <row r="18303">
          <cell r="A18303" t="str">
            <v/>
          </cell>
        </row>
        <row r="18304">
          <cell r="A18304" t="str">
            <v/>
          </cell>
        </row>
        <row r="18305">
          <cell r="A18305" t="str">
            <v/>
          </cell>
        </row>
        <row r="18306">
          <cell r="A18306" t="str">
            <v/>
          </cell>
        </row>
        <row r="18307">
          <cell r="A18307" t="str">
            <v/>
          </cell>
        </row>
        <row r="18308">
          <cell r="A18308" t="str">
            <v/>
          </cell>
        </row>
        <row r="18309">
          <cell r="A18309" t="str">
            <v/>
          </cell>
        </row>
        <row r="18310">
          <cell r="A18310" t="str">
            <v/>
          </cell>
        </row>
        <row r="18311">
          <cell r="A18311" t="str">
            <v/>
          </cell>
        </row>
        <row r="18312">
          <cell r="A18312" t="str">
            <v/>
          </cell>
        </row>
        <row r="18313">
          <cell r="A18313" t="str">
            <v/>
          </cell>
        </row>
        <row r="18314">
          <cell r="A18314" t="str">
            <v/>
          </cell>
        </row>
        <row r="18315">
          <cell r="A18315" t="str">
            <v/>
          </cell>
        </row>
        <row r="18316">
          <cell r="A18316" t="str">
            <v/>
          </cell>
        </row>
        <row r="18317">
          <cell r="A18317" t="str">
            <v/>
          </cell>
        </row>
        <row r="18318">
          <cell r="A18318" t="str">
            <v/>
          </cell>
        </row>
        <row r="18319">
          <cell r="A18319" t="str">
            <v/>
          </cell>
        </row>
        <row r="18320">
          <cell r="A18320" t="str">
            <v/>
          </cell>
        </row>
        <row r="18321">
          <cell r="A18321" t="str">
            <v/>
          </cell>
        </row>
        <row r="18322">
          <cell r="A18322" t="str">
            <v/>
          </cell>
        </row>
        <row r="18323">
          <cell r="A18323" t="str">
            <v/>
          </cell>
        </row>
        <row r="18324">
          <cell r="A18324" t="str">
            <v/>
          </cell>
        </row>
        <row r="18325">
          <cell r="A18325" t="str">
            <v/>
          </cell>
        </row>
        <row r="18326">
          <cell r="A18326" t="str">
            <v/>
          </cell>
        </row>
        <row r="18327">
          <cell r="A18327" t="str">
            <v/>
          </cell>
        </row>
        <row r="18328">
          <cell r="A18328" t="str">
            <v/>
          </cell>
        </row>
        <row r="18329">
          <cell r="A18329" t="str">
            <v/>
          </cell>
        </row>
        <row r="18330">
          <cell r="A18330" t="str">
            <v/>
          </cell>
        </row>
        <row r="18331">
          <cell r="A18331" t="str">
            <v/>
          </cell>
        </row>
        <row r="18332">
          <cell r="A18332" t="str">
            <v/>
          </cell>
        </row>
        <row r="18333">
          <cell r="A18333" t="str">
            <v/>
          </cell>
        </row>
        <row r="18334">
          <cell r="A18334" t="str">
            <v/>
          </cell>
        </row>
        <row r="18335">
          <cell r="A18335" t="str">
            <v/>
          </cell>
        </row>
        <row r="18336">
          <cell r="A18336" t="str">
            <v/>
          </cell>
        </row>
        <row r="18337">
          <cell r="A18337" t="str">
            <v/>
          </cell>
        </row>
        <row r="18338">
          <cell r="A18338" t="str">
            <v/>
          </cell>
        </row>
        <row r="18339">
          <cell r="A18339" t="str">
            <v/>
          </cell>
        </row>
        <row r="18340">
          <cell r="A18340" t="str">
            <v/>
          </cell>
        </row>
        <row r="18341">
          <cell r="A18341" t="str">
            <v/>
          </cell>
        </row>
        <row r="18342">
          <cell r="A18342" t="str">
            <v/>
          </cell>
        </row>
        <row r="18343">
          <cell r="A18343" t="str">
            <v/>
          </cell>
        </row>
        <row r="18344">
          <cell r="A18344" t="str">
            <v/>
          </cell>
        </row>
        <row r="18345">
          <cell r="A18345" t="str">
            <v/>
          </cell>
        </row>
        <row r="18346">
          <cell r="A18346" t="str">
            <v/>
          </cell>
        </row>
        <row r="18347">
          <cell r="A18347" t="str">
            <v/>
          </cell>
        </row>
        <row r="18348">
          <cell r="A18348" t="str">
            <v/>
          </cell>
        </row>
        <row r="18349">
          <cell r="A18349" t="str">
            <v/>
          </cell>
        </row>
        <row r="18350">
          <cell r="A18350" t="str">
            <v/>
          </cell>
        </row>
        <row r="18351">
          <cell r="A18351" t="str">
            <v/>
          </cell>
        </row>
        <row r="18352">
          <cell r="A18352" t="str">
            <v/>
          </cell>
        </row>
        <row r="18353">
          <cell r="A18353" t="str">
            <v/>
          </cell>
        </row>
        <row r="18354">
          <cell r="A18354" t="str">
            <v/>
          </cell>
        </row>
        <row r="18355">
          <cell r="A18355" t="str">
            <v/>
          </cell>
        </row>
        <row r="18356">
          <cell r="A18356" t="str">
            <v/>
          </cell>
        </row>
        <row r="18357">
          <cell r="A18357" t="str">
            <v/>
          </cell>
        </row>
        <row r="18358">
          <cell r="A18358" t="str">
            <v/>
          </cell>
        </row>
        <row r="18359">
          <cell r="A18359" t="str">
            <v/>
          </cell>
        </row>
        <row r="18360">
          <cell r="A18360" t="str">
            <v/>
          </cell>
        </row>
        <row r="18361">
          <cell r="A18361" t="str">
            <v/>
          </cell>
        </row>
        <row r="18362">
          <cell r="A18362" t="str">
            <v/>
          </cell>
        </row>
        <row r="18363">
          <cell r="A18363" t="str">
            <v/>
          </cell>
        </row>
        <row r="18364">
          <cell r="A18364" t="str">
            <v/>
          </cell>
        </row>
        <row r="18365">
          <cell r="A18365" t="str">
            <v/>
          </cell>
        </row>
        <row r="18366">
          <cell r="A18366" t="str">
            <v/>
          </cell>
        </row>
        <row r="18367">
          <cell r="A18367" t="str">
            <v/>
          </cell>
        </row>
        <row r="18368">
          <cell r="A18368" t="str">
            <v/>
          </cell>
        </row>
        <row r="18369">
          <cell r="A18369" t="str">
            <v/>
          </cell>
        </row>
        <row r="18370">
          <cell r="A18370" t="str">
            <v/>
          </cell>
        </row>
        <row r="18371">
          <cell r="A18371" t="str">
            <v/>
          </cell>
        </row>
        <row r="18372">
          <cell r="A18372" t="str">
            <v/>
          </cell>
        </row>
        <row r="18373">
          <cell r="A18373" t="str">
            <v/>
          </cell>
        </row>
        <row r="18374">
          <cell r="A18374" t="str">
            <v/>
          </cell>
        </row>
        <row r="18375">
          <cell r="A18375" t="str">
            <v/>
          </cell>
        </row>
        <row r="18376">
          <cell r="A18376" t="str">
            <v/>
          </cell>
        </row>
        <row r="18377">
          <cell r="A18377" t="str">
            <v/>
          </cell>
        </row>
        <row r="18378">
          <cell r="A18378" t="str">
            <v/>
          </cell>
        </row>
        <row r="18379">
          <cell r="A18379" t="str">
            <v/>
          </cell>
        </row>
        <row r="18380">
          <cell r="A18380" t="str">
            <v/>
          </cell>
        </row>
        <row r="18381">
          <cell r="A18381" t="str">
            <v/>
          </cell>
        </row>
        <row r="18382">
          <cell r="A18382" t="str">
            <v/>
          </cell>
        </row>
        <row r="18383">
          <cell r="A18383" t="str">
            <v/>
          </cell>
        </row>
        <row r="18384">
          <cell r="A18384" t="str">
            <v/>
          </cell>
        </row>
        <row r="18385">
          <cell r="A18385" t="str">
            <v/>
          </cell>
        </row>
        <row r="18386">
          <cell r="A18386" t="str">
            <v/>
          </cell>
        </row>
        <row r="18387">
          <cell r="A18387" t="str">
            <v/>
          </cell>
        </row>
        <row r="18388">
          <cell r="A18388" t="str">
            <v/>
          </cell>
        </row>
        <row r="18389">
          <cell r="A18389" t="str">
            <v/>
          </cell>
        </row>
        <row r="18390">
          <cell r="A18390" t="str">
            <v/>
          </cell>
        </row>
        <row r="18391">
          <cell r="A18391" t="str">
            <v/>
          </cell>
        </row>
        <row r="18392">
          <cell r="A18392" t="str">
            <v/>
          </cell>
        </row>
        <row r="18393">
          <cell r="A18393" t="str">
            <v/>
          </cell>
        </row>
        <row r="18394">
          <cell r="A18394" t="str">
            <v/>
          </cell>
        </row>
        <row r="18395">
          <cell r="A18395" t="str">
            <v/>
          </cell>
        </row>
        <row r="18396">
          <cell r="A18396" t="str">
            <v/>
          </cell>
        </row>
        <row r="18397">
          <cell r="A18397" t="str">
            <v/>
          </cell>
        </row>
        <row r="18398">
          <cell r="A18398" t="str">
            <v/>
          </cell>
        </row>
        <row r="18399">
          <cell r="A18399" t="str">
            <v/>
          </cell>
        </row>
        <row r="18400">
          <cell r="A18400" t="str">
            <v/>
          </cell>
        </row>
        <row r="18401">
          <cell r="A18401" t="str">
            <v/>
          </cell>
        </row>
        <row r="18402">
          <cell r="A18402" t="str">
            <v/>
          </cell>
        </row>
        <row r="18403">
          <cell r="A18403" t="str">
            <v/>
          </cell>
        </row>
        <row r="18404">
          <cell r="A18404" t="str">
            <v/>
          </cell>
        </row>
        <row r="18405">
          <cell r="A18405" t="str">
            <v/>
          </cell>
        </row>
        <row r="18406">
          <cell r="A18406" t="str">
            <v/>
          </cell>
        </row>
        <row r="18407">
          <cell r="A18407" t="str">
            <v/>
          </cell>
        </row>
        <row r="18408">
          <cell r="A18408" t="str">
            <v/>
          </cell>
        </row>
        <row r="18409">
          <cell r="A18409" t="str">
            <v/>
          </cell>
        </row>
        <row r="18410">
          <cell r="A18410" t="str">
            <v/>
          </cell>
        </row>
        <row r="18411">
          <cell r="A18411" t="str">
            <v/>
          </cell>
        </row>
        <row r="18412">
          <cell r="A18412" t="str">
            <v/>
          </cell>
        </row>
        <row r="18413">
          <cell r="A18413" t="str">
            <v/>
          </cell>
        </row>
        <row r="18414">
          <cell r="A18414" t="str">
            <v/>
          </cell>
        </row>
        <row r="18415">
          <cell r="A18415" t="str">
            <v/>
          </cell>
        </row>
        <row r="18416">
          <cell r="A18416" t="str">
            <v/>
          </cell>
        </row>
        <row r="18417">
          <cell r="A18417" t="str">
            <v/>
          </cell>
        </row>
        <row r="18418">
          <cell r="A18418" t="str">
            <v/>
          </cell>
        </row>
        <row r="18419">
          <cell r="A18419" t="str">
            <v/>
          </cell>
        </row>
        <row r="18420">
          <cell r="A18420" t="str">
            <v/>
          </cell>
        </row>
        <row r="18421">
          <cell r="A18421" t="str">
            <v/>
          </cell>
        </row>
        <row r="18422">
          <cell r="A18422" t="str">
            <v/>
          </cell>
        </row>
        <row r="18423">
          <cell r="A18423" t="str">
            <v/>
          </cell>
        </row>
        <row r="18424">
          <cell r="A18424" t="str">
            <v/>
          </cell>
        </row>
        <row r="18425">
          <cell r="A18425" t="str">
            <v/>
          </cell>
        </row>
        <row r="18426">
          <cell r="A18426" t="str">
            <v/>
          </cell>
        </row>
        <row r="18427">
          <cell r="A18427" t="str">
            <v/>
          </cell>
        </row>
        <row r="18428">
          <cell r="A18428" t="str">
            <v/>
          </cell>
        </row>
        <row r="18429">
          <cell r="A18429" t="str">
            <v/>
          </cell>
        </row>
        <row r="18430">
          <cell r="A18430" t="str">
            <v/>
          </cell>
        </row>
        <row r="18431">
          <cell r="A18431" t="str">
            <v/>
          </cell>
        </row>
        <row r="18432">
          <cell r="A18432" t="str">
            <v/>
          </cell>
        </row>
        <row r="18433">
          <cell r="A18433" t="str">
            <v/>
          </cell>
        </row>
        <row r="18434">
          <cell r="A18434" t="str">
            <v/>
          </cell>
        </row>
        <row r="18435">
          <cell r="A18435" t="str">
            <v/>
          </cell>
        </row>
        <row r="18436">
          <cell r="A18436" t="str">
            <v/>
          </cell>
        </row>
        <row r="18437">
          <cell r="A18437" t="str">
            <v/>
          </cell>
        </row>
        <row r="18438">
          <cell r="A18438" t="str">
            <v/>
          </cell>
        </row>
        <row r="18439">
          <cell r="A18439" t="str">
            <v/>
          </cell>
        </row>
        <row r="18440">
          <cell r="A18440" t="str">
            <v/>
          </cell>
        </row>
        <row r="18441">
          <cell r="A18441" t="str">
            <v/>
          </cell>
        </row>
        <row r="18442">
          <cell r="A18442" t="str">
            <v/>
          </cell>
        </row>
        <row r="18443">
          <cell r="A18443" t="str">
            <v/>
          </cell>
        </row>
        <row r="18444">
          <cell r="A18444" t="str">
            <v/>
          </cell>
        </row>
        <row r="18445">
          <cell r="A18445" t="str">
            <v/>
          </cell>
        </row>
        <row r="18446">
          <cell r="A18446" t="str">
            <v/>
          </cell>
        </row>
        <row r="18447">
          <cell r="A18447" t="str">
            <v/>
          </cell>
        </row>
        <row r="18448">
          <cell r="A18448" t="str">
            <v/>
          </cell>
        </row>
        <row r="18449">
          <cell r="A18449" t="str">
            <v/>
          </cell>
        </row>
        <row r="18450">
          <cell r="A18450" t="str">
            <v/>
          </cell>
        </row>
        <row r="18451">
          <cell r="A18451" t="str">
            <v/>
          </cell>
        </row>
        <row r="18452">
          <cell r="A18452" t="str">
            <v/>
          </cell>
        </row>
        <row r="18453">
          <cell r="A18453" t="str">
            <v/>
          </cell>
        </row>
        <row r="18454">
          <cell r="A18454" t="str">
            <v/>
          </cell>
        </row>
        <row r="18455">
          <cell r="A18455" t="str">
            <v/>
          </cell>
        </row>
        <row r="18456">
          <cell r="A18456" t="str">
            <v/>
          </cell>
        </row>
        <row r="18457">
          <cell r="A18457" t="str">
            <v/>
          </cell>
        </row>
        <row r="18458">
          <cell r="A18458" t="str">
            <v/>
          </cell>
        </row>
        <row r="18459">
          <cell r="A18459" t="str">
            <v/>
          </cell>
        </row>
        <row r="18460">
          <cell r="A18460" t="str">
            <v/>
          </cell>
        </row>
        <row r="18461">
          <cell r="A18461" t="str">
            <v/>
          </cell>
        </row>
        <row r="18462">
          <cell r="A18462" t="str">
            <v/>
          </cell>
        </row>
        <row r="18463">
          <cell r="A18463" t="str">
            <v/>
          </cell>
        </row>
        <row r="18464">
          <cell r="A18464" t="str">
            <v/>
          </cell>
        </row>
        <row r="18465">
          <cell r="A18465" t="str">
            <v/>
          </cell>
        </row>
        <row r="18466">
          <cell r="A18466" t="str">
            <v/>
          </cell>
        </row>
        <row r="18467">
          <cell r="A18467" t="str">
            <v/>
          </cell>
        </row>
        <row r="18468">
          <cell r="A18468" t="str">
            <v/>
          </cell>
        </row>
        <row r="18469">
          <cell r="A18469" t="str">
            <v/>
          </cell>
        </row>
        <row r="18470">
          <cell r="A18470" t="str">
            <v/>
          </cell>
        </row>
        <row r="18471">
          <cell r="A18471" t="str">
            <v/>
          </cell>
        </row>
        <row r="18472">
          <cell r="A18472" t="str">
            <v/>
          </cell>
        </row>
        <row r="18473">
          <cell r="A18473" t="str">
            <v/>
          </cell>
        </row>
        <row r="18474">
          <cell r="A18474" t="str">
            <v/>
          </cell>
        </row>
        <row r="18475">
          <cell r="A18475" t="str">
            <v/>
          </cell>
        </row>
        <row r="18476">
          <cell r="A18476" t="str">
            <v/>
          </cell>
        </row>
        <row r="18477">
          <cell r="A18477" t="str">
            <v/>
          </cell>
        </row>
        <row r="18478">
          <cell r="A18478" t="str">
            <v/>
          </cell>
        </row>
        <row r="18479">
          <cell r="A18479" t="str">
            <v/>
          </cell>
        </row>
        <row r="18480">
          <cell r="A18480" t="str">
            <v/>
          </cell>
        </row>
        <row r="18481">
          <cell r="A18481" t="str">
            <v/>
          </cell>
        </row>
        <row r="18482">
          <cell r="A18482" t="str">
            <v/>
          </cell>
        </row>
        <row r="18483">
          <cell r="A18483" t="str">
            <v/>
          </cell>
        </row>
        <row r="18484">
          <cell r="A18484" t="str">
            <v/>
          </cell>
        </row>
        <row r="18485">
          <cell r="A18485" t="str">
            <v/>
          </cell>
        </row>
        <row r="18486">
          <cell r="A18486" t="str">
            <v/>
          </cell>
        </row>
        <row r="18487">
          <cell r="A18487" t="str">
            <v/>
          </cell>
        </row>
        <row r="18488">
          <cell r="A18488" t="str">
            <v/>
          </cell>
        </row>
        <row r="18489">
          <cell r="A18489" t="str">
            <v/>
          </cell>
        </row>
        <row r="18490">
          <cell r="A18490" t="str">
            <v/>
          </cell>
        </row>
        <row r="18491">
          <cell r="A18491" t="str">
            <v/>
          </cell>
        </row>
        <row r="18492">
          <cell r="A18492" t="str">
            <v/>
          </cell>
        </row>
        <row r="18493">
          <cell r="A18493" t="str">
            <v/>
          </cell>
        </row>
        <row r="18494">
          <cell r="A18494" t="str">
            <v/>
          </cell>
        </row>
        <row r="18495">
          <cell r="A18495" t="str">
            <v/>
          </cell>
        </row>
        <row r="18496">
          <cell r="A18496" t="str">
            <v/>
          </cell>
        </row>
        <row r="18497">
          <cell r="A18497" t="str">
            <v/>
          </cell>
        </row>
        <row r="18498">
          <cell r="A18498" t="str">
            <v/>
          </cell>
        </row>
        <row r="18499">
          <cell r="A18499" t="str">
            <v/>
          </cell>
        </row>
        <row r="18500">
          <cell r="A18500" t="str">
            <v/>
          </cell>
        </row>
        <row r="18501">
          <cell r="A18501" t="str">
            <v/>
          </cell>
        </row>
        <row r="18502">
          <cell r="A18502" t="str">
            <v/>
          </cell>
        </row>
        <row r="18503">
          <cell r="A18503" t="str">
            <v/>
          </cell>
        </row>
        <row r="18504">
          <cell r="A18504" t="str">
            <v/>
          </cell>
        </row>
        <row r="18505">
          <cell r="A18505" t="str">
            <v/>
          </cell>
        </row>
        <row r="18506">
          <cell r="A18506" t="str">
            <v/>
          </cell>
        </row>
        <row r="18507">
          <cell r="A18507" t="str">
            <v/>
          </cell>
        </row>
        <row r="18508">
          <cell r="A18508" t="str">
            <v/>
          </cell>
        </row>
        <row r="18509">
          <cell r="A18509" t="str">
            <v/>
          </cell>
        </row>
        <row r="18510">
          <cell r="A18510" t="str">
            <v/>
          </cell>
        </row>
        <row r="18511">
          <cell r="A18511" t="str">
            <v/>
          </cell>
        </row>
        <row r="18512">
          <cell r="A18512" t="str">
            <v/>
          </cell>
        </row>
        <row r="18513">
          <cell r="A18513" t="str">
            <v/>
          </cell>
        </row>
        <row r="18514">
          <cell r="A18514" t="str">
            <v/>
          </cell>
        </row>
        <row r="18515">
          <cell r="A18515" t="str">
            <v/>
          </cell>
        </row>
        <row r="18516">
          <cell r="A18516" t="str">
            <v/>
          </cell>
        </row>
        <row r="18517">
          <cell r="A18517" t="str">
            <v/>
          </cell>
        </row>
        <row r="18518">
          <cell r="A18518" t="str">
            <v/>
          </cell>
        </row>
        <row r="18519">
          <cell r="A18519" t="str">
            <v/>
          </cell>
        </row>
        <row r="18520">
          <cell r="A18520" t="str">
            <v/>
          </cell>
        </row>
        <row r="18521">
          <cell r="A18521" t="str">
            <v/>
          </cell>
        </row>
        <row r="18522">
          <cell r="A18522" t="str">
            <v/>
          </cell>
        </row>
        <row r="18523">
          <cell r="A18523" t="str">
            <v/>
          </cell>
        </row>
        <row r="18524">
          <cell r="A18524" t="str">
            <v/>
          </cell>
        </row>
        <row r="18525">
          <cell r="A18525" t="str">
            <v/>
          </cell>
        </row>
        <row r="18526">
          <cell r="A18526" t="str">
            <v/>
          </cell>
        </row>
        <row r="18527">
          <cell r="A18527" t="str">
            <v/>
          </cell>
        </row>
        <row r="18528">
          <cell r="A18528" t="str">
            <v/>
          </cell>
        </row>
        <row r="18529">
          <cell r="A18529" t="str">
            <v/>
          </cell>
        </row>
        <row r="18530">
          <cell r="A18530" t="str">
            <v/>
          </cell>
        </row>
        <row r="18531">
          <cell r="A18531" t="str">
            <v/>
          </cell>
        </row>
        <row r="18532">
          <cell r="A18532" t="str">
            <v/>
          </cell>
        </row>
        <row r="18533">
          <cell r="A18533" t="str">
            <v/>
          </cell>
        </row>
        <row r="18534">
          <cell r="A18534" t="str">
            <v/>
          </cell>
        </row>
        <row r="18535">
          <cell r="A18535" t="str">
            <v/>
          </cell>
        </row>
        <row r="18536">
          <cell r="A18536" t="str">
            <v/>
          </cell>
        </row>
        <row r="18537">
          <cell r="A18537" t="str">
            <v/>
          </cell>
        </row>
        <row r="18538">
          <cell r="A18538" t="str">
            <v/>
          </cell>
        </row>
        <row r="18539">
          <cell r="A18539" t="str">
            <v/>
          </cell>
        </row>
        <row r="18540">
          <cell r="A18540" t="str">
            <v/>
          </cell>
        </row>
        <row r="18541">
          <cell r="A18541" t="str">
            <v/>
          </cell>
        </row>
        <row r="18542">
          <cell r="A18542" t="str">
            <v/>
          </cell>
        </row>
        <row r="18543">
          <cell r="A18543" t="str">
            <v/>
          </cell>
        </row>
        <row r="18544">
          <cell r="A18544" t="str">
            <v/>
          </cell>
        </row>
        <row r="18545">
          <cell r="A18545" t="str">
            <v/>
          </cell>
        </row>
        <row r="18546">
          <cell r="A18546" t="str">
            <v/>
          </cell>
        </row>
        <row r="18547">
          <cell r="A18547" t="str">
            <v/>
          </cell>
        </row>
        <row r="18548">
          <cell r="A18548" t="str">
            <v/>
          </cell>
        </row>
        <row r="18549">
          <cell r="A18549" t="str">
            <v/>
          </cell>
        </row>
        <row r="18550">
          <cell r="A18550" t="str">
            <v/>
          </cell>
        </row>
        <row r="18551">
          <cell r="A18551" t="str">
            <v/>
          </cell>
        </row>
        <row r="18552">
          <cell r="A18552" t="str">
            <v/>
          </cell>
        </row>
        <row r="18553">
          <cell r="A18553" t="str">
            <v/>
          </cell>
        </row>
        <row r="18554">
          <cell r="A18554" t="str">
            <v/>
          </cell>
        </row>
        <row r="18555">
          <cell r="A18555" t="str">
            <v/>
          </cell>
        </row>
        <row r="18556">
          <cell r="A18556" t="str">
            <v/>
          </cell>
        </row>
        <row r="18557">
          <cell r="A18557" t="str">
            <v/>
          </cell>
        </row>
        <row r="18558">
          <cell r="A18558" t="str">
            <v/>
          </cell>
        </row>
        <row r="18559">
          <cell r="A18559" t="str">
            <v/>
          </cell>
        </row>
        <row r="18560">
          <cell r="A18560" t="str">
            <v/>
          </cell>
        </row>
        <row r="18561">
          <cell r="A18561" t="str">
            <v/>
          </cell>
        </row>
        <row r="18562">
          <cell r="A18562" t="str">
            <v/>
          </cell>
        </row>
        <row r="18563">
          <cell r="A18563" t="str">
            <v/>
          </cell>
        </row>
        <row r="18564">
          <cell r="A18564" t="str">
            <v/>
          </cell>
        </row>
        <row r="18565">
          <cell r="A18565" t="str">
            <v/>
          </cell>
        </row>
        <row r="18566">
          <cell r="A18566" t="str">
            <v/>
          </cell>
        </row>
        <row r="18567">
          <cell r="A18567" t="str">
            <v/>
          </cell>
        </row>
        <row r="18568">
          <cell r="A18568" t="str">
            <v/>
          </cell>
        </row>
        <row r="18569">
          <cell r="A18569" t="str">
            <v/>
          </cell>
        </row>
        <row r="18570">
          <cell r="A18570" t="str">
            <v/>
          </cell>
        </row>
        <row r="18571">
          <cell r="A18571" t="str">
            <v/>
          </cell>
        </row>
        <row r="18572">
          <cell r="A18572" t="str">
            <v/>
          </cell>
        </row>
        <row r="18573">
          <cell r="A18573" t="str">
            <v/>
          </cell>
        </row>
        <row r="18574">
          <cell r="A18574" t="str">
            <v/>
          </cell>
        </row>
        <row r="18575">
          <cell r="A18575" t="str">
            <v/>
          </cell>
        </row>
        <row r="18576">
          <cell r="A18576" t="str">
            <v/>
          </cell>
        </row>
        <row r="18577">
          <cell r="A18577" t="str">
            <v/>
          </cell>
        </row>
        <row r="18578">
          <cell r="A18578" t="str">
            <v/>
          </cell>
        </row>
        <row r="18579">
          <cell r="A18579" t="str">
            <v/>
          </cell>
        </row>
        <row r="18580">
          <cell r="A18580" t="str">
            <v/>
          </cell>
        </row>
        <row r="18581">
          <cell r="A18581" t="str">
            <v/>
          </cell>
        </row>
        <row r="18582">
          <cell r="A18582" t="str">
            <v/>
          </cell>
        </row>
        <row r="18583">
          <cell r="A18583" t="str">
            <v/>
          </cell>
        </row>
        <row r="18584">
          <cell r="A18584" t="str">
            <v/>
          </cell>
        </row>
        <row r="18585">
          <cell r="A18585" t="str">
            <v/>
          </cell>
        </row>
        <row r="18586">
          <cell r="A18586" t="str">
            <v/>
          </cell>
        </row>
        <row r="18587">
          <cell r="A18587" t="str">
            <v/>
          </cell>
        </row>
        <row r="18588">
          <cell r="A18588" t="str">
            <v/>
          </cell>
        </row>
        <row r="18589">
          <cell r="A18589" t="str">
            <v/>
          </cell>
        </row>
        <row r="18590">
          <cell r="A18590" t="str">
            <v/>
          </cell>
        </row>
        <row r="18591">
          <cell r="A18591" t="str">
            <v/>
          </cell>
        </row>
        <row r="18592">
          <cell r="A18592" t="str">
            <v/>
          </cell>
        </row>
        <row r="18593">
          <cell r="A18593" t="str">
            <v/>
          </cell>
        </row>
        <row r="18594">
          <cell r="A18594" t="str">
            <v/>
          </cell>
        </row>
        <row r="18595">
          <cell r="A18595" t="str">
            <v/>
          </cell>
        </row>
        <row r="18596">
          <cell r="A18596" t="str">
            <v/>
          </cell>
        </row>
        <row r="18597">
          <cell r="A18597" t="str">
            <v/>
          </cell>
        </row>
        <row r="18598">
          <cell r="A18598" t="str">
            <v/>
          </cell>
        </row>
        <row r="18599">
          <cell r="A18599" t="str">
            <v/>
          </cell>
        </row>
        <row r="18600">
          <cell r="A18600" t="str">
            <v/>
          </cell>
        </row>
        <row r="18601">
          <cell r="A18601" t="str">
            <v/>
          </cell>
        </row>
        <row r="18602">
          <cell r="A18602" t="str">
            <v/>
          </cell>
        </row>
        <row r="18603">
          <cell r="A18603" t="str">
            <v/>
          </cell>
        </row>
        <row r="18604">
          <cell r="A18604" t="str">
            <v/>
          </cell>
        </row>
        <row r="18605">
          <cell r="A18605" t="str">
            <v/>
          </cell>
        </row>
        <row r="18606">
          <cell r="A18606" t="str">
            <v/>
          </cell>
        </row>
        <row r="18607">
          <cell r="A18607" t="str">
            <v/>
          </cell>
        </row>
        <row r="18608">
          <cell r="A18608" t="str">
            <v/>
          </cell>
        </row>
        <row r="18609">
          <cell r="A18609" t="str">
            <v/>
          </cell>
        </row>
        <row r="18610">
          <cell r="A18610" t="str">
            <v/>
          </cell>
        </row>
        <row r="18611">
          <cell r="A18611" t="str">
            <v/>
          </cell>
        </row>
        <row r="18612">
          <cell r="A18612" t="str">
            <v/>
          </cell>
        </row>
        <row r="18613">
          <cell r="A18613" t="str">
            <v/>
          </cell>
        </row>
        <row r="18614">
          <cell r="A18614" t="str">
            <v/>
          </cell>
        </row>
        <row r="18615">
          <cell r="A18615" t="str">
            <v/>
          </cell>
        </row>
        <row r="18616">
          <cell r="A18616" t="str">
            <v/>
          </cell>
        </row>
        <row r="18617">
          <cell r="A18617" t="str">
            <v/>
          </cell>
        </row>
        <row r="18618">
          <cell r="A18618" t="str">
            <v/>
          </cell>
        </row>
        <row r="18619">
          <cell r="A18619" t="str">
            <v/>
          </cell>
        </row>
        <row r="18620">
          <cell r="A18620" t="str">
            <v/>
          </cell>
        </row>
        <row r="18621">
          <cell r="A18621" t="str">
            <v/>
          </cell>
        </row>
        <row r="18622">
          <cell r="A18622" t="str">
            <v/>
          </cell>
        </row>
        <row r="18623">
          <cell r="A18623" t="str">
            <v/>
          </cell>
        </row>
        <row r="18624">
          <cell r="A18624" t="str">
            <v/>
          </cell>
        </row>
        <row r="18625">
          <cell r="A18625" t="str">
            <v/>
          </cell>
        </row>
        <row r="18626">
          <cell r="A18626" t="str">
            <v/>
          </cell>
        </row>
        <row r="18627">
          <cell r="A18627" t="str">
            <v/>
          </cell>
        </row>
        <row r="18628">
          <cell r="A18628" t="str">
            <v/>
          </cell>
        </row>
        <row r="18629">
          <cell r="A18629" t="str">
            <v/>
          </cell>
        </row>
        <row r="18630">
          <cell r="A18630" t="str">
            <v/>
          </cell>
        </row>
        <row r="18631">
          <cell r="A18631" t="str">
            <v/>
          </cell>
        </row>
        <row r="18632">
          <cell r="A18632" t="str">
            <v/>
          </cell>
        </row>
        <row r="18633">
          <cell r="A18633" t="str">
            <v/>
          </cell>
        </row>
        <row r="18634">
          <cell r="A18634" t="str">
            <v/>
          </cell>
        </row>
        <row r="18635">
          <cell r="A18635" t="str">
            <v/>
          </cell>
        </row>
        <row r="18636">
          <cell r="A18636" t="str">
            <v/>
          </cell>
        </row>
        <row r="18637">
          <cell r="A18637" t="str">
            <v/>
          </cell>
        </row>
        <row r="18638">
          <cell r="A18638" t="str">
            <v/>
          </cell>
        </row>
        <row r="18639">
          <cell r="A18639" t="str">
            <v/>
          </cell>
        </row>
        <row r="18640">
          <cell r="A18640" t="str">
            <v/>
          </cell>
        </row>
        <row r="18641">
          <cell r="A18641" t="str">
            <v/>
          </cell>
        </row>
        <row r="18642">
          <cell r="A18642" t="str">
            <v/>
          </cell>
        </row>
        <row r="18643">
          <cell r="A18643" t="str">
            <v/>
          </cell>
        </row>
        <row r="18644">
          <cell r="A18644" t="str">
            <v/>
          </cell>
        </row>
        <row r="18645">
          <cell r="A18645" t="str">
            <v/>
          </cell>
        </row>
        <row r="18646">
          <cell r="A18646" t="str">
            <v/>
          </cell>
        </row>
        <row r="18647">
          <cell r="A18647" t="str">
            <v/>
          </cell>
        </row>
        <row r="18648">
          <cell r="A18648" t="str">
            <v/>
          </cell>
        </row>
        <row r="18649">
          <cell r="A18649" t="str">
            <v/>
          </cell>
        </row>
        <row r="18650">
          <cell r="A18650" t="str">
            <v/>
          </cell>
        </row>
        <row r="18651">
          <cell r="A18651" t="str">
            <v/>
          </cell>
        </row>
        <row r="18652">
          <cell r="A18652" t="str">
            <v/>
          </cell>
        </row>
        <row r="18653">
          <cell r="A18653" t="str">
            <v/>
          </cell>
        </row>
        <row r="18654">
          <cell r="A18654" t="str">
            <v/>
          </cell>
        </row>
        <row r="18655">
          <cell r="A18655" t="str">
            <v/>
          </cell>
        </row>
        <row r="18656">
          <cell r="A18656" t="str">
            <v/>
          </cell>
        </row>
        <row r="18657">
          <cell r="A18657" t="str">
            <v/>
          </cell>
        </row>
        <row r="18658">
          <cell r="A18658" t="str">
            <v/>
          </cell>
        </row>
        <row r="18659">
          <cell r="A18659" t="str">
            <v/>
          </cell>
        </row>
        <row r="18660">
          <cell r="A18660" t="str">
            <v/>
          </cell>
        </row>
        <row r="18661">
          <cell r="A18661" t="str">
            <v/>
          </cell>
        </row>
        <row r="18662">
          <cell r="A18662" t="str">
            <v/>
          </cell>
        </row>
        <row r="18663">
          <cell r="A18663" t="str">
            <v/>
          </cell>
        </row>
        <row r="18664">
          <cell r="A18664" t="str">
            <v/>
          </cell>
        </row>
        <row r="18665">
          <cell r="A18665" t="str">
            <v/>
          </cell>
        </row>
        <row r="18666">
          <cell r="A18666" t="str">
            <v/>
          </cell>
        </row>
        <row r="18667">
          <cell r="A18667" t="str">
            <v/>
          </cell>
        </row>
        <row r="18668">
          <cell r="A18668" t="str">
            <v/>
          </cell>
        </row>
        <row r="18669">
          <cell r="A18669" t="str">
            <v/>
          </cell>
        </row>
        <row r="18670">
          <cell r="A18670" t="str">
            <v/>
          </cell>
        </row>
        <row r="18671">
          <cell r="A18671" t="str">
            <v/>
          </cell>
        </row>
        <row r="18672">
          <cell r="A18672" t="str">
            <v/>
          </cell>
        </row>
        <row r="18673">
          <cell r="A18673" t="str">
            <v/>
          </cell>
        </row>
        <row r="18674">
          <cell r="A18674" t="str">
            <v/>
          </cell>
        </row>
        <row r="18675">
          <cell r="A18675" t="str">
            <v/>
          </cell>
        </row>
        <row r="18676">
          <cell r="A18676" t="str">
            <v/>
          </cell>
        </row>
        <row r="18677">
          <cell r="A18677" t="str">
            <v/>
          </cell>
        </row>
        <row r="18678">
          <cell r="A18678" t="str">
            <v/>
          </cell>
        </row>
        <row r="18679">
          <cell r="A18679" t="str">
            <v/>
          </cell>
        </row>
        <row r="18680">
          <cell r="A18680" t="str">
            <v/>
          </cell>
        </row>
        <row r="18681">
          <cell r="A18681" t="str">
            <v/>
          </cell>
        </row>
        <row r="18682">
          <cell r="A18682" t="str">
            <v/>
          </cell>
        </row>
        <row r="18683">
          <cell r="A18683" t="str">
            <v/>
          </cell>
        </row>
        <row r="18684">
          <cell r="A18684" t="str">
            <v/>
          </cell>
        </row>
        <row r="18685">
          <cell r="A18685" t="str">
            <v/>
          </cell>
        </row>
        <row r="18686">
          <cell r="A18686" t="str">
            <v/>
          </cell>
        </row>
        <row r="18687">
          <cell r="A18687" t="str">
            <v/>
          </cell>
        </row>
        <row r="18688">
          <cell r="A18688" t="str">
            <v/>
          </cell>
        </row>
        <row r="18689">
          <cell r="A18689" t="str">
            <v/>
          </cell>
        </row>
        <row r="18690">
          <cell r="A18690" t="str">
            <v/>
          </cell>
        </row>
        <row r="18691">
          <cell r="A18691" t="str">
            <v/>
          </cell>
        </row>
        <row r="18692">
          <cell r="A18692" t="str">
            <v/>
          </cell>
        </row>
        <row r="18693">
          <cell r="A18693" t="str">
            <v/>
          </cell>
        </row>
        <row r="18694">
          <cell r="A18694" t="str">
            <v/>
          </cell>
        </row>
        <row r="18695">
          <cell r="A18695" t="str">
            <v/>
          </cell>
        </row>
        <row r="18696">
          <cell r="A18696" t="str">
            <v/>
          </cell>
        </row>
        <row r="18697">
          <cell r="A18697" t="str">
            <v/>
          </cell>
        </row>
        <row r="18698">
          <cell r="A18698" t="str">
            <v/>
          </cell>
        </row>
        <row r="18699">
          <cell r="A18699" t="str">
            <v/>
          </cell>
        </row>
        <row r="18700">
          <cell r="A18700" t="str">
            <v/>
          </cell>
        </row>
        <row r="18701">
          <cell r="A18701" t="str">
            <v/>
          </cell>
        </row>
        <row r="18702">
          <cell r="A18702" t="str">
            <v/>
          </cell>
        </row>
        <row r="18703">
          <cell r="A18703" t="str">
            <v/>
          </cell>
        </row>
        <row r="18704">
          <cell r="A18704" t="str">
            <v/>
          </cell>
        </row>
        <row r="18705">
          <cell r="A18705" t="str">
            <v/>
          </cell>
        </row>
        <row r="18706">
          <cell r="A18706" t="str">
            <v/>
          </cell>
        </row>
        <row r="18707">
          <cell r="A18707" t="str">
            <v/>
          </cell>
        </row>
        <row r="18708">
          <cell r="A18708" t="str">
            <v/>
          </cell>
        </row>
        <row r="18709">
          <cell r="A18709" t="str">
            <v/>
          </cell>
        </row>
        <row r="18710">
          <cell r="A18710" t="str">
            <v/>
          </cell>
        </row>
        <row r="18711">
          <cell r="A18711" t="str">
            <v/>
          </cell>
        </row>
        <row r="18712">
          <cell r="A18712" t="str">
            <v/>
          </cell>
        </row>
        <row r="18713">
          <cell r="A18713" t="str">
            <v/>
          </cell>
        </row>
        <row r="18714">
          <cell r="A18714" t="str">
            <v/>
          </cell>
        </row>
        <row r="18715">
          <cell r="A18715" t="str">
            <v/>
          </cell>
        </row>
        <row r="18716">
          <cell r="A18716" t="str">
            <v/>
          </cell>
        </row>
        <row r="18717">
          <cell r="A18717" t="str">
            <v/>
          </cell>
        </row>
        <row r="18718">
          <cell r="A18718" t="str">
            <v/>
          </cell>
        </row>
        <row r="18719">
          <cell r="A18719" t="str">
            <v/>
          </cell>
        </row>
        <row r="18720">
          <cell r="A18720" t="str">
            <v/>
          </cell>
        </row>
        <row r="18721">
          <cell r="A18721" t="str">
            <v/>
          </cell>
        </row>
        <row r="18722">
          <cell r="A18722" t="str">
            <v/>
          </cell>
        </row>
        <row r="18723">
          <cell r="A18723" t="str">
            <v/>
          </cell>
        </row>
        <row r="18724">
          <cell r="A18724" t="str">
            <v/>
          </cell>
        </row>
        <row r="18725">
          <cell r="A18725" t="str">
            <v/>
          </cell>
        </row>
        <row r="18726">
          <cell r="A18726" t="str">
            <v/>
          </cell>
        </row>
        <row r="18727">
          <cell r="A18727" t="str">
            <v/>
          </cell>
        </row>
        <row r="18728">
          <cell r="A18728" t="str">
            <v/>
          </cell>
        </row>
        <row r="18729">
          <cell r="A18729" t="str">
            <v/>
          </cell>
        </row>
        <row r="18730">
          <cell r="A18730" t="str">
            <v/>
          </cell>
        </row>
        <row r="18731">
          <cell r="A18731" t="str">
            <v/>
          </cell>
        </row>
        <row r="18732">
          <cell r="A18732" t="str">
            <v/>
          </cell>
        </row>
        <row r="18733">
          <cell r="A18733" t="str">
            <v/>
          </cell>
        </row>
        <row r="18734">
          <cell r="A18734" t="str">
            <v/>
          </cell>
        </row>
        <row r="18735">
          <cell r="A18735" t="str">
            <v/>
          </cell>
        </row>
        <row r="18736">
          <cell r="A18736" t="str">
            <v/>
          </cell>
        </row>
        <row r="18737">
          <cell r="A18737" t="str">
            <v/>
          </cell>
        </row>
        <row r="18738">
          <cell r="A18738" t="str">
            <v/>
          </cell>
        </row>
        <row r="18739">
          <cell r="A18739" t="str">
            <v/>
          </cell>
        </row>
        <row r="18740">
          <cell r="A18740" t="str">
            <v/>
          </cell>
        </row>
        <row r="18741">
          <cell r="A18741" t="str">
            <v/>
          </cell>
        </row>
        <row r="18742">
          <cell r="A18742" t="str">
            <v/>
          </cell>
        </row>
        <row r="18743">
          <cell r="A18743" t="str">
            <v/>
          </cell>
        </row>
        <row r="18744">
          <cell r="A18744" t="str">
            <v/>
          </cell>
        </row>
        <row r="18745">
          <cell r="A18745" t="str">
            <v/>
          </cell>
        </row>
        <row r="18746">
          <cell r="A18746" t="str">
            <v/>
          </cell>
        </row>
        <row r="18747">
          <cell r="A18747" t="str">
            <v/>
          </cell>
        </row>
        <row r="18748">
          <cell r="A18748" t="str">
            <v/>
          </cell>
        </row>
        <row r="18749">
          <cell r="A18749" t="str">
            <v/>
          </cell>
        </row>
        <row r="18750">
          <cell r="A18750" t="str">
            <v/>
          </cell>
        </row>
        <row r="18751">
          <cell r="A18751" t="str">
            <v/>
          </cell>
        </row>
        <row r="18752">
          <cell r="A18752" t="str">
            <v/>
          </cell>
        </row>
        <row r="18753">
          <cell r="A18753" t="str">
            <v/>
          </cell>
        </row>
        <row r="18754">
          <cell r="A18754" t="str">
            <v/>
          </cell>
        </row>
        <row r="18755">
          <cell r="A18755" t="str">
            <v/>
          </cell>
        </row>
        <row r="18756">
          <cell r="A18756" t="str">
            <v/>
          </cell>
        </row>
        <row r="18757">
          <cell r="A18757" t="str">
            <v/>
          </cell>
        </row>
        <row r="18758">
          <cell r="A18758" t="str">
            <v/>
          </cell>
        </row>
        <row r="18759">
          <cell r="A18759" t="str">
            <v/>
          </cell>
        </row>
        <row r="18760">
          <cell r="A18760" t="str">
            <v/>
          </cell>
        </row>
        <row r="18761">
          <cell r="A18761" t="str">
            <v/>
          </cell>
        </row>
        <row r="18762">
          <cell r="A18762" t="str">
            <v/>
          </cell>
        </row>
        <row r="18763">
          <cell r="A18763" t="str">
            <v/>
          </cell>
        </row>
        <row r="18764">
          <cell r="A18764" t="str">
            <v/>
          </cell>
        </row>
        <row r="18765">
          <cell r="A18765" t="str">
            <v/>
          </cell>
        </row>
        <row r="18766">
          <cell r="A18766" t="str">
            <v/>
          </cell>
        </row>
        <row r="18767">
          <cell r="A18767" t="str">
            <v/>
          </cell>
        </row>
        <row r="18768">
          <cell r="A18768" t="str">
            <v/>
          </cell>
        </row>
        <row r="18769">
          <cell r="A18769" t="str">
            <v/>
          </cell>
        </row>
        <row r="18770">
          <cell r="A18770" t="str">
            <v/>
          </cell>
        </row>
        <row r="18771">
          <cell r="A18771" t="str">
            <v/>
          </cell>
        </row>
        <row r="18772">
          <cell r="A18772" t="str">
            <v/>
          </cell>
        </row>
        <row r="18773">
          <cell r="A18773" t="str">
            <v/>
          </cell>
        </row>
        <row r="18774">
          <cell r="A18774" t="str">
            <v/>
          </cell>
        </row>
        <row r="18775">
          <cell r="A18775" t="str">
            <v/>
          </cell>
        </row>
        <row r="18776">
          <cell r="A18776" t="str">
            <v/>
          </cell>
        </row>
        <row r="18777">
          <cell r="A18777" t="str">
            <v/>
          </cell>
        </row>
        <row r="18778">
          <cell r="A18778" t="str">
            <v/>
          </cell>
        </row>
        <row r="18779">
          <cell r="A18779" t="str">
            <v/>
          </cell>
        </row>
        <row r="18780">
          <cell r="A18780" t="str">
            <v/>
          </cell>
        </row>
        <row r="18781">
          <cell r="A18781" t="str">
            <v/>
          </cell>
        </row>
        <row r="18782">
          <cell r="A18782" t="str">
            <v/>
          </cell>
        </row>
        <row r="18783">
          <cell r="A18783" t="str">
            <v/>
          </cell>
        </row>
        <row r="18784">
          <cell r="A18784" t="str">
            <v/>
          </cell>
        </row>
        <row r="18785">
          <cell r="A18785" t="str">
            <v/>
          </cell>
        </row>
        <row r="18786">
          <cell r="A18786" t="str">
            <v/>
          </cell>
        </row>
        <row r="18787">
          <cell r="A18787" t="str">
            <v/>
          </cell>
        </row>
        <row r="18788">
          <cell r="A18788" t="str">
            <v/>
          </cell>
        </row>
        <row r="18789">
          <cell r="A18789" t="str">
            <v/>
          </cell>
        </row>
        <row r="18790">
          <cell r="A18790" t="str">
            <v/>
          </cell>
        </row>
        <row r="18791">
          <cell r="A18791" t="str">
            <v/>
          </cell>
        </row>
        <row r="18792">
          <cell r="A18792" t="str">
            <v/>
          </cell>
        </row>
        <row r="18793">
          <cell r="A18793" t="str">
            <v/>
          </cell>
        </row>
        <row r="18794">
          <cell r="A18794" t="str">
            <v/>
          </cell>
        </row>
        <row r="18795">
          <cell r="A18795" t="str">
            <v/>
          </cell>
        </row>
        <row r="18796">
          <cell r="A18796" t="str">
            <v/>
          </cell>
        </row>
        <row r="18797">
          <cell r="A18797" t="str">
            <v/>
          </cell>
        </row>
        <row r="18798">
          <cell r="A18798" t="str">
            <v/>
          </cell>
        </row>
        <row r="18799">
          <cell r="A18799" t="str">
            <v/>
          </cell>
        </row>
        <row r="18800">
          <cell r="A18800" t="str">
            <v/>
          </cell>
        </row>
        <row r="18801">
          <cell r="A18801" t="str">
            <v/>
          </cell>
        </row>
        <row r="18802">
          <cell r="A18802" t="str">
            <v/>
          </cell>
        </row>
        <row r="18803">
          <cell r="A18803" t="str">
            <v/>
          </cell>
        </row>
        <row r="18804">
          <cell r="A18804" t="str">
            <v/>
          </cell>
        </row>
        <row r="18805">
          <cell r="A18805" t="str">
            <v/>
          </cell>
        </row>
        <row r="18806">
          <cell r="A18806" t="str">
            <v/>
          </cell>
        </row>
        <row r="18807">
          <cell r="A18807" t="str">
            <v/>
          </cell>
        </row>
        <row r="18808">
          <cell r="A18808" t="str">
            <v/>
          </cell>
        </row>
        <row r="18809">
          <cell r="A18809" t="str">
            <v/>
          </cell>
        </row>
        <row r="18810">
          <cell r="A18810" t="str">
            <v/>
          </cell>
        </row>
        <row r="18811">
          <cell r="A18811" t="str">
            <v/>
          </cell>
        </row>
        <row r="18812">
          <cell r="A18812" t="str">
            <v/>
          </cell>
        </row>
        <row r="18813">
          <cell r="A18813" t="str">
            <v/>
          </cell>
        </row>
        <row r="18814">
          <cell r="A18814" t="str">
            <v/>
          </cell>
        </row>
        <row r="18815">
          <cell r="A18815" t="str">
            <v/>
          </cell>
        </row>
        <row r="18816">
          <cell r="A18816" t="str">
            <v/>
          </cell>
        </row>
        <row r="18817">
          <cell r="A18817" t="str">
            <v/>
          </cell>
        </row>
        <row r="18818">
          <cell r="A18818" t="str">
            <v/>
          </cell>
        </row>
        <row r="18819">
          <cell r="A18819" t="str">
            <v/>
          </cell>
        </row>
        <row r="18820">
          <cell r="A18820" t="str">
            <v/>
          </cell>
        </row>
        <row r="18821">
          <cell r="A18821" t="str">
            <v/>
          </cell>
        </row>
        <row r="18822">
          <cell r="A18822" t="str">
            <v/>
          </cell>
        </row>
        <row r="18823">
          <cell r="A18823" t="str">
            <v/>
          </cell>
        </row>
        <row r="18824">
          <cell r="A18824" t="str">
            <v/>
          </cell>
        </row>
        <row r="18825">
          <cell r="A18825" t="str">
            <v/>
          </cell>
        </row>
        <row r="18826">
          <cell r="A18826" t="str">
            <v/>
          </cell>
        </row>
        <row r="18827">
          <cell r="A18827" t="str">
            <v/>
          </cell>
        </row>
        <row r="18828">
          <cell r="A18828" t="str">
            <v/>
          </cell>
        </row>
        <row r="18829">
          <cell r="A18829" t="str">
            <v/>
          </cell>
        </row>
        <row r="18830">
          <cell r="A18830" t="str">
            <v/>
          </cell>
        </row>
        <row r="18831">
          <cell r="A18831" t="str">
            <v/>
          </cell>
        </row>
        <row r="18832">
          <cell r="A18832" t="str">
            <v/>
          </cell>
        </row>
        <row r="18833">
          <cell r="A18833" t="str">
            <v/>
          </cell>
        </row>
        <row r="18834">
          <cell r="A18834" t="str">
            <v/>
          </cell>
        </row>
        <row r="18835">
          <cell r="A18835" t="str">
            <v/>
          </cell>
        </row>
        <row r="18836">
          <cell r="A18836" t="str">
            <v/>
          </cell>
        </row>
        <row r="18837">
          <cell r="A18837" t="str">
            <v/>
          </cell>
        </row>
        <row r="18838">
          <cell r="A18838" t="str">
            <v/>
          </cell>
        </row>
        <row r="18839">
          <cell r="A18839" t="str">
            <v/>
          </cell>
        </row>
        <row r="18840">
          <cell r="A18840" t="str">
            <v/>
          </cell>
        </row>
        <row r="18841">
          <cell r="A18841" t="str">
            <v/>
          </cell>
        </row>
        <row r="18842">
          <cell r="A18842" t="str">
            <v/>
          </cell>
        </row>
        <row r="18843">
          <cell r="A18843" t="str">
            <v/>
          </cell>
        </row>
        <row r="18844">
          <cell r="A18844" t="str">
            <v/>
          </cell>
        </row>
        <row r="18845">
          <cell r="A18845" t="str">
            <v/>
          </cell>
        </row>
        <row r="18846">
          <cell r="A18846" t="str">
            <v/>
          </cell>
        </row>
        <row r="18847">
          <cell r="A18847" t="str">
            <v/>
          </cell>
        </row>
        <row r="18848">
          <cell r="A18848" t="str">
            <v/>
          </cell>
        </row>
        <row r="18849">
          <cell r="A18849" t="str">
            <v/>
          </cell>
        </row>
        <row r="18850">
          <cell r="A18850" t="str">
            <v/>
          </cell>
        </row>
        <row r="18851">
          <cell r="A18851" t="str">
            <v/>
          </cell>
        </row>
        <row r="18852">
          <cell r="A18852" t="str">
            <v/>
          </cell>
        </row>
        <row r="18853">
          <cell r="A18853" t="str">
            <v/>
          </cell>
        </row>
        <row r="18854">
          <cell r="A18854" t="str">
            <v/>
          </cell>
        </row>
        <row r="18855">
          <cell r="A18855" t="str">
            <v/>
          </cell>
        </row>
        <row r="18856">
          <cell r="A18856" t="str">
            <v/>
          </cell>
        </row>
        <row r="18857">
          <cell r="A18857" t="str">
            <v/>
          </cell>
        </row>
        <row r="18858">
          <cell r="A18858" t="str">
            <v/>
          </cell>
        </row>
        <row r="18859">
          <cell r="A18859" t="str">
            <v/>
          </cell>
        </row>
        <row r="18860">
          <cell r="A18860" t="str">
            <v/>
          </cell>
        </row>
        <row r="18861">
          <cell r="A18861" t="str">
            <v/>
          </cell>
        </row>
        <row r="18862">
          <cell r="A18862" t="str">
            <v/>
          </cell>
        </row>
        <row r="18863">
          <cell r="A18863" t="str">
            <v/>
          </cell>
        </row>
        <row r="18864">
          <cell r="A18864" t="str">
            <v/>
          </cell>
        </row>
        <row r="18865">
          <cell r="A18865" t="str">
            <v/>
          </cell>
        </row>
        <row r="18866">
          <cell r="A18866" t="str">
            <v/>
          </cell>
        </row>
        <row r="18867">
          <cell r="A18867" t="str">
            <v/>
          </cell>
        </row>
        <row r="18868">
          <cell r="A18868" t="str">
            <v/>
          </cell>
        </row>
        <row r="18869">
          <cell r="A18869" t="str">
            <v/>
          </cell>
        </row>
        <row r="18870">
          <cell r="A18870" t="str">
            <v/>
          </cell>
        </row>
        <row r="18871">
          <cell r="A18871" t="str">
            <v/>
          </cell>
        </row>
        <row r="18872">
          <cell r="A18872" t="str">
            <v/>
          </cell>
        </row>
        <row r="18873">
          <cell r="A18873" t="str">
            <v/>
          </cell>
        </row>
        <row r="18874">
          <cell r="A18874" t="str">
            <v/>
          </cell>
        </row>
        <row r="18875">
          <cell r="A18875" t="str">
            <v/>
          </cell>
        </row>
        <row r="18876">
          <cell r="A18876" t="str">
            <v/>
          </cell>
        </row>
        <row r="18877">
          <cell r="A18877" t="str">
            <v/>
          </cell>
        </row>
        <row r="18878">
          <cell r="A18878" t="str">
            <v/>
          </cell>
        </row>
        <row r="18879">
          <cell r="A18879" t="str">
            <v/>
          </cell>
        </row>
        <row r="18880">
          <cell r="A18880" t="str">
            <v/>
          </cell>
        </row>
        <row r="18881">
          <cell r="A18881" t="str">
            <v/>
          </cell>
        </row>
        <row r="18882">
          <cell r="A18882" t="str">
            <v/>
          </cell>
        </row>
        <row r="18883">
          <cell r="A18883" t="str">
            <v/>
          </cell>
        </row>
        <row r="18884">
          <cell r="A18884" t="str">
            <v/>
          </cell>
        </row>
        <row r="18885">
          <cell r="A18885" t="str">
            <v/>
          </cell>
        </row>
        <row r="18886">
          <cell r="A18886" t="str">
            <v/>
          </cell>
        </row>
        <row r="18887">
          <cell r="A18887" t="str">
            <v/>
          </cell>
        </row>
        <row r="18888">
          <cell r="A18888" t="str">
            <v/>
          </cell>
        </row>
        <row r="18889">
          <cell r="A18889" t="str">
            <v/>
          </cell>
        </row>
        <row r="18890">
          <cell r="A18890" t="str">
            <v/>
          </cell>
        </row>
        <row r="18891">
          <cell r="A18891" t="str">
            <v/>
          </cell>
        </row>
        <row r="18892">
          <cell r="A18892" t="str">
            <v/>
          </cell>
        </row>
        <row r="18893">
          <cell r="A18893" t="str">
            <v/>
          </cell>
        </row>
        <row r="18894">
          <cell r="A18894" t="str">
            <v/>
          </cell>
        </row>
        <row r="18895">
          <cell r="A18895" t="str">
            <v/>
          </cell>
        </row>
        <row r="18896">
          <cell r="A18896" t="str">
            <v/>
          </cell>
        </row>
        <row r="18897">
          <cell r="A18897" t="str">
            <v/>
          </cell>
        </row>
        <row r="18898">
          <cell r="A18898" t="str">
            <v/>
          </cell>
        </row>
        <row r="18899">
          <cell r="A18899" t="str">
            <v/>
          </cell>
        </row>
        <row r="18900">
          <cell r="A18900" t="str">
            <v/>
          </cell>
        </row>
        <row r="18901">
          <cell r="A18901" t="str">
            <v/>
          </cell>
        </row>
        <row r="18902">
          <cell r="A18902" t="str">
            <v/>
          </cell>
        </row>
        <row r="18903">
          <cell r="A18903" t="str">
            <v/>
          </cell>
        </row>
        <row r="18904">
          <cell r="A18904" t="str">
            <v/>
          </cell>
        </row>
        <row r="18905">
          <cell r="A18905" t="str">
            <v/>
          </cell>
        </row>
        <row r="18906">
          <cell r="A18906" t="str">
            <v/>
          </cell>
        </row>
        <row r="18907">
          <cell r="A18907" t="str">
            <v/>
          </cell>
        </row>
        <row r="18908">
          <cell r="A18908" t="str">
            <v/>
          </cell>
        </row>
        <row r="18909">
          <cell r="A18909" t="str">
            <v/>
          </cell>
        </row>
        <row r="18910">
          <cell r="A18910" t="str">
            <v/>
          </cell>
        </row>
        <row r="18911">
          <cell r="A18911" t="str">
            <v/>
          </cell>
        </row>
        <row r="18912">
          <cell r="A18912" t="str">
            <v/>
          </cell>
        </row>
        <row r="18913">
          <cell r="A18913" t="str">
            <v/>
          </cell>
        </row>
        <row r="18914">
          <cell r="A18914" t="str">
            <v/>
          </cell>
        </row>
        <row r="18915">
          <cell r="A18915" t="str">
            <v/>
          </cell>
        </row>
        <row r="18916">
          <cell r="A18916" t="str">
            <v/>
          </cell>
        </row>
        <row r="18917">
          <cell r="A18917" t="str">
            <v/>
          </cell>
        </row>
        <row r="18918">
          <cell r="A18918" t="str">
            <v/>
          </cell>
        </row>
        <row r="18919">
          <cell r="A18919" t="str">
            <v/>
          </cell>
        </row>
        <row r="18920">
          <cell r="A18920" t="str">
            <v/>
          </cell>
        </row>
        <row r="18921">
          <cell r="A18921" t="str">
            <v/>
          </cell>
        </row>
        <row r="18922">
          <cell r="A18922" t="str">
            <v/>
          </cell>
        </row>
        <row r="18923">
          <cell r="A18923" t="str">
            <v/>
          </cell>
        </row>
        <row r="18924">
          <cell r="A18924" t="str">
            <v/>
          </cell>
        </row>
        <row r="18925">
          <cell r="A18925" t="str">
            <v/>
          </cell>
        </row>
        <row r="18926">
          <cell r="A18926" t="str">
            <v/>
          </cell>
        </row>
        <row r="18927">
          <cell r="A18927" t="str">
            <v/>
          </cell>
        </row>
        <row r="18928">
          <cell r="A18928" t="str">
            <v/>
          </cell>
        </row>
        <row r="18929">
          <cell r="A18929" t="str">
            <v/>
          </cell>
        </row>
        <row r="18930">
          <cell r="A18930" t="str">
            <v/>
          </cell>
        </row>
        <row r="18931">
          <cell r="A18931" t="str">
            <v/>
          </cell>
        </row>
        <row r="18932">
          <cell r="A18932" t="str">
            <v/>
          </cell>
        </row>
        <row r="18933">
          <cell r="A18933" t="str">
            <v/>
          </cell>
        </row>
        <row r="18934">
          <cell r="A18934" t="str">
            <v/>
          </cell>
        </row>
        <row r="18935">
          <cell r="A18935" t="str">
            <v/>
          </cell>
        </row>
        <row r="18936">
          <cell r="A18936" t="str">
            <v/>
          </cell>
        </row>
        <row r="18937">
          <cell r="A18937" t="str">
            <v/>
          </cell>
        </row>
        <row r="18938">
          <cell r="A18938" t="str">
            <v/>
          </cell>
        </row>
        <row r="18939">
          <cell r="A18939" t="str">
            <v/>
          </cell>
        </row>
        <row r="18940">
          <cell r="A18940" t="str">
            <v/>
          </cell>
        </row>
        <row r="18941">
          <cell r="A18941" t="str">
            <v/>
          </cell>
        </row>
        <row r="18942">
          <cell r="A18942" t="str">
            <v/>
          </cell>
        </row>
        <row r="18943">
          <cell r="A18943" t="str">
            <v/>
          </cell>
        </row>
        <row r="18944">
          <cell r="A18944" t="str">
            <v/>
          </cell>
        </row>
        <row r="18945">
          <cell r="A18945" t="str">
            <v/>
          </cell>
        </row>
        <row r="18946">
          <cell r="A18946" t="str">
            <v/>
          </cell>
        </row>
        <row r="18947">
          <cell r="A18947" t="str">
            <v/>
          </cell>
        </row>
        <row r="18948">
          <cell r="A18948" t="str">
            <v/>
          </cell>
        </row>
        <row r="18949">
          <cell r="A18949" t="str">
            <v/>
          </cell>
        </row>
        <row r="18950">
          <cell r="A18950" t="str">
            <v/>
          </cell>
        </row>
        <row r="18951">
          <cell r="A18951" t="str">
            <v/>
          </cell>
        </row>
        <row r="18952">
          <cell r="A18952" t="str">
            <v/>
          </cell>
        </row>
        <row r="18953">
          <cell r="A18953" t="str">
            <v/>
          </cell>
        </row>
        <row r="18954">
          <cell r="A18954" t="str">
            <v/>
          </cell>
        </row>
        <row r="18955">
          <cell r="A18955" t="str">
            <v/>
          </cell>
        </row>
        <row r="18956">
          <cell r="A18956" t="str">
            <v/>
          </cell>
        </row>
        <row r="18957">
          <cell r="A18957" t="str">
            <v/>
          </cell>
        </row>
        <row r="18958">
          <cell r="A18958" t="str">
            <v/>
          </cell>
        </row>
        <row r="18959">
          <cell r="A18959" t="str">
            <v/>
          </cell>
        </row>
        <row r="18960">
          <cell r="A18960" t="str">
            <v/>
          </cell>
        </row>
        <row r="18961">
          <cell r="A18961" t="str">
            <v/>
          </cell>
        </row>
        <row r="18962">
          <cell r="A18962" t="str">
            <v/>
          </cell>
        </row>
        <row r="18963">
          <cell r="A18963" t="str">
            <v/>
          </cell>
        </row>
        <row r="18964">
          <cell r="A18964" t="str">
            <v/>
          </cell>
        </row>
        <row r="18965">
          <cell r="A18965" t="str">
            <v/>
          </cell>
        </row>
        <row r="18966">
          <cell r="A18966" t="str">
            <v/>
          </cell>
        </row>
        <row r="18967">
          <cell r="A18967" t="str">
            <v/>
          </cell>
        </row>
        <row r="18968">
          <cell r="A18968" t="str">
            <v/>
          </cell>
        </row>
        <row r="18969">
          <cell r="A18969" t="str">
            <v/>
          </cell>
        </row>
        <row r="18970">
          <cell r="A18970" t="str">
            <v/>
          </cell>
        </row>
        <row r="18971">
          <cell r="A18971" t="str">
            <v/>
          </cell>
        </row>
        <row r="18972">
          <cell r="A18972" t="str">
            <v/>
          </cell>
        </row>
        <row r="18973">
          <cell r="A18973" t="str">
            <v/>
          </cell>
        </row>
        <row r="18974">
          <cell r="A18974" t="str">
            <v/>
          </cell>
        </row>
        <row r="18975">
          <cell r="A18975" t="str">
            <v/>
          </cell>
        </row>
        <row r="18976">
          <cell r="A18976" t="str">
            <v/>
          </cell>
        </row>
        <row r="18977">
          <cell r="A18977" t="str">
            <v/>
          </cell>
        </row>
        <row r="18978">
          <cell r="A18978" t="str">
            <v/>
          </cell>
        </row>
        <row r="18979">
          <cell r="A18979" t="str">
            <v/>
          </cell>
        </row>
        <row r="18980">
          <cell r="A18980" t="str">
            <v/>
          </cell>
        </row>
        <row r="18981">
          <cell r="A18981" t="str">
            <v/>
          </cell>
        </row>
        <row r="18982">
          <cell r="A18982" t="str">
            <v/>
          </cell>
        </row>
        <row r="18983">
          <cell r="A18983" t="str">
            <v/>
          </cell>
        </row>
        <row r="18984">
          <cell r="A18984" t="str">
            <v/>
          </cell>
        </row>
        <row r="18985">
          <cell r="A18985" t="str">
            <v/>
          </cell>
        </row>
        <row r="18986">
          <cell r="A18986" t="str">
            <v/>
          </cell>
        </row>
        <row r="18987">
          <cell r="A18987" t="str">
            <v/>
          </cell>
        </row>
        <row r="18988">
          <cell r="A18988" t="str">
            <v/>
          </cell>
        </row>
        <row r="18989">
          <cell r="A18989" t="str">
            <v/>
          </cell>
        </row>
        <row r="18990">
          <cell r="A18990" t="str">
            <v/>
          </cell>
        </row>
        <row r="18991">
          <cell r="A18991" t="str">
            <v/>
          </cell>
        </row>
        <row r="18992">
          <cell r="A18992" t="str">
            <v/>
          </cell>
        </row>
        <row r="18993">
          <cell r="A18993" t="str">
            <v/>
          </cell>
        </row>
        <row r="18994">
          <cell r="A18994" t="str">
            <v/>
          </cell>
        </row>
        <row r="18995">
          <cell r="A18995" t="str">
            <v/>
          </cell>
        </row>
        <row r="18996">
          <cell r="A18996" t="str">
            <v/>
          </cell>
        </row>
        <row r="18997">
          <cell r="A18997" t="str">
            <v/>
          </cell>
        </row>
        <row r="18998">
          <cell r="A18998" t="str">
            <v/>
          </cell>
        </row>
        <row r="18999">
          <cell r="A18999" t="str">
            <v/>
          </cell>
        </row>
        <row r="19000">
          <cell r="A19000" t="str">
            <v/>
          </cell>
        </row>
        <row r="19001">
          <cell r="A19001" t="str">
            <v/>
          </cell>
        </row>
        <row r="19002">
          <cell r="A19002" t="str">
            <v/>
          </cell>
        </row>
        <row r="19003">
          <cell r="A19003" t="str">
            <v/>
          </cell>
        </row>
        <row r="19004">
          <cell r="A19004" t="str">
            <v/>
          </cell>
        </row>
        <row r="19005">
          <cell r="A19005" t="str">
            <v/>
          </cell>
        </row>
        <row r="19006">
          <cell r="A19006" t="str">
            <v/>
          </cell>
        </row>
        <row r="19007">
          <cell r="A19007" t="str">
            <v/>
          </cell>
        </row>
        <row r="19008">
          <cell r="A19008" t="str">
            <v/>
          </cell>
        </row>
        <row r="19009">
          <cell r="A19009" t="str">
            <v/>
          </cell>
        </row>
        <row r="19010">
          <cell r="A19010" t="str">
            <v/>
          </cell>
        </row>
        <row r="19011">
          <cell r="A19011" t="str">
            <v/>
          </cell>
        </row>
        <row r="19012">
          <cell r="A19012" t="str">
            <v/>
          </cell>
        </row>
        <row r="19013">
          <cell r="A19013" t="str">
            <v/>
          </cell>
        </row>
        <row r="19014">
          <cell r="A19014" t="str">
            <v/>
          </cell>
        </row>
        <row r="19015">
          <cell r="A19015" t="str">
            <v/>
          </cell>
        </row>
        <row r="19016">
          <cell r="A19016" t="str">
            <v/>
          </cell>
        </row>
        <row r="19017">
          <cell r="A19017" t="str">
            <v/>
          </cell>
        </row>
        <row r="19018">
          <cell r="A19018" t="str">
            <v/>
          </cell>
        </row>
        <row r="19019">
          <cell r="A19019" t="str">
            <v/>
          </cell>
        </row>
        <row r="19020">
          <cell r="A19020" t="str">
            <v/>
          </cell>
        </row>
        <row r="19021">
          <cell r="A19021" t="str">
            <v/>
          </cell>
        </row>
        <row r="19022">
          <cell r="A19022" t="str">
            <v/>
          </cell>
        </row>
        <row r="19023">
          <cell r="A19023" t="str">
            <v/>
          </cell>
        </row>
        <row r="19024">
          <cell r="A19024" t="str">
            <v/>
          </cell>
        </row>
        <row r="19025">
          <cell r="A19025" t="str">
            <v/>
          </cell>
        </row>
        <row r="19026">
          <cell r="A19026" t="str">
            <v/>
          </cell>
        </row>
        <row r="19027">
          <cell r="A19027" t="str">
            <v/>
          </cell>
        </row>
        <row r="19028">
          <cell r="A19028" t="str">
            <v/>
          </cell>
        </row>
        <row r="19029">
          <cell r="A19029" t="str">
            <v/>
          </cell>
        </row>
        <row r="19030">
          <cell r="A19030" t="str">
            <v/>
          </cell>
        </row>
        <row r="19031">
          <cell r="A19031" t="str">
            <v/>
          </cell>
        </row>
        <row r="19032">
          <cell r="A19032" t="str">
            <v/>
          </cell>
        </row>
        <row r="19033">
          <cell r="A19033" t="str">
            <v/>
          </cell>
        </row>
        <row r="19034">
          <cell r="A19034" t="str">
            <v/>
          </cell>
        </row>
        <row r="19035">
          <cell r="A19035" t="str">
            <v/>
          </cell>
        </row>
        <row r="19036">
          <cell r="A19036" t="str">
            <v/>
          </cell>
        </row>
        <row r="19037">
          <cell r="A19037" t="str">
            <v/>
          </cell>
        </row>
        <row r="19038">
          <cell r="A19038" t="str">
            <v/>
          </cell>
        </row>
        <row r="19039">
          <cell r="A19039" t="str">
            <v/>
          </cell>
        </row>
        <row r="19040">
          <cell r="A19040" t="str">
            <v/>
          </cell>
        </row>
        <row r="19041">
          <cell r="A19041" t="str">
            <v/>
          </cell>
        </row>
        <row r="19042">
          <cell r="A19042" t="str">
            <v/>
          </cell>
        </row>
        <row r="19043">
          <cell r="A19043" t="str">
            <v/>
          </cell>
        </row>
        <row r="19044">
          <cell r="A19044" t="str">
            <v/>
          </cell>
        </row>
        <row r="19045">
          <cell r="A19045" t="str">
            <v/>
          </cell>
        </row>
        <row r="19046">
          <cell r="A19046" t="str">
            <v/>
          </cell>
        </row>
        <row r="19047">
          <cell r="A19047" t="str">
            <v/>
          </cell>
        </row>
        <row r="19048">
          <cell r="A19048" t="str">
            <v/>
          </cell>
        </row>
        <row r="19049">
          <cell r="A19049" t="str">
            <v/>
          </cell>
        </row>
        <row r="19050">
          <cell r="A19050" t="str">
            <v/>
          </cell>
        </row>
        <row r="19051">
          <cell r="A19051" t="str">
            <v/>
          </cell>
        </row>
        <row r="19052">
          <cell r="A19052" t="str">
            <v/>
          </cell>
        </row>
        <row r="19053">
          <cell r="A19053" t="str">
            <v/>
          </cell>
        </row>
        <row r="19054">
          <cell r="A19054" t="str">
            <v/>
          </cell>
        </row>
        <row r="19055">
          <cell r="A19055" t="str">
            <v/>
          </cell>
        </row>
        <row r="19056">
          <cell r="A19056" t="str">
            <v/>
          </cell>
        </row>
        <row r="19057">
          <cell r="A19057" t="str">
            <v/>
          </cell>
        </row>
        <row r="19058">
          <cell r="A19058" t="str">
            <v/>
          </cell>
        </row>
        <row r="19059">
          <cell r="A19059" t="str">
            <v/>
          </cell>
        </row>
        <row r="19060">
          <cell r="A19060" t="str">
            <v/>
          </cell>
        </row>
        <row r="19061">
          <cell r="A19061" t="str">
            <v/>
          </cell>
        </row>
        <row r="19062">
          <cell r="A19062" t="str">
            <v/>
          </cell>
        </row>
        <row r="19063">
          <cell r="A19063" t="str">
            <v/>
          </cell>
        </row>
        <row r="19064">
          <cell r="A19064" t="str">
            <v/>
          </cell>
        </row>
        <row r="19065">
          <cell r="A19065" t="str">
            <v/>
          </cell>
        </row>
        <row r="19066">
          <cell r="A19066" t="str">
            <v/>
          </cell>
        </row>
        <row r="19067">
          <cell r="A19067" t="str">
            <v/>
          </cell>
        </row>
        <row r="19068">
          <cell r="A19068" t="str">
            <v/>
          </cell>
        </row>
        <row r="19069">
          <cell r="A19069" t="str">
            <v/>
          </cell>
        </row>
        <row r="19070">
          <cell r="A19070" t="str">
            <v/>
          </cell>
        </row>
        <row r="19071">
          <cell r="A19071" t="str">
            <v/>
          </cell>
        </row>
        <row r="19072">
          <cell r="A19072" t="str">
            <v/>
          </cell>
        </row>
        <row r="19073">
          <cell r="A19073" t="str">
            <v/>
          </cell>
        </row>
        <row r="19074">
          <cell r="A19074" t="str">
            <v/>
          </cell>
        </row>
        <row r="19075">
          <cell r="A19075" t="str">
            <v/>
          </cell>
        </row>
        <row r="19076">
          <cell r="A19076" t="str">
            <v/>
          </cell>
        </row>
        <row r="19077">
          <cell r="A19077" t="str">
            <v/>
          </cell>
        </row>
        <row r="19078">
          <cell r="A19078" t="str">
            <v/>
          </cell>
        </row>
        <row r="19079">
          <cell r="A19079" t="str">
            <v/>
          </cell>
        </row>
        <row r="19080">
          <cell r="A19080" t="str">
            <v/>
          </cell>
        </row>
        <row r="19081">
          <cell r="A19081" t="str">
            <v/>
          </cell>
        </row>
        <row r="19082">
          <cell r="A19082" t="str">
            <v/>
          </cell>
        </row>
        <row r="19083">
          <cell r="A19083" t="str">
            <v/>
          </cell>
        </row>
        <row r="19084">
          <cell r="A19084" t="str">
            <v/>
          </cell>
        </row>
        <row r="19085">
          <cell r="A19085" t="str">
            <v/>
          </cell>
        </row>
        <row r="19086">
          <cell r="A19086" t="str">
            <v/>
          </cell>
        </row>
        <row r="19087">
          <cell r="A19087" t="str">
            <v/>
          </cell>
        </row>
        <row r="19088">
          <cell r="A19088" t="str">
            <v/>
          </cell>
        </row>
        <row r="19089">
          <cell r="A19089" t="str">
            <v/>
          </cell>
        </row>
        <row r="19090">
          <cell r="A19090" t="str">
            <v/>
          </cell>
        </row>
        <row r="19091">
          <cell r="A19091" t="str">
            <v/>
          </cell>
        </row>
        <row r="19092">
          <cell r="A19092" t="str">
            <v/>
          </cell>
        </row>
        <row r="19093">
          <cell r="A19093" t="str">
            <v/>
          </cell>
        </row>
        <row r="19094">
          <cell r="A19094" t="str">
            <v/>
          </cell>
        </row>
        <row r="19095">
          <cell r="A19095" t="str">
            <v/>
          </cell>
        </row>
        <row r="19096">
          <cell r="A19096" t="str">
            <v/>
          </cell>
        </row>
        <row r="19097">
          <cell r="A19097" t="str">
            <v/>
          </cell>
        </row>
        <row r="19098">
          <cell r="A19098" t="str">
            <v/>
          </cell>
        </row>
        <row r="19099">
          <cell r="A19099" t="str">
            <v/>
          </cell>
        </row>
        <row r="19100">
          <cell r="A19100" t="str">
            <v/>
          </cell>
        </row>
        <row r="19101">
          <cell r="A19101" t="str">
            <v/>
          </cell>
        </row>
        <row r="19102">
          <cell r="A19102" t="str">
            <v/>
          </cell>
        </row>
        <row r="19103">
          <cell r="A19103" t="str">
            <v/>
          </cell>
        </row>
        <row r="19104">
          <cell r="A19104" t="str">
            <v/>
          </cell>
        </row>
        <row r="19105">
          <cell r="A19105" t="str">
            <v/>
          </cell>
        </row>
        <row r="19106">
          <cell r="A19106" t="str">
            <v/>
          </cell>
        </row>
        <row r="19107">
          <cell r="A19107" t="str">
            <v/>
          </cell>
        </row>
        <row r="19108">
          <cell r="A19108" t="str">
            <v/>
          </cell>
        </row>
        <row r="19109">
          <cell r="A19109" t="str">
            <v/>
          </cell>
        </row>
        <row r="19110">
          <cell r="A19110" t="str">
            <v/>
          </cell>
        </row>
        <row r="19111">
          <cell r="A19111" t="str">
            <v/>
          </cell>
        </row>
        <row r="19112">
          <cell r="A19112" t="str">
            <v/>
          </cell>
        </row>
        <row r="19113">
          <cell r="A19113" t="str">
            <v/>
          </cell>
        </row>
        <row r="19114">
          <cell r="A19114" t="str">
            <v/>
          </cell>
        </row>
        <row r="19115">
          <cell r="A19115" t="str">
            <v/>
          </cell>
        </row>
        <row r="19116">
          <cell r="A19116" t="str">
            <v/>
          </cell>
        </row>
        <row r="19117">
          <cell r="A19117" t="str">
            <v/>
          </cell>
        </row>
        <row r="19118">
          <cell r="A19118" t="str">
            <v/>
          </cell>
        </row>
        <row r="19119">
          <cell r="A19119" t="str">
            <v/>
          </cell>
        </row>
        <row r="19120">
          <cell r="A19120" t="str">
            <v/>
          </cell>
        </row>
        <row r="19121">
          <cell r="A19121" t="str">
            <v/>
          </cell>
        </row>
        <row r="19122">
          <cell r="A19122" t="str">
            <v/>
          </cell>
        </row>
        <row r="19123">
          <cell r="A19123" t="str">
            <v/>
          </cell>
        </row>
        <row r="19124">
          <cell r="A19124" t="str">
            <v/>
          </cell>
        </row>
        <row r="19125">
          <cell r="A19125" t="str">
            <v/>
          </cell>
        </row>
        <row r="19126">
          <cell r="A19126" t="str">
            <v/>
          </cell>
        </row>
        <row r="19127">
          <cell r="A19127" t="str">
            <v/>
          </cell>
        </row>
        <row r="19128">
          <cell r="A19128" t="str">
            <v/>
          </cell>
        </row>
        <row r="19129">
          <cell r="A19129" t="str">
            <v/>
          </cell>
        </row>
        <row r="19130">
          <cell r="A19130" t="str">
            <v/>
          </cell>
        </row>
        <row r="19131">
          <cell r="A19131" t="str">
            <v/>
          </cell>
        </row>
        <row r="19132">
          <cell r="A19132" t="str">
            <v/>
          </cell>
        </row>
        <row r="19133">
          <cell r="A19133" t="str">
            <v/>
          </cell>
        </row>
        <row r="19134">
          <cell r="A19134" t="str">
            <v/>
          </cell>
        </row>
        <row r="19135">
          <cell r="A19135" t="str">
            <v/>
          </cell>
        </row>
        <row r="19136">
          <cell r="A19136" t="str">
            <v/>
          </cell>
        </row>
        <row r="19137">
          <cell r="A19137" t="str">
            <v/>
          </cell>
        </row>
        <row r="19138">
          <cell r="A19138" t="str">
            <v/>
          </cell>
        </row>
        <row r="19139">
          <cell r="A19139" t="str">
            <v/>
          </cell>
        </row>
        <row r="19140">
          <cell r="A19140" t="str">
            <v/>
          </cell>
        </row>
        <row r="19141">
          <cell r="A19141" t="str">
            <v/>
          </cell>
        </row>
        <row r="19142">
          <cell r="A19142" t="str">
            <v/>
          </cell>
        </row>
        <row r="19143">
          <cell r="A19143" t="str">
            <v/>
          </cell>
        </row>
        <row r="19144">
          <cell r="A19144" t="str">
            <v/>
          </cell>
        </row>
        <row r="19145">
          <cell r="A19145" t="str">
            <v/>
          </cell>
        </row>
        <row r="19146">
          <cell r="A19146" t="str">
            <v/>
          </cell>
        </row>
        <row r="19147">
          <cell r="A19147" t="str">
            <v/>
          </cell>
        </row>
        <row r="19148">
          <cell r="A19148" t="str">
            <v/>
          </cell>
        </row>
        <row r="19149">
          <cell r="A19149" t="str">
            <v/>
          </cell>
        </row>
        <row r="19150">
          <cell r="A19150" t="str">
            <v/>
          </cell>
        </row>
        <row r="19151">
          <cell r="A19151" t="str">
            <v/>
          </cell>
        </row>
        <row r="19152">
          <cell r="A19152" t="str">
            <v/>
          </cell>
        </row>
        <row r="19153">
          <cell r="A19153" t="str">
            <v/>
          </cell>
        </row>
        <row r="19154">
          <cell r="A19154" t="str">
            <v/>
          </cell>
        </row>
        <row r="19155">
          <cell r="A19155" t="str">
            <v/>
          </cell>
        </row>
        <row r="19156">
          <cell r="A19156" t="str">
            <v/>
          </cell>
        </row>
        <row r="19157">
          <cell r="A19157" t="str">
            <v/>
          </cell>
        </row>
        <row r="19158">
          <cell r="A19158" t="str">
            <v/>
          </cell>
        </row>
        <row r="19159">
          <cell r="A19159" t="str">
            <v/>
          </cell>
        </row>
        <row r="19160">
          <cell r="A19160" t="str">
            <v/>
          </cell>
        </row>
        <row r="19161">
          <cell r="A19161" t="str">
            <v/>
          </cell>
        </row>
        <row r="19162">
          <cell r="A19162" t="str">
            <v/>
          </cell>
        </row>
        <row r="19163">
          <cell r="A19163" t="str">
            <v/>
          </cell>
        </row>
        <row r="19164">
          <cell r="A19164" t="str">
            <v/>
          </cell>
        </row>
        <row r="19165">
          <cell r="A19165" t="str">
            <v/>
          </cell>
        </row>
        <row r="19166">
          <cell r="A19166" t="str">
            <v/>
          </cell>
        </row>
        <row r="19167">
          <cell r="A19167" t="str">
            <v/>
          </cell>
        </row>
        <row r="19168">
          <cell r="A19168" t="str">
            <v/>
          </cell>
        </row>
        <row r="19169">
          <cell r="A19169" t="str">
            <v/>
          </cell>
        </row>
        <row r="19170">
          <cell r="A19170" t="str">
            <v/>
          </cell>
        </row>
        <row r="19171">
          <cell r="A19171" t="str">
            <v/>
          </cell>
        </row>
        <row r="19172">
          <cell r="A19172" t="str">
            <v/>
          </cell>
        </row>
        <row r="19173">
          <cell r="A19173" t="str">
            <v/>
          </cell>
        </row>
        <row r="19174">
          <cell r="A19174" t="str">
            <v/>
          </cell>
        </row>
        <row r="19175">
          <cell r="A19175" t="str">
            <v/>
          </cell>
        </row>
        <row r="19176">
          <cell r="A19176" t="str">
            <v/>
          </cell>
        </row>
        <row r="19177">
          <cell r="A19177" t="str">
            <v/>
          </cell>
        </row>
        <row r="19178">
          <cell r="A19178" t="str">
            <v/>
          </cell>
        </row>
        <row r="19179">
          <cell r="A19179" t="str">
            <v/>
          </cell>
        </row>
        <row r="19180">
          <cell r="A19180" t="str">
            <v/>
          </cell>
        </row>
        <row r="19181">
          <cell r="A19181" t="str">
            <v/>
          </cell>
        </row>
        <row r="19182">
          <cell r="A19182" t="str">
            <v/>
          </cell>
        </row>
        <row r="19183">
          <cell r="A19183" t="str">
            <v/>
          </cell>
        </row>
        <row r="19184">
          <cell r="A19184" t="str">
            <v/>
          </cell>
        </row>
        <row r="19185">
          <cell r="A19185" t="str">
            <v/>
          </cell>
        </row>
        <row r="19186">
          <cell r="A19186" t="str">
            <v/>
          </cell>
        </row>
        <row r="19187">
          <cell r="A19187" t="str">
            <v/>
          </cell>
        </row>
        <row r="19188">
          <cell r="A19188" t="str">
            <v/>
          </cell>
        </row>
        <row r="19189">
          <cell r="A19189" t="str">
            <v/>
          </cell>
        </row>
        <row r="19190">
          <cell r="A19190" t="str">
            <v/>
          </cell>
        </row>
        <row r="19191">
          <cell r="A19191" t="str">
            <v/>
          </cell>
        </row>
        <row r="19192">
          <cell r="A19192" t="str">
            <v/>
          </cell>
        </row>
        <row r="19193">
          <cell r="A19193" t="str">
            <v/>
          </cell>
        </row>
        <row r="19194">
          <cell r="A19194" t="str">
            <v/>
          </cell>
        </row>
        <row r="19195">
          <cell r="A19195" t="str">
            <v/>
          </cell>
        </row>
        <row r="19196">
          <cell r="A19196" t="str">
            <v/>
          </cell>
        </row>
        <row r="19197">
          <cell r="A19197" t="str">
            <v/>
          </cell>
        </row>
        <row r="19198">
          <cell r="A19198" t="str">
            <v/>
          </cell>
        </row>
        <row r="19199">
          <cell r="A19199" t="str">
            <v/>
          </cell>
        </row>
        <row r="19200">
          <cell r="A19200" t="str">
            <v/>
          </cell>
        </row>
        <row r="19201">
          <cell r="A19201" t="str">
            <v/>
          </cell>
        </row>
        <row r="19202">
          <cell r="A19202" t="str">
            <v/>
          </cell>
        </row>
        <row r="19203">
          <cell r="A19203" t="str">
            <v/>
          </cell>
        </row>
        <row r="19204">
          <cell r="A19204" t="str">
            <v/>
          </cell>
        </row>
        <row r="19205">
          <cell r="A19205" t="str">
            <v/>
          </cell>
        </row>
        <row r="19206">
          <cell r="A19206" t="str">
            <v/>
          </cell>
        </row>
        <row r="19207">
          <cell r="A19207" t="str">
            <v/>
          </cell>
        </row>
        <row r="19208">
          <cell r="A19208" t="str">
            <v/>
          </cell>
        </row>
        <row r="19209">
          <cell r="A19209" t="str">
            <v/>
          </cell>
        </row>
        <row r="19210">
          <cell r="A19210" t="str">
            <v/>
          </cell>
        </row>
        <row r="19211">
          <cell r="A19211" t="str">
            <v/>
          </cell>
        </row>
        <row r="19212">
          <cell r="A19212" t="str">
            <v/>
          </cell>
        </row>
        <row r="19213">
          <cell r="A19213" t="str">
            <v/>
          </cell>
        </row>
        <row r="19214">
          <cell r="A19214" t="str">
            <v/>
          </cell>
        </row>
        <row r="19215">
          <cell r="A19215" t="str">
            <v/>
          </cell>
        </row>
        <row r="19216">
          <cell r="A19216" t="str">
            <v/>
          </cell>
        </row>
        <row r="19217">
          <cell r="A19217" t="str">
            <v/>
          </cell>
        </row>
        <row r="19218">
          <cell r="A19218" t="str">
            <v/>
          </cell>
        </row>
        <row r="19219">
          <cell r="A19219" t="str">
            <v/>
          </cell>
        </row>
        <row r="19220">
          <cell r="A19220" t="str">
            <v/>
          </cell>
        </row>
        <row r="19221">
          <cell r="A19221" t="str">
            <v/>
          </cell>
        </row>
        <row r="19222">
          <cell r="A19222" t="str">
            <v/>
          </cell>
        </row>
        <row r="19223">
          <cell r="A19223" t="str">
            <v/>
          </cell>
        </row>
        <row r="19224">
          <cell r="A19224" t="str">
            <v/>
          </cell>
        </row>
        <row r="19225">
          <cell r="A19225" t="str">
            <v/>
          </cell>
        </row>
        <row r="19226">
          <cell r="A19226" t="str">
            <v/>
          </cell>
        </row>
        <row r="19227">
          <cell r="A19227" t="str">
            <v/>
          </cell>
        </row>
        <row r="19228">
          <cell r="A19228" t="str">
            <v/>
          </cell>
        </row>
        <row r="19229">
          <cell r="A19229" t="str">
            <v/>
          </cell>
        </row>
        <row r="19230">
          <cell r="A19230" t="str">
            <v/>
          </cell>
        </row>
        <row r="19231">
          <cell r="A19231" t="str">
            <v/>
          </cell>
        </row>
        <row r="19232">
          <cell r="A19232" t="str">
            <v/>
          </cell>
        </row>
        <row r="19233">
          <cell r="A19233" t="str">
            <v/>
          </cell>
        </row>
        <row r="19234">
          <cell r="A19234" t="str">
            <v/>
          </cell>
        </row>
        <row r="19235">
          <cell r="A19235" t="str">
            <v/>
          </cell>
        </row>
        <row r="19236">
          <cell r="A19236" t="str">
            <v/>
          </cell>
        </row>
        <row r="19237">
          <cell r="A19237" t="str">
            <v/>
          </cell>
        </row>
        <row r="19238">
          <cell r="A19238" t="str">
            <v/>
          </cell>
        </row>
        <row r="19239">
          <cell r="A19239" t="str">
            <v/>
          </cell>
        </row>
        <row r="19240">
          <cell r="A19240" t="str">
            <v/>
          </cell>
        </row>
        <row r="19241">
          <cell r="A19241" t="str">
            <v/>
          </cell>
        </row>
        <row r="19242">
          <cell r="A19242" t="str">
            <v/>
          </cell>
        </row>
        <row r="19243">
          <cell r="A19243" t="str">
            <v/>
          </cell>
        </row>
        <row r="19244">
          <cell r="A19244" t="str">
            <v/>
          </cell>
        </row>
        <row r="19245">
          <cell r="A19245" t="str">
            <v/>
          </cell>
        </row>
        <row r="19246">
          <cell r="A19246" t="str">
            <v/>
          </cell>
        </row>
        <row r="19247">
          <cell r="A19247" t="str">
            <v/>
          </cell>
        </row>
        <row r="19248">
          <cell r="A19248" t="str">
            <v/>
          </cell>
        </row>
        <row r="19249">
          <cell r="A19249" t="str">
            <v/>
          </cell>
        </row>
        <row r="19250">
          <cell r="A19250" t="str">
            <v/>
          </cell>
        </row>
        <row r="19251">
          <cell r="A19251" t="str">
            <v/>
          </cell>
        </row>
        <row r="19252">
          <cell r="A19252" t="str">
            <v/>
          </cell>
        </row>
        <row r="19253">
          <cell r="A19253" t="str">
            <v/>
          </cell>
        </row>
        <row r="19254">
          <cell r="A19254" t="str">
            <v/>
          </cell>
        </row>
        <row r="19255">
          <cell r="A19255" t="str">
            <v/>
          </cell>
        </row>
        <row r="19256">
          <cell r="A19256" t="str">
            <v/>
          </cell>
        </row>
        <row r="19257">
          <cell r="A19257" t="str">
            <v/>
          </cell>
        </row>
        <row r="19258">
          <cell r="A19258" t="str">
            <v/>
          </cell>
        </row>
        <row r="19259">
          <cell r="A19259" t="str">
            <v/>
          </cell>
        </row>
        <row r="19260">
          <cell r="A19260" t="str">
            <v/>
          </cell>
        </row>
        <row r="19261">
          <cell r="A19261" t="str">
            <v/>
          </cell>
        </row>
        <row r="19262">
          <cell r="A19262" t="str">
            <v/>
          </cell>
        </row>
        <row r="19263">
          <cell r="A19263" t="str">
            <v/>
          </cell>
        </row>
        <row r="19264">
          <cell r="A19264" t="str">
            <v/>
          </cell>
        </row>
        <row r="19265">
          <cell r="A19265" t="str">
            <v/>
          </cell>
        </row>
        <row r="19266">
          <cell r="A19266" t="str">
            <v/>
          </cell>
        </row>
        <row r="19267">
          <cell r="A19267" t="str">
            <v/>
          </cell>
        </row>
        <row r="19268">
          <cell r="A19268" t="str">
            <v/>
          </cell>
        </row>
        <row r="19269">
          <cell r="A19269" t="str">
            <v/>
          </cell>
        </row>
        <row r="19270">
          <cell r="A19270" t="str">
            <v/>
          </cell>
        </row>
        <row r="19271">
          <cell r="A19271" t="str">
            <v/>
          </cell>
        </row>
        <row r="19272">
          <cell r="A19272" t="str">
            <v/>
          </cell>
        </row>
        <row r="19273">
          <cell r="A19273" t="str">
            <v/>
          </cell>
        </row>
        <row r="19274">
          <cell r="A19274" t="str">
            <v/>
          </cell>
        </row>
        <row r="19275">
          <cell r="A19275" t="str">
            <v/>
          </cell>
        </row>
        <row r="19276">
          <cell r="A19276" t="str">
            <v/>
          </cell>
        </row>
        <row r="19277">
          <cell r="A19277" t="str">
            <v/>
          </cell>
        </row>
        <row r="19278">
          <cell r="A19278" t="str">
            <v/>
          </cell>
        </row>
        <row r="19279">
          <cell r="A19279" t="str">
            <v/>
          </cell>
        </row>
        <row r="19280">
          <cell r="A19280" t="str">
            <v/>
          </cell>
        </row>
        <row r="19281">
          <cell r="A19281" t="str">
            <v/>
          </cell>
        </row>
        <row r="19282">
          <cell r="A19282" t="str">
            <v/>
          </cell>
        </row>
        <row r="19283">
          <cell r="A19283" t="str">
            <v/>
          </cell>
        </row>
        <row r="19284">
          <cell r="A19284" t="str">
            <v/>
          </cell>
        </row>
        <row r="19285">
          <cell r="A19285" t="str">
            <v/>
          </cell>
        </row>
        <row r="19286">
          <cell r="A19286" t="str">
            <v/>
          </cell>
        </row>
        <row r="19287">
          <cell r="A19287" t="str">
            <v/>
          </cell>
        </row>
        <row r="19288">
          <cell r="A19288" t="str">
            <v/>
          </cell>
        </row>
        <row r="19289">
          <cell r="A19289" t="str">
            <v/>
          </cell>
        </row>
        <row r="19290">
          <cell r="A19290" t="str">
            <v/>
          </cell>
        </row>
        <row r="19291">
          <cell r="A19291" t="str">
            <v/>
          </cell>
        </row>
        <row r="19292">
          <cell r="A19292" t="str">
            <v/>
          </cell>
        </row>
        <row r="19293">
          <cell r="A19293" t="str">
            <v/>
          </cell>
        </row>
        <row r="19294">
          <cell r="A19294" t="str">
            <v/>
          </cell>
        </row>
        <row r="19295">
          <cell r="A19295" t="str">
            <v/>
          </cell>
        </row>
        <row r="19296">
          <cell r="A19296" t="str">
            <v/>
          </cell>
        </row>
        <row r="19297">
          <cell r="A19297" t="str">
            <v/>
          </cell>
        </row>
        <row r="19298">
          <cell r="A19298" t="str">
            <v/>
          </cell>
        </row>
        <row r="19299">
          <cell r="A19299" t="str">
            <v/>
          </cell>
        </row>
        <row r="19300">
          <cell r="A19300" t="str">
            <v/>
          </cell>
        </row>
        <row r="19301">
          <cell r="A19301" t="str">
            <v/>
          </cell>
        </row>
        <row r="19302">
          <cell r="A19302" t="str">
            <v/>
          </cell>
        </row>
        <row r="19303">
          <cell r="A19303" t="str">
            <v/>
          </cell>
        </row>
        <row r="19304">
          <cell r="A19304" t="str">
            <v/>
          </cell>
        </row>
        <row r="19305">
          <cell r="A19305" t="str">
            <v/>
          </cell>
        </row>
        <row r="19306">
          <cell r="A19306" t="str">
            <v/>
          </cell>
        </row>
        <row r="19307">
          <cell r="A19307" t="str">
            <v/>
          </cell>
        </row>
        <row r="19308">
          <cell r="A19308" t="str">
            <v/>
          </cell>
        </row>
        <row r="19309">
          <cell r="A19309" t="str">
            <v/>
          </cell>
        </row>
        <row r="19310">
          <cell r="A19310" t="str">
            <v/>
          </cell>
        </row>
        <row r="19311">
          <cell r="A19311" t="str">
            <v/>
          </cell>
        </row>
        <row r="19312">
          <cell r="A19312" t="str">
            <v/>
          </cell>
        </row>
        <row r="19313">
          <cell r="A19313" t="str">
            <v/>
          </cell>
        </row>
        <row r="19314">
          <cell r="A19314" t="str">
            <v/>
          </cell>
        </row>
        <row r="19315">
          <cell r="A19315" t="str">
            <v/>
          </cell>
        </row>
        <row r="19316">
          <cell r="A19316" t="str">
            <v/>
          </cell>
        </row>
        <row r="19317">
          <cell r="A19317" t="str">
            <v/>
          </cell>
        </row>
        <row r="19318">
          <cell r="A19318" t="str">
            <v/>
          </cell>
        </row>
        <row r="19319">
          <cell r="A19319" t="str">
            <v/>
          </cell>
        </row>
        <row r="19320">
          <cell r="A19320" t="str">
            <v/>
          </cell>
        </row>
        <row r="19321">
          <cell r="A19321" t="str">
            <v/>
          </cell>
        </row>
        <row r="19322">
          <cell r="A19322" t="str">
            <v/>
          </cell>
        </row>
        <row r="19323">
          <cell r="A19323" t="str">
            <v/>
          </cell>
        </row>
        <row r="19324">
          <cell r="A19324" t="str">
            <v/>
          </cell>
        </row>
        <row r="19325">
          <cell r="A19325" t="str">
            <v/>
          </cell>
        </row>
        <row r="19326">
          <cell r="A19326" t="str">
            <v/>
          </cell>
        </row>
        <row r="19327">
          <cell r="A19327" t="str">
            <v/>
          </cell>
        </row>
        <row r="19328">
          <cell r="A19328" t="str">
            <v/>
          </cell>
        </row>
        <row r="19329">
          <cell r="A19329" t="str">
            <v/>
          </cell>
        </row>
        <row r="19330">
          <cell r="A19330" t="str">
            <v/>
          </cell>
        </row>
        <row r="19331">
          <cell r="A19331" t="str">
            <v/>
          </cell>
        </row>
        <row r="19332">
          <cell r="A19332" t="str">
            <v/>
          </cell>
        </row>
        <row r="19333">
          <cell r="A19333" t="str">
            <v/>
          </cell>
        </row>
        <row r="19334">
          <cell r="A19334" t="str">
            <v/>
          </cell>
        </row>
        <row r="19335">
          <cell r="A19335" t="str">
            <v/>
          </cell>
        </row>
        <row r="19336">
          <cell r="A19336" t="str">
            <v/>
          </cell>
        </row>
        <row r="19337">
          <cell r="A19337" t="str">
            <v/>
          </cell>
        </row>
        <row r="19338">
          <cell r="A19338" t="str">
            <v/>
          </cell>
        </row>
        <row r="19339">
          <cell r="A19339" t="str">
            <v/>
          </cell>
        </row>
        <row r="19340">
          <cell r="A19340" t="str">
            <v/>
          </cell>
        </row>
        <row r="19341">
          <cell r="A19341" t="str">
            <v/>
          </cell>
        </row>
        <row r="19342">
          <cell r="A19342" t="str">
            <v/>
          </cell>
        </row>
        <row r="19343">
          <cell r="A19343" t="str">
            <v/>
          </cell>
        </row>
        <row r="19344">
          <cell r="A19344" t="str">
            <v/>
          </cell>
        </row>
        <row r="19345">
          <cell r="A19345" t="str">
            <v/>
          </cell>
        </row>
        <row r="19346">
          <cell r="A19346" t="str">
            <v/>
          </cell>
        </row>
        <row r="19347">
          <cell r="A19347" t="str">
            <v/>
          </cell>
        </row>
        <row r="19348">
          <cell r="A19348" t="str">
            <v/>
          </cell>
        </row>
        <row r="19349">
          <cell r="A19349" t="str">
            <v/>
          </cell>
        </row>
        <row r="19350">
          <cell r="A19350" t="str">
            <v/>
          </cell>
        </row>
        <row r="19351">
          <cell r="A19351" t="str">
            <v/>
          </cell>
        </row>
        <row r="19352">
          <cell r="A19352" t="str">
            <v/>
          </cell>
        </row>
        <row r="19353">
          <cell r="A19353" t="str">
            <v/>
          </cell>
        </row>
        <row r="19354">
          <cell r="A19354" t="str">
            <v/>
          </cell>
        </row>
        <row r="19355">
          <cell r="A19355" t="str">
            <v/>
          </cell>
        </row>
        <row r="19356">
          <cell r="A19356" t="str">
            <v/>
          </cell>
        </row>
        <row r="19357">
          <cell r="A19357" t="str">
            <v/>
          </cell>
        </row>
        <row r="19358">
          <cell r="A19358" t="str">
            <v/>
          </cell>
        </row>
        <row r="19359">
          <cell r="A19359" t="str">
            <v/>
          </cell>
        </row>
        <row r="19360">
          <cell r="A19360" t="str">
            <v/>
          </cell>
        </row>
        <row r="19361">
          <cell r="A19361" t="str">
            <v/>
          </cell>
        </row>
        <row r="19362">
          <cell r="A19362" t="str">
            <v/>
          </cell>
        </row>
        <row r="19363">
          <cell r="A19363" t="str">
            <v/>
          </cell>
        </row>
        <row r="19364">
          <cell r="A19364" t="str">
            <v/>
          </cell>
        </row>
        <row r="19365">
          <cell r="A19365" t="str">
            <v/>
          </cell>
        </row>
        <row r="19366">
          <cell r="A19366" t="str">
            <v/>
          </cell>
        </row>
        <row r="19367">
          <cell r="A19367" t="str">
            <v/>
          </cell>
        </row>
        <row r="19368">
          <cell r="A19368" t="str">
            <v/>
          </cell>
        </row>
        <row r="19369">
          <cell r="A19369" t="str">
            <v/>
          </cell>
        </row>
        <row r="19370">
          <cell r="A19370" t="str">
            <v/>
          </cell>
        </row>
        <row r="19371">
          <cell r="A19371" t="str">
            <v/>
          </cell>
        </row>
        <row r="19372">
          <cell r="A19372" t="str">
            <v/>
          </cell>
        </row>
        <row r="19373">
          <cell r="A19373" t="str">
            <v/>
          </cell>
        </row>
        <row r="19374">
          <cell r="A19374" t="str">
            <v/>
          </cell>
        </row>
        <row r="19375">
          <cell r="A19375" t="str">
            <v/>
          </cell>
        </row>
        <row r="19376">
          <cell r="A19376" t="str">
            <v/>
          </cell>
        </row>
        <row r="19377">
          <cell r="A19377" t="str">
            <v/>
          </cell>
        </row>
        <row r="19378">
          <cell r="A19378" t="str">
            <v/>
          </cell>
        </row>
        <row r="19379">
          <cell r="A19379" t="str">
            <v/>
          </cell>
        </row>
        <row r="19380">
          <cell r="A19380" t="str">
            <v/>
          </cell>
        </row>
        <row r="19381">
          <cell r="A19381" t="str">
            <v/>
          </cell>
        </row>
        <row r="19382">
          <cell r="A19382" t="str">
            <v/>
          </cell>
        </row>
        <row r="19383">
          <cell r="A19383" t="str">
            <v/>
          </cell>
        </row>
        <row r="19384">
          <cell r="A19384" t="str">
            <v/>
          </cell>
        </row>
        <row r="19385">
          <cell r="A19385" t="str">
            <v/>
          </cell>
        </row>
        <row r="19386">
          <cell r="A19386" t="str">
            <v/>
          </cell>
        </row>
        <row r="19387">
          <cell r="A19387" t="str">
            <v/>
          </cell>
        </row>
        <row r="19388">
          <cell r="A19388" t="str">
            <v/>
          </cell>
        </row>
        <row r="19389">
          <cell r="A19389" t="str">
            <v/>
          </cell>
        </row>
        <row r="19390">
          <cell r="A19390" t="str">
            <v/>
          </cell>
        </row>
        <row r="19391">
          <cell r="A19391" t="str">
            <v/>
          </cell>
        </row>
        <row r="19392">
          <cell r="A19392" t="str">
            <v/>
          </cell>
        </row>
        <row r="19393">
          <cell r="A19393" t="str">
            <v/>
          </cell>
        </row>
        <row r="19394">
          <cell r="A19394" t="str">
            <v/>
          </cell>
        </row>
        <row r="19395">
          <cell r="A19395" t="str">
            <v/>
          </cell>
        </row>
        <row r="19396">
          <cell r="A19396" t="str">
            <v/>
          </cell>
        </row>
        <row r="19397">
          <cell r="A19397" t="str">
            <v/>
          </cell>
        </row>
        <row r="19398">
          <cell r="A19398" t="str">
            <v/>
          </cell>
        </row>
        <row r="19399">
          <cell r="A19399" t="str">
            <v/>
          </cell>
        </row>
        <row r="19400">
          <cell r="A19400" t="str">
            <v/>
          </cell>
        </row>
        <row r="19401">
          <cell r="A19401" t="str">
            <v/>
          </cell>
        </row>
        <row r="19402">
          <cell r="A19402" t="str">
            <v/>
          </cell>
        </row>
        <row r="19403">
          <cell r="A19403" t="str">
            <v/>
          </cell>
        </row>
        <row r="19404">
          <cell r="A19404" t="str">
            <v/>
          </cell>
        </row>
        <row r="19405">
          <cell r="A19405" t="str">
            <v/>
          </cell>
        </row>
        <row r="19406">
          <cell r="A19406" t="str">
            <v/>
          </cell>
        </row>
        <row r="19407">
          <cell r="A19407" t="str">
            <v/>
          </cell>
        </row>
        <row r="19408">
          <cell r="A19408" t="str">
            <v/>
          </cell>
        </row>
        <row r="19409">
          <cell r="A19409" t="str">
            <v/>
          </cell>
        </row>
        <row r="19410">
          <cell r="A19410" t="str">
            <v/>
          </cell>
        </row>
        <row r="19411">
          <cell r="A19411" t="str">
            <v/>
          </cell>
        </row>
        <row r="19412">
          <cell r="A19412" t="str">
            <v/>
          </cell>
        </row>
        <row r="19413">
          <cell r="A19413" t="str">
            <v/>
          </cell>
        </row>
        <row r="19414">
          <cell r="A19414" t="str">
            <v/>
          </cell>
        </row>
        <row r="19415">
          <cell r="A19415" t="str">
            <v/>
          </cell>
        </row>
        <row r="19416">
          <cell r="A19416" t="str">
            <v/>
          </cell>
        </row>
        <row r="19417">
          <cell r="A19417" t="str">
            <v/>
          </cell>
        </row>
        <row r="19418">
          <cell r="A19418" t="str">
            <v/>
          </cell>
        </row>
        <row r="19419">
          <cell r="A19419" t="str">
            <v/>
          </cell>
        </row>
        <row r="19420">
          <cell r="A19420" t="str">
            <v/>
          </cell>
        </row>
        <row r="19421">
          <cell r="A19421" t="str">
            <v/>
          </cell>
        </row>
        <row r="19422">
          <cell r="A19422" t="str">
            <v/>
          </cell>
        </row>
        <row r="19423">
          <cell r="A19423" t="str">
            <v/>
          </cell>
        </row>
        <row r="19424">
          <cell r="A19424" t="str">
            <v/>
          </cell>
        </row>
        <row r="19425">
          <cell r="A19425" t="str">
            <v/>
          </cell>
        </row>
        <row r="19426">
          <cell r="A19426" t="str">
            <v/>
          </cell>
        </row>
        <row r="19427">
          <cell r="A19427" t="str">
            <v/>
          </cell>
        </row>
        <row r="19428">
          <cell r="A19428" t="str">
            <v/>
          </cell>
        </row>
        <row r="19429">
          <cell r="A19429" t="str">
            <v/>
          </cell>
        </row>
        <row r="19430">
          <cell r="A19430" t="str">
            <v/>
          </cell>
        </row>
        <row r="19431">
          <cell r="A19431" t="str">
            <v/>
          </cell>
        </row>
        <row r="19432">
          <cell r="A19432" t="str">
            <v/>
          </cell>
        </row>
        <row r="19433">
          <cell r="A19433" t="str">
            <v/>
          </cell>
        </row>
        <row r="19434">
          <cell r="A19434" t="str">
            <v/>
          </cell>
        </row>
        <row r="19435">
          <cell r="A19435" t="str">
            <v/>
          </cell>
        </row>
        <row r="19436">
          <cell r="A19436" t="str">
            <v/>
          </cell>
        </row>
        <row r="19437">
          <cell r="A19437" t="str">
            <v/>
          </cell>
        </row>
        <row r="19438">
          <cell r="A19438" t="str">
            <v/>
          </cell>
        </row>
        <row r="19439">
          <cell r="A19439" t="str">
            <v/>
          </cell>
        </row>
        <row r="19440">
          <cell r="A19440" t="str">
            <v/>
          </cell>
        </row>
        <row r="19441">
          <cell r="A19441" t="str">
            <v/>
          </cell>
        </row>
        <row r="19442">
          <cell r="A19442" t="str">
            <v/>
          </cell>
        </row>
        <row r="19443">
          <cell r="A19443" t="str">
            <v/>
          </cell>
        </row>
        <row r="19444">
          <cell r="A19444" t="str">
            <v/>
          </cell>
        </row>
        <row r="19445">
          <cell r="A19445" t="str">
            <v/>
          </cell>
        </row>
        <row r="19446">
          <cell r="A19446" t="str">
            <v/>
          </cell>
        </row>
        <row r="19447">
          <cell r="A19447" t="str">
            <v/>
          </cell>
        </row>
        <row r="19448">
          <cell r="A19448" t="str">
            <v/>
          </cell>
        </row>
        <row r="19449">
          <cell r="A19449" t="str">
            <v/>
          </cell>
        </row>
        <row r="19450">
          <cell r="A19450" t="str">
            <v/>
          </cell>
        </row>
        <row r="19451">
          <cell r="A19451" t="str">
            <v/>
          </cell>
        </row>
        <row r="19452">
          <cell r="A19452" t="str">
            <v/>
          </cell>
        </row>
        <row r="19453">
          <cell r="A19453" t="str">
            <v/>
          </cell>
        </row>
        <row r="19454">
          <cell r="A19454" t="str">
            <v/>
          </cell>
        </row>
        <row r="19455">
          <cell r="A19455" t="str">
            <v/>
          </cell>
        </row>
        <row r="19456">
          <cell r="A19456" t="str">
            <v/>
          </cell>
        </row>
        <row r="19457">
          <cell r="A19457" t="str">
            <v/>
          </cell>
        </row>
        <row r="19458">
          <cell r="A19458" t="str">
            <v/>
          </cell>
        </row>
        <row r="19459">
          <cell r="A19459" t="str">
            <v/>
          </cell>
        </row>
        <row r="19460">
          <cell r="A19460" t="str">
            <v/>
          </cell>
        </row>
        <row r="19461">
          <cell r="A19461" t="str">
            <v/>
          </cell>
        </row>
        <row r="19462">
          <cell r="A19462" t="str">
            <v/>
          </cell>
        </row>
        <row r="19463">
          <cell r="A19463" t="str">
            <v/>
          </cell>
        </row>
        <row r="19464">
          <cell r="A19464" t="str">
            <v/>
          </cell>
        </row>
        <row r="19465">
          <cell r="A19465" t="str">
            <v/>
          </cell>
        </row>
        <row r="19466">
          <cell r="A19466" t="str">
            <v/>
          </cell>
        </row>
        <row r="19467">
          <cell r="A19467" t="str">
            <v/>
          </cell>
        </row>
        <row r="19468">
          <cell r="A19468" t="str">
            <v/>
          </cell>
        </row>
        <row r="19469">
          <cell r="A19469" t="str">
            <v/>
          </cell>
        </row>
        <row r="19470">
          <cell r="A19470" t="str">
            <v/>
          </cell>
        </row>
        <row r="19471">
          <cell r="A19471" t="str">
            <v/>
          </cell>
        </row>
        <row r="19472">
          <cell r="A19472" t="str">
            <v/>
          </cell>
        </row>
        <row r="19473">
          <cell r="A19473" t="str">
            <v/>
          </cell>
        </row>
        <row r="19474">
          <cell r="A19474" t="str">
            <v/>
          </cell>
        </row>
        <row r="19475">
          <cell r="A19475" t="str">
            <v/>
          </cell>
        </row>
        <row r="19476">
          <cell r="A19476" t="str">
            <v/>
          </cell>
        </row>
        <row r="19477">
          <cell r="A19477" t="str">
            <v/>
          </cell>
        </row>
        <row r="19478">
          <cell r="A19478" t="str">
            <v/>
          </cell>
        </row>
        <row r="19479">
          <cell r="A19479" t="str">
            <v/>
          </cell>
        </row>
        <row r="19480">
          <cell r="A19480" t="str">
            <v/>
          </cell>
        </row>
        <row r="19481">
          <cell r="A19481" t="str">
            <v/>
          </cell>
        </row>
        <row r="19482">
          <cell r="A19482" t="str">
            <v/>
          </cell>
        </row>
        <row r="19483">
          <cell r="A19483" t="str">
            <v/>
          </cell>
        </row>
        <row r="19484">
          <cell r="A19484" t="str">
            <v/>
          </cell>
        </row>
        <row r="19485">
          <cell r="A19485" t="str">
            <v/>
          </cell>
        </row>
        <row r="19486">
          <cell r="A19486" t="str">
            <v/>
          </cell>
        </row>
        <row r="19487">
          <cell r="A19487" t="str">
            <v/>
          </cell>
        </row>
        <row r="19488">
          <cell r="A19488" t="str">
            <v/>
          </cell>
        </row>
        <row r="19489">
          <cell r="A19489" t="str">
            <v/>
          </cell>
        </row>
        <row r="19490">
          <cell r="A19490" t="str">
            <v/>
          </cell>
        </row>
        <row r="19491">
          <cell r="A19491" t="str">
            <v/>
          </cell>
        </row>
        <row r="19492">
          <cell r="A19492" t="str">
            <v/>
          </cell>
        </row>
        <row r="19493">
          <cell r="A19493" t="str">
            <v/>
          </cell>
        </row>
        <row r="19494">
          <cell r="A19494" t="str">
            <v/>
          </cell>
        </row>
        <row r="19495">
          <cell r="A19495" t="str">
            <v/>
          </cell>
        </row>
        <row r="19496">
          <cell r="A19496" t="str">
            <v/>
          </cell>
        </row>
        <row r="19497">
          <cell r="A19497" t="str">
            <v/>
          </cell>
        </row>
        <row r="19498">
          <cell r="A19498" t="str">
            <v/>
          </cell>
        </row>
        <row r="19499">
          <cell r="A19499" t="str">
            <v/>
          </cell>
        </row>
        <row r="19500">
          <cell r="A19500" t="str">
            <v/>
          </cell>
        </row>
        <row r="19501">
          <cell r="A19501" t="str">
            <v/>
          </cell>
        </row>
        <row r="19502">
          <cell r="A19502" t="str">
            <v/>
          </cell>
        </row>
        <row r="19503">
          <cell r="A19503" t="str">
            <v/>
          </cell>
        </row>
        <row r="19504">
          <cell r="A19504" t="str">
            <v/>
          </cell>
        </row>
        <row r="19505">
          <cell r="A19505" t="str">
            <v/>
          </cell>
        </row>
        <row r="19506">
          <cell r="A19506" t="str">
            <v/>
          </cell>
        </row>
        <row r="19507">
          <cell r="A19507" t="str">
            <v/>
          </cell>
        </row>
        <row r="19508">
          <cell r="A19508" t="str">
            <v/>
          </cell>
        </row>
        <row r="19509">
          <cell r="A19509" t="str">
            <v/>
          </cell>
        </row>
        <row r="19510">
          <cell r="A19510" t="str">
            <v/>
          </cell>
        </row>
        <row r="19511">
          <cell r="A19511" t="str">
            <v/>
          </cell>
        </row>
        <row r="19512">
          <cell r="A19512" t="str">
            <v/>
          </cell>
        </row>
        <row r="19513">
          <cell r="A19513" t="str">
            <v/>
          </cell>
        </row>
        <row r="19514">
          <cell r="A19514" t="str">
            <v/>
          </cell>
        </row>
        <row r="19515">
          <cell r="A19515" t="str">
            <v/>
          </cell>
        </row>
        <row r="19516">
          <cell r="A19516" t="str">
            <v/>
          </cell>
        </row>
        <row r="19517">
          <cell r="A19517" t="str">
            <v/>
          </cell>
        </row>
        <row r="19518">
          <cell r="A19518" t="str">
            <v/>
          </cell>
        </row>
        <row r="19519">
          <cell r="A19519" t="str">
            <v/>
          </cell>
        </row>
        <row r="19520">
          <cell r="A19520" t="str">
            <v/>
          </cell>
        </row>
        <row r="19521">
          <cell r="A19521" t="str">
            <v/>
          </cell>
        </row>
        <row r="19522">
          <cell r="A19522" t="str">
            <v/>
          </cell>
        </row>
        <row r="19523">
          <cell r="A19523" t="str">
            <v/>
          </cell>
        </row>
        <row r="19524">
          <cell r="A19524" t="str">
            <v/>
          </cell>
        </row>
        <row r="19525">
          <cell r="A19525" t="str">
            <v/>
          </cell>
        </row>
        <row r="19526">
          <cell r="A19526" t="str">
            <v/>
          </cell>
        </row>
        <row r="19527">
          <cell r="A19527" t="str">
            <v/>
          </cell>
        </row>
        <row r="19528">
          <cell r="A19528" t="str">
            <v/>
          </cell>
        </row>
        <row r="19529">
          <cell r="A19529" t="str">
            <v/>
          </cell>
        </row>
        <row r="19530">
          <cell r="A19530" t="str">
            <v/>
          </cell>
        </row>
        <row r="19531">
          <cell r="A19531" t="str">
            <v/>
          </cell>
        </row>
        <row r="19532">
          <cell r="A19532" t="str">
            <v/>
          </cell>
        </row>
        <row r="19533">
          <cell r="A19533" t="str">
            <v/>
          </cell>
        </row>
        <row r="19534">
          <cell r="A19534" t="str">
            <v/>
          </cell>
        </row>
        <row r="19535">
          <cell r="A19535" t="str">
            <v/>
          </cell>
        </row>
        <row r="19536">
          <cell r="A19536" t="str">
            <v/>
          </cell>
        </row>
        <row r="19537">
          <cell r="A19537" t="str">
            <v/>
          </cell>
        </row>
        <row r="19538">
          <cell r="A19538" t="str">
            <v/>
          </cell>
        </row>
        <row r="19539">
          <cell r="A19539" t="str">
            <v/>
          </cell>
        </row>
        <row r="19540">
          <cell r="A19540" t="str">
            <v/>
          </cell>
        </row>
        <row r="19541">
          <cell r="A19541" t="str">
            <v/>
          </cell>
        </row>
        <row r="19542">
          <cell r="A19542" t="str">
            <v/>
          </cell>
        </row>
        <row r="19543">
          <cell r="A19543" t="str">
            <v/>
          </cell>
        </row>
        <row r="19544">
          <cell r="A19544" t="str">
            <v/>
          </cell>
        </row>
        <row r="19545">
          <cell r="A19545" t="str">
            <v/>
          </cell>
        </row>
        <row r="19546">
          <cell r="A19546" t="str">
            <v/>
          </cell>
        </row>
        <row r="19547">
          <cell r="A19547" t="str">
            <v/>
          </cell>
        </row>
        <row r="19548">
          <cell r="A19548" t="str">
            <v/>
          </cell>
        </row>
        <row r="19549">
          <cell r="A19549" t="str">
            <v/>
          </cell>
        </row>
        <row r="19550">
          <cell r="A19550" t="str">
            <v/>
          </cell>
        </row>
        <row r="19551">
          <cell r="A19551" t="str">
            <v/>
          </cell>
        </row>
        <row r="19552">
          <cell r="A19552" t="str">
            <v/>
          </cell>
        </row>
        <row r="19553">
          <cell r="A19553" t="str">
            <v/>
          </cell>
        </row>
        <row r="19554">
          <cell r="A19554" t="str">
            <v/>
          </cell>
        </row>
        <row r="19555">
          <cell r="A19555" t="str">
            <v/>
          </cell>
        </row>
        <row r="19556">
          <cell r="A19556" t="str">
            <v/>
          </cell>
        </row>
        <row r="19557">
          <cell r="A19557" t="str">
            <v/>
          </cell>
        </row>
        <row r="19558">
          <cell r="A19558" t="str">
            <v/>
          </cell>
        </row>
        <row r="19559">
          <cell r="A19559" t="str">
            <v/>
          </cell>
        </row>
        <row r="19560">
          <cell r="A19560" t="str">
            <v/>
          </cell>
        </row>
        <row r="19561">
          <cell r="A19561" t="str">
            <v/>
          </cell>
        </row>
        <row r="19562">
          <cell r="A19562" t="str">
            <v/>
          </cell>
        </row>
        <row r="19563">
          <cell r="A19563" t="str">
            <v/>
          </cell>
        </row>
        <row r="19564">
          <cell r="A19564" t="str">
            <v/>
          </cell>
        </row>
        <row r="19565">
          <cell r="A19565" t="str">
            <v/>
          </cell>
        </row>
        <row r="19566">
          <cell r="A19566" t="str">
            <v/>
          </cell>
        </row>
        <row r="19567">
          <cell r="A19567" t="str">
            <v/>
          </cell>
        </row>
        <row r="19568">
          <cell r="A19568" t="str">
            <v/>
          </cell>
        </row>
        <row r="19569">
          <cell r="A19569" t="str">
            <v/>
          </cell>
        </row>
        <row r="19570">
          <cell r="A19570" t="str">
            <v/>
          </cell>
        </row>
        <row r="19571">
          <cell r="A19571" t="str">
            <v/>
          </cell>
        </row>
        <row r="19572">
          <cell r="A19572" t="str">
            <v/>
          </cell>
        </row>
        <row r="19573">
          <cell r="A19573" t="str">
            <v/>
          </cell>
        </row>
        <row r="19574">
          <cell r="A19574" t="str">
            <v/>
          </cell>
        </row>
        <row r="19575">
          <cell r="A19575" t="str">
            <v/>
          </cell>
        </row>
        <row r="19576">
          <cell r="A19576" t="str">
            <v/>
          </cell>
        </row>
        <row r="19577">
          <cell r="A19577" t="str">
            <v/>
          </cell>
        </row>
        <row r="19578">
          <cell r="A19578" t="str">
            <v/>
          </cell>
        </row>
        <row r="19579">
          <cell r="A19579" t="str">
            <v/>
          </cell>
        </row>
        <row r="19580">
          <cell r="A19580" t="str">
            <v/>
          </cell>
        </row>
        <row r="19581">
          <cell r="A19581" t="str">
            <v/>
          </cell>
        </row>
        <row r="19582">
          <cell r="A19582" t="str">
            <v/>
          </cell>
        </row>
        <row r="19583">
          <cell r="A19583" t="str">
            <v/>
          </cell>
        </row>
        <row r="19584">
          <cell r="A19584" t="str">
            <v/>
          </cell>
        </row>
        <row r="19585">
          <cell r="A19585" t="str">
            <v/>
          </cell>
        </row>
        <row r="19586">
          <cell r="A19586" t="str">
            <v/>
          </cell>
        </row>
        <row r="19587">
          <cell r="A19587" t="str">
            <v/>
          </cell>
        </row>
        <row r="19588">
          <cell r="A19588" t="str">
            <v/>
          </cell>
        </row>
        <row r="19589">
          <cell r="A19589" t="str">
            <v/>
          </cell>
        </row>
        <row r="19590">
          <cell r="A19590" t="str">
            <v/>
          </cell>
        </row>
        <row r="19591">
          <cell r="A19591" t="str">
            <v/>
          </cell>
        </row>
        <row r="19592">
          <cell r="A19592" t="str">
            <v/>
          </cell>
        </row>
        <row r="19593">
          <cell r="A19593" t="str">
            <v/>
          </cell>
        </row>
        <row r="19594">
          <cell r="A19594" t="str">
            <v/>
          </cell>
        </row>
        <row r="19595">
          <cell r="A19595" t="str">
            <v/>
          </cell>
        </row>
        <row r="19596">
          <cell r="A19596" t="str">
            <v/>
          </cell>
        </row>
        <row r="19597">
          <cell r="A19597" t="str">
            <v/>
          </cell>
        </row>
        <row r="19598">
          <cell r="A19598" t="str">
            <v/>
          </cell>
        </row>
        <row r="19599">
          <cell r="A19599" t="str">
            <v/>
          </cell>
        </row>
        <row r="19600">
          <cell r="A19600" t="str">
            <v/>
          </cell>
        </row>
        <row r="19601">
          <cell r="A19601" t="str">
            <v/>
          </cell>
        </row>
        <row r="19602">
          <cell r="A19602" t="str">
            <v/>
          </cell>
        </row>
        <row r="19603">
          <cell r="A19603" t="str">
            <v/>
          </cell>
        </row>
        <row r="19604">
          <cell r="A19604" t="str">
            <v/>
          </cell>
        </row>
        <row r="19605">
          <cell r="A19605" t="str">
            <v/>
          </cell>
        </row>
        <row r="19606">
          <cell r="A19606" t="str">
            <v/>
          </cell>
        </row>
        <row r="19607">
          <cell r="A19607" t="str">
            <v/>
          </cell>
        </row>
        <row r="19608">
          <cell r="A19608" t="str">
            <v/>
          </cell>
        </row>
        <row r="19609">
          <cell r="A19609" t="str">
            <v/>
          </cell>
        </row>
        <row r="19610">
          <cell r="A19610" t="str">
            <v/>
          </cell>
        </row>
        <row r="19611">
          <cell r="A19611" t="str">
            <v/>
          </cell>
        </row>
        <row r="19612">
          <cell r="A19612" t="str">
            <v/>
          </cell>
        </row>
        <row r="19613">
          <cell r="A19613" t="str">
            <v/>
          </cell>
        </row>
        <row r="19614">
          <cell r="A19614" t="str">
            <v/>
          </cell>
        </row>
        <row r="19615">
          <cell r="A19615" t="str">
            <v/>
          </cell>
        </row>
        <row r="19616">
          <cell r="A19616" t="str">
            <v/>
          </cell>
        </row>
        <row r="19617">
          <cell r="A19617" t="str">
            <v/>
          </cell>
        </row>
        <row r="19618">
          <cell r="A19618" t="str">
            <v/>
          </cell>
        </row>
        <row r="19619">
          <cell r="A19619" t="str">
            <v/>
          </cell>
        </row>
        <row r="19620">
          <cell r="A19620" t="str">
            <v/>
          </cell>
        </row>
        <row r="19621">
          <cell r="A19621" t="str">
            <v/>
          </cell>
        </row>
        <row r="19622">
          <cell r="A19622" t="str">
            <v/>
          </cell>
        </row>
        <row r="19623">
          <cell r="A19623" t="str">
            <v/>
          </cell>
        </row>
        <row r="19624">
          <cell r="A19624" t="str">
            <v/>
          </cell>
        </row>
        <row r="19625">
          <cell r="A19625" t="str">
            <v/>
          </cell>
        </row>
        <row r="19626">
          <cell r="A19626" t="str">
            <v/>
          </cell>
        </row>
        <row r="19627">
          <cell r="A19627" t="str">
            <v/>
          </cell>
        </row>
        <row r="19628">
          <cell r="A19628" t="str">
            <v/>
          </cell>
        </row>
        <row r="19629">
          <cell r="A19629" t="str">
            <v/>
          </cell>
        </row>
        <row r="19630">
          <cell r="A19630" t="str">
            <v/>
          </cell>
        </row>
        <row r="19631">
          <cell r="A19631" t="str">
            <v/>
          </cell>
        </row>
        <row r="19632">
          <cell r="A19632" t="str">
            <v/>
          </cell>
        </row>
        <row r="19633">
          <cell r="A19633" t="str">
            <v/>
          </cell>
        </row>
        <row r="19634">
          <cell r="A19634" t="str">
            <v/>
          </cell>
        </row>
        <row r="19635">
          <cell r="A19635" t="str">
            <v/>
          </cell>
        </row>
        <row r="19636">
          <cell r="A19636" t="str">
            <v/>
          </cell>
        </row>
        <row r="19637">
          <cell r="A19637" t="str">
            <v/>
          </cell>
        </row>
        <row r="19638">
          <cell r="A19638" t="str">
            <v/>
          </cell>
        </row>
        <row r="19639">
          <cell r="A19639" t="str">
            <v/>
          </cell>
        </row>
        <row r="19640">
          <cell r="A19640" t="str">
            <v/>
          </cell>
        </row>
        <row r="19641">
          <cell r="A19641" t="str">
            <v/>
          </cell>
        </row>
        <row r="19642">
          <cell r="A19642" t="str">
            <v/>
          </cell>
        </row>
        <row r="19643">
          <cell r="A19643" t="str">
            <v/>
          </cell>
        </row>
        <row r="19644">
          <cell r="A19644" t="str">
            <v/>
          </cell>
        </row>
        <row r="19645">
          <cell r="A19645" t="str">
            <v/>
          </cell>
        </row>
        <row r="19646">
          <cell r="A19646" t="str">
            <v/>
          </cell>
        </row>
        <row r="19647">
          <cell r="A19647" t="str">
            <v/>
          </cell>
        </row>
        <row r="19648">
          <cell r="A19648" t="str">
            <v/>
          </cell>
        </row>
        <row r="19649">
          <cell r="A19649" t="str">
            <v/>
          </cell>
        </row>
        <row r="19650">
          <cell r="A19650" t="str">
            <v/>
          </cell>
        </row>
        <row r="19651">
          <cell r="A19651" t="str">
            <v/>
          </cell>
        </row>
        <row r="19652">
          <cell r="A19652" t="str">
            <v/>
          </cell>
        </row>
        <row r="19653">
          <cell r="A19653" t="str">
            <v/>
          </cell>
        </row>
        <row r="19654">
          <cell r="A19654" t="str">
            <v/>
          </cell>
        </row>
        <row r="19655">
          <cell r="A19655" t="str">
            <v/>
          </cell>
        </row>
        <row r="19656">
          <cell r="A19656" t="str">
            <v/>
          </cell>
        </row>
        <row r="19657">
          <cell r="A19657" t="str">
            <v/>
          </cell>
        </row>
        <row r="19658">
          <cell r="A19658" t="str">
            <v/>
          </cell>
        </row>
        <row r="19659">
          <cell r="A19659" t="str">
            <v/>
          </cell>
        </row>
        <row r="19660">
          <cell r="A19660" t="str">
            <v/>
          </cell>
        </row>
        <row r="19661">
          <cell r="A19661" t="str">
            <v/>
          </cell>
        </row>
        <row r="19662">
          <cell r="A19662" t="str">
            <v/>
          </cell>
        </row>
        <row r="19663">
          <cell r="A19663" t="str">
            <v/>
          </cell>
        </row>
        <row r="19664">
          <cell r="A19664" t="str">
            <v/>
          </cell>
        </row>
        <row r="19665">
          <cell r="A19665" t="str">
            <v/>
          </cell>
        </row>
        <row r="19666">
          <cell r="A19666" t="str">
            <v/>
          </cell>
        </row>
        <row r="19667">
          <cell r="A19667" t="str">
            <v/>
          </cell>
        </row>
        <row r="19668">
          <cell r="A19668" t="str">
            <v/>
          </cell>
        </row>
        <row r="19669">
          <cell r="A19669" t="str">
            <v/>
          </cell>
        </row>
        <row r="19670">
          <cell r="A19670" t="str">
            <v/>
          </cell>
        </row>
        <row r="19671">
          <cell r="A19671" t="str">
            <v/>
          </cell>
        </row>
        <row r="19672">
          <cell r="A19672" t="str">
            <v/>
          </cell>
        </row>
        <row r="19673">
          <cell r="A19673" t="str">
            <v/>
          </cell>
        </row>
        <row r="19674">
          <cell r="A19674" t="str">
            <v/>
          </cell>
        </row>
        <row r="19675">
          <cell r="A19675" t="str">
            <v/>
          </cell>
        </row>
        <row r="19676">
          <cell r="A19676" t="str">
            <v/>
          </cell>
        </row>
        <row r="19677">
          <cell r="A19677" t="str">
            <v/>
          </cell>
        </row>
        <row r="19678">
          <cell r="A19678" t="str">
            <v/>
          </cell>
        </row>
        <row r="19679">
          <cell r="A19679" t="str">
            <v/>
          </cell>
        </row>
        <row r="19680">
          <cell r="A19680" t="str">
            <v/>
          </cell>
        </row>
        <row r="19681">
          <cell r="A19681" t="str">
            <v/>
          </cell>
        </row>
        <row r="19682">
          <cell r="A19682" t="str">
            <v/>
          </cell>
        </row>
        <row r="19683">
          <cell r="A19683" t="str">
            <v/>
          </cell>
        </row>
        <row r="19684">
          <cell r="A19684" t="str">
            <v/>
          </cell>
        </row>
        <row r="19685">
          <cell r="A19685" t="str">
            <v/>
          </cell>
        </row>
        <row r="19686">
          <cell r="A19686" t="str">
            <v/>
          </cell>
        </row>
        <row r="19687">
          <cell r="A19687" t="str">
            <v/>
          </cell>
        </row>
        <row r="19688">
          <cell r="A19688" t="str">
            <v/>
          </cell>
        </row>
        <row r="19689">
          <cell r="A19689" t="str">
            <v/>
          </cell>
        </row>
        <row r="19690">
          <cell r="A19690" t="str">
            <v/>
          </cell>
        </row>
        <row r="19691">
          <cell r="A19691" t="str">
            <v/>
          </cell>
        </row>
        <row r="19692">
          <cell r="A19692" t="str">
            <v/>
          </cell>
        </row>
        <row r="19693">
          <cell r="A19693" t="str">
            <v/>
          </cell>
        </row>
        <row r="19694">
          <cell r="A19694" t="str">
            <v/>
          </cell>
        </row>
        <row r="19695">
          <cell r="A19695" t="str">
            <v/>
          </cell>
        </row>
        <row r="19696">
          <cell r="A19696" t="str">
            <v/>
          </cell>
        </row>
        <row r="19697">
          <cell r="A19697" t="str">
            <v/>
          </cell>
        </row>
        <row r="19698">
          <cell r="A19698" t="str">
            <v/>
          </cell>
        </row>
        <row r="19699">
          <cell r="A19699" t="str">
            <v/>
          </cell>
        </row>
        <row r="19700">
          <cell r="A19700" t="str">
            <v/>
          </cell>
        </row>
        <row r="19701">
          <cell r="A19701" t="str">
            <v/>
          </cell>
        </row>
        <row r="19702">
          <cell r="A19702" t="str">
            <v/>
          </cell>
        </row>
        <row r="19703">
          <cell r="A19703" t="str">
            <v/>
          </cell>
        </row>
        <row r="19704">
          <cell r="A19704" t="str">
            <v/>
          </cell>
        </row>
        <row r="19705">
          <cell r="A19705" t="str">
            <v/>
          </cell>
        </row>
        <row r="19706">
          <cell r="A19706" t="str">
            <v/>
          </cell>
        </row>
        <row r="19707">
          <cell r="A19707" t="str">
            <v/>
          </cell>
        </row>
        <row r="19708">
          <cell r="A19708" t="str">
            <v/>
          </cell>
        </row>
        <row r="19709">
          <cell r="A19709" t="str">
            <v/>
          </cell>
        </row>
        <row r="19710">
          <cell r="A19710" t="str">
            <v/>
          </cell>
        </row>
        <row r="19711">
          <cell r="A19711" t="str">
            <v/>
          </cell>
        </row>
        <row r="19712">
          <cell r="A19712" t="str">
            <v/>
          </cell>
        </row>
        <row r="19713">
          <cell r="A19713" t="str">
            <v/>
          </cell>
        </row>
        <row r="19714">
          <cell r="A19714" t="str">
            <v/>
          </cell>
        </row>
        <row r="19715">
          <cell r="A19715" t="str">
            <v/>
          </cell>
        </row>
        <row r="19716">
          <cell r="A19716" t="str">
            <v/>
          </cell>
        </row>
        <row r="19717">
          <cell r="A19717" t="str">
            <v/>
          </cell>
        </row>
        <row r="19718">
          <cell r="A19718" t="str">
            <v/>
          </cell>
        </row>
        <row r="19719">
          <cell r="A19719" t="str">
            <v/>
          </cell>
        </row>
        <row r="19720">
          <cell r="A19720" t="str">
            <v/>
          </cell>
        </row>
        <row r="19721">
          <cell r="A19721" t="str">
            <v/>
          </cell>
        </row>
        <row r="19722">
          <cell r="A19722" t="str">
            <v/>
          </cell>
        </row>
        <row r="19723">
          <cell r="A19723" t="str">
            <v/>
          </cell>
        </row>
        <row r="19724">
          <cell r="A19724" t="str">
            <v/>
          </cell>
        </row>
        <row r="19725">
          <cell r="A19725" t="str">
            <v/>
          </cell>
        </row>
        <row r="19726">
          <cell r="A19726" t="str">
            <v/>
          </cell>
        </row>
        <row r="19727">
          <cell r="A19727" t="str">
            <v/>
          </cell>
        </row>
        <row r="19728">
          <cell r="A19728" t="str">
            <v/>
          </cell>
        </row>
        <row r="19729">
          <cell r="A19729" t="str">
            <v/>
          </cell>
        </row>
        <row r="19730">
          <cell r="A19730" t="str">
            <v/>
          </cell>
        </row>
        <row r="19731">
          <cell r="A19731" t="str">
            <v/>
          </cell>
        </row>
        <row r="19732">
          <cell r="A19732" t="str">
            <v/>
          </cell>
        </row>
        <row r="19733">
          <cell r="A19733" t="str">
            <v/>
          </cell>
        </row>
        <row r="19734">
          <cell r="A19734" t="str">
            <v/>
          </cell>
        </row>
        <row r="19735">
          <cell r="A19735" t="str">
            <v/>
          </cell>
        </row>
        <row r="19736">
          <cell r="A19736" t="str">
            <v/>
          </cell>
        </row>
        <row r="19737">
          <cell r="A19737" t="str">
            <v/>
          </cell>
        </row>
        <row r="19738">
          <cell r="A19738" t="str">
            <v/>
          </cell>
        </row>
        <row r="19739">
          <cell r="A19739" t="str">
            <v/>
          </cell>
        </row>
        <row r="19740">
          <cell r="A19740" t="str">
            <v/>
          </cell>
        </row>
        <row r="19741">
          <cell r="A19741" t="str">
            <v/>
          </cell>
        </row>
        <row r="19742">
          <cell r="A19742" t="str">
            <v/>
          </cell>
        </row>
        <row r="19743">
          <cell r="A19743" t="str">
            <v/>
          </cell>
        </row>
        <row r="19744">
          <cell r="A19744" t="str">
            <v/>
          </cell>
        </row>
        <row r="19745">
          <cell r="A19745" t="str">
            <v/>
          </cell>
        </row>
        <row r="19746">
          <cell r="A19746" t="str">
            <v/>
          </cell>
        </row>
        <row r="19747">
          <cell r="A19747" t="str">
            <v/>
          </cell>
        </row>
        <row r="19748">
          <cell r="A19748" t="str">
            <v/>
          </cell>
        </row>
        <row r="19749">
          <cell r="A19749" t="str">
            <v/>
          </cell>
        </row>
        <row r="19750">
          <cell r="A19750" t="str">
            <v/>
          </cell>
        </row>
        <row r="19751">
          <cell r="A19751" t="str">
            <v/>
          </cell>
        </row>
        <row r="19752">
          <cell r="A19752" t="str">
            <v/>
          </cell>
        </row>
        <row r="19753">
          <cell r="A19753" t="str">
            <v/>
          </cell>
        </row>
        <row r="19754">
          <cell r="A19754" t="str">
            <v/>
          </cell>
        </row>
        <row r="19755">
          <cell r="A19755" t="str">
            <v/>
          </cell>
        </row>
        <row r="19756">
          <cell r="A19756" t="str">
            <v/>
          </cell>
        </row>
        <row r="19757">
          <cell r="A19757" t="str">
            <v/>
          </cell>
        </row>
        <row r="19758">
          <cell r="A19758" t="str">
            <v/>
          </cell>
        </row>
        <row r="19759">
          <cell r="A19759" t="str">
            <v/>
          </cell>
        </row>
        <row r="19760">
          <cell r="A19760" t="str">
            <v/>
          </cell>
        </row>
        <row r="19761">
          <cell r="A19761" t="str">
            <v/>
          </cell>
        </row>
        <row r="19762">
          <cell r="A19762" t="str">
            <v/>
          </cell>
        </row>
        <row r="19763">
          <cell r="A19763" t="str">
            <v/>
          </cell>
        </row>
        <row r="19764">
          <cell r="A19764" t="str">
            <v/>
          </cell>
        </row>
        <row r="19765">
          <cell r="A19765" t="str">
            <v/>
          </cell>
        </row>
        <row r="19766">
          <cell r="A19766" t="str">
            <v/>
          </cell>
        </row>
        <row r="19767">
          <cell r="A19767" t="str">
            <v/>
          </cell>
        </row>
        <row r="19768">
          <cell r="A19768" t="str">
            <v/>
          </cell>
        </row>
        <row r="19769">
          <cell r="A19769" t="str">
            <v/>
          </cell>
        </row>
        <row r="19770">
          <cell r="A19770" t="str">
            <v/>
          </cell>
        </row>
        <row r="19771">
          <cell r="A19771" t="str">
            <v/>
          </cell>
        </row>
        <row r="19772">
          <cell r="A19772" t="str">
            <v/>
          </cell>
        </row>
        <row r="19773">
          <cell r="A19773" t="str">
            <v/>
          </cell>
        </row>
        <row r="19774">
          <cell r="A19774" t="str">
            <v/>
          </cell>
        </row>
        <row r="19775">
          <cell r="A19775" t="str">
            <v/>
          </cell>
        </row>
        <row r="19776">
          <cell r="A19776" t="str">
            <v/>
          </cell>
        </row>
        <row r="19777">
          <cell r="A19777" t="str">
            <v/>
          </cell>
        </row>
        <row r="19778">
          <cell r="A19778" t="str">
            <v/>
          </cell>
        </row>
        <row r="19779">
          <cell r="A19779" t="str">
            <v/>
          </cell>
        </row>
        <row r="19780">
          <cell r="A19780" t="str">
            <v/>
          </cell>
        </row>
        <row r="19781">
          <cell r="A19781" t="str">
            <v/>
          </cell>
        </row>
        <row r="19782">
          <cell r="A19782" t="str">
            <v/>
          </cell>
        </row>
        <row r="19783">
          <cell r="A19783" t="str">
            <v/>
          </cell>
        </row>
        <row r="19784">
          <cell r="A19784" t="str">
            <v/>
          </cell>
        </row>
        <row r="19785">
          <cell r="A19785" t="str">
            <v/>
          </cell>
        </row>
        <row r="19786">
          <cell r="A19786" t="str">
            <v/>
          </cell>
        </row>
        <row r="19787">
          <cell r="A19787" t="str">
            <v/>
          </cell>
        </row>
        <row r="19788">
          <cell r="A19788" t="str">
            <v/>
          </cell>
        </row>
        <row r="19789">
          <cell r="A19789" t="str">
            <v/>
          </cell>
        </row>
        <row r="19790">
          <cell r="A19790" t="str">
            <v/>
          </cell>
        </row>
        <row r="19791">
          <cell r="A19791" t="str">
            <v/>
          </cell>
        </row>
        <row r="19792">
          <cell r="A19792" t="str">
            <v/>
          </cell>
        </row>
        <row r="19793">
          <cell r="A19793" t="str">
            <v/>
          </cell>
        </row>
        <row r="19794">
          <cell r="A19794" t="str">
            <v/>
          </cell>
        </row>
        <row r="19795">
          <cell r="A19795" t="str">
            <v/>
          </cell>
        </row>
        <row r="19796">
          <cell r="A19796" t="str">
            <v/>
          </cell>
        </row>
        <row r="19797">
          <cell r="A19797" t="str">
            <v/>
          </cell>
        </row>
        <row r="19798">
          <cell r="A19798" t="str">
            <v/>
          </cell>
        </row>
        <row r="19799">
          <cell r="A19799" t="str">
            <v/>
          </cell>
        </row>
        <row r="19800">
          <cell r="A19800" t="str">
            <v/>
          </cell>
        </row>
        <row r="19801">
          <cell r="A19801" t="str">
            <v/>
          </cell>
        </row>
        <row r="19802">
          <cell r="A19802" t="str">
            <v/>
          </cell>
        </row>
        <row r="19803">
          <cell r="A19803" t="str">
            <v/>
          </cell>
        </row>
        <row r="19804">
          <cell r="A19804" t="str">
            <v/>
          </cell>
        </row>
        <row r="19805">
          <cell r="A19805" t="str">
            <v/>
          </cell>
        </row>
        <row r="19806">
          <cell r="A19806" t="str">
            <v/>
          </cell>
        </row>
        <row r="19807">
          <cell r="A19807" t="str">
            <v/>
          </cell>
        </row>
        <row r="19808">
          <cell r="A19808" t="str">
            <v/>
          </cell>
        </row>
        <row r="19809">
          <cell r="A19809" t="str">
            <v/>
          </cell>
        </row>
        <row r="19810">
          <cell r="A19810" t="str">
            <v/>
          </cell>
        </row>
        <row r="19811">
          <cell r="A19811" t="str">
            <v/>
          </cell>
        </row>
        <row r="19812">
          <cell r="A19812" t="str">
            <v/>
          </cell>
        </row>
        <row r="19813">
          <cell r="A19813" t="str">
            <v/>
          </cell>
        </row>
        <row r="19814">
          <cell r="A19814" t="str">
            <v/>
          </cell>
        </row>
        <row r="19815">
          <cell r="A19815" t="str">
            <v/>
          </cell>
        </row>
        <row r="19816">
          <cell r="A19816" t="str">
            <v/>
          </cell>
        </row>
        <row r="19817">
          <cell r="A19817" t="str">
            <v/>
          </cell>
        </row>
        <row r="19818">
          <cell r="A19818" t="str">
            <v/>
          </cell>
        </row>
        <row r="19819">
          <cell r="A19819" t="str">
            <v/>
          </cell>
        </row>
        <row r="19820">
          <cell r="A19820" t="str">
            <v/>
          </cell>
        </row>
        <row r="19821">
          <cell r="A19821" t="str">
            <v/>
          </cell>
        </row>
        <row r="19822">
          <cell r="A19822" t="str">
            <v/>
          </cell>
        </row>
        <row r="19823">
          <cell r="A19823" t="str">
            <v/>
          </cell>
        </row>
        <row r="19824">
          <cell r="A19824" t="str">
            <v/>
          </cell>
        </row>
        <row r="19825">
          <cell r="A19825" t="str">
            <v/>
          </cell>
        </row>
        <row r="19826">
          <cell r="A19826" t="str">
            <v/>
          </cell>
        </row>
        <row r="19827">
          <cell r="A19827" t="str">
            <v/>
          </cell>
        </row>
        <row r="19828">
          <cell r="A19828" t="str">
            <v/>
          </cell>
        </row>
        <row r="19829">
          <cell r="A19829" t="str">
            <v/>
          </cell>
        </row>
        <row r="19830">
          <cell r="A19830" t="str">
            <v/>
          </cell>
        </row>
        <row r="19831">
          <cell r="A19831" t="str">
            <v/>
          </cell>
        </row>
        <row r="19832">
          <cell r="A19832" t="str">
            <v/>
          </cell>
        </row>
        <row r="19833">
          <cell r="A19833" t="str">
            <v/>
          </cell>
        </row>
        <row r="19834">
          <cell r="A19834" t="str">
            <v/>
          </cell>
        </row>
        <row r="19835">
          <cell r="A19835" t="str">
            <v/>
          </cell>
        </row>
        <row r="19836">
          <cell r="A19836" t="str">
            <v/>
          </cell>
        </row>
        <row r="19837">
          <cell r="A19837" t="str">
            <v/>
          </cell>
        </row>
        <row r="19838">
          <cell r="A19838" t="str">
            <v/>
          </cell>
        </row>
        <row r="19839">
          <cell r="A19839" t="str">
            <v/>
          </cell>
        </row>
        <row r="19840">
          <cell r="A19840" t="str">
            <v/>
          </cell>
        </row>
        <row r="19841">
          <cell r="A19841" t="str">
            <v/>
          </cell>
        </row>
        <row r="19842">
          <cell r="A19842" t="str">
            <v/>
          </cell>
        </row>
        <row r="19843">
          <cell r="A19843" t="str">
            <v/>
          </cell>
        </row>
        <row r="19844">
          <cell r="A19844" t="str">
            <v/>
          </cell>
        </row>
        <row r="19845">
          <cell r="A19845" t="str">
            <v/>
          </cell>
        </row>
        <row r="19846">
          <cell r="A19846" t="str">
            <v/>
          </cell>
        </row>
        <row r="19847">
          <cell r="A19847" t="str">
            <v/>
          </cell>
        </row>
        <row r="19848">
          <cell r="A19848" t="str">
            <v/>
          </cell>
        </row>
        <row r="19849">
          <cell r="A19849" t="str">
            <v/>
          </cell>
        </row>
        <row r="19850">
          <cell r="A19850" t="str">
            <v/>
          </cell>
        </row>
        <row r="19851">
          <cell r="A19851" t="str">
            <v/>
          </cell>
        </row>
        <row r="19852">
          <cell r="A19852" t="str">
            <v/>
          </cell>
        </row>
        <row r="19853">
          <cell r="A19853" t="str">
            <v/>
          </cell>
        </row>
        <row r="19854">
          <cell r="A19854" t="str">
            <v/>
          </cell>
        </row>
        <row r="19855">
          <cell r="A19855" t="str">
            <v/>
          </cell>
        </row>
        <row r="19856">
          <cell r="A19856" t="str">
            <v/>
          </cell>
        </row>
        <row r="19857">
          <cell r="A19857" t="str">
            <v/>
          </cell>
        </row>
        <row r="19858">
          <cell r="A19858" t="str">
            <v/>
          </cell>
        </row>
        <row r="19859">
          <cell r="A19859" t="str">
            <v/>
          </cell>
        </row>
        <row r="19860">
          <cell r="A19860" t="str">
            <v/>
          </cell>
        </row>
        <row r="19861">
          <cell r="A19861" t="str">
            <v/>
          </cell>
        </row>
        <row r="19862">
          <cell r="A19862" t="str">
            <v/>
          </cell>
        </row>
        <row r="19863">
          <cell r="A19863" t="str">
            <v/>
          </cell>
        </row>
        <row r="19864">
          <cell r="A19864" t="str">
            <v/>
          </cell>
        </row>
        <row r="19865">
          <cell r="A19865" t="str">
            <v/>
          </cell>
        </row>
        <row r="19866">
          <cell r="A19866" t="str">
            <v/>
          </cell>
        </row>
        <row r="19867">
          <cell r="A19867" t="str">
            <v/>
          </cell>
        </row>
        <row r="19868">
          <cell r="A19868" t="str">
            <v/>
          </cell>
        </row>
        <row r="19869">
          <cell r="A19869" t="str">
            <v/>
          </cell>
        </row>
        <row r="19870">
          <cell r="A19870" t="str">
            <v/>
          </cell>
        </row>
        <row r="19871">
          <cell r="A19871" t="str">
            <v/>
          </cell>
        </row>
        <row r="19872">
          <cell r="A19872" t="str">
            <v/>
          </cell>
        </row>
        <row r="19873">
          <cell r="A19873" t="str">
            <v/>
          </cell>
        </row>
        <row r="19874">
          <cell r="A19874" t="str">
            <v/>
          </cell>
        </row>
        <row r="19875">
          <cell r="A19875" t="str">
            <v/>
          </cell>
        </row>
        <row r="19876">
          <cell r="A19876" t="str">
            <v/>
          </cell>
        </row>
        <row r="19877">
          <cell r="A19877" t="str">
            <v/>
          </cell>
        </row>
        <row r="19878">
          <cell r="A19878" t="str">
            <v/>
          </cell>
        </row>
        <row r="19879">
          <cell r="A19879" t="str">
            <v/>
          </cell>
        </row>
        <row r="19880">
          <cell r="A19880" t="str">
            <v/>
          </cell>
        </row>
        <row r="19881">
          <cell r="A19881" t="str">
            <v/>
          </cell>
        </row>
        <row r="19882">
          <cell r="A19882" t="str">
            <v/>
          </cell>
        </row>
        <row r="19883">
          <cell r="A19883" t="str">
            <v/>
          </cell>
        </row>
        <row r="19884">
          <cell r="A19884" t="str">
            <v/>
          </cell>
        </row>
        <row r="19885">
          <cell r="A19885" t="str">
            <v/>
          </cell>
        </row>
        <row r="19886">
          <cell r="A19886" t="str">
            <v/>
          </cell>
        </row>
        <row r="19887">
          <cell r="A19887" t="str">
            <v/>
          </cell>
        </row>
        <row r="19888">
          <cell r="A19888" t="str">
            <v/>
          </cell>
        </row>
        <row r="19889">
          <cell r="A19889" t="str">
            <v/>
          </cell>
        </row>
        <row r="19890">
          <cell r="A19890" t="str">
            <v/>
          </cell>
        </row>
        <row r="19891">
          <cell r="A19891" t="str">
            <v/>
          </cell>
        </row>
        <row r="19892">
          <cell r="A19892" t="str">
            <v/>
          </cell>
        </row>
        <row r="19893">
          <cell r="A19893" t="str">
            <v/>
          </cell>
        </row>
        <row r="19894">
          <cell r="A19894" t="str">
            <v/>
          </cell>
        </row>
        <row r="19895">
          <cell r="A19895" t="str">
            <v/>
          </cell>
        </row>
        <row r="19896">
          <cell r="A19896" t="str">
            <v/>
          </cell>
        </row>
        <row r="19897">
          <cell r="A19897" t="str">
            <v/>
          </cell>
        </row>
        <row r="19898">
          <cell r="A19898" t="str">
            <v/>
          </cell>
        </row>
        <row r="19899">
          <cell r="A19899" t="str">
            <v/>
          </cell>
        </row>
        <row r="19900">
          <cell r="A19900" t="str">
            <v/>
          </cell>
        </row>
        <row r="19901">
          <cell r="A19901" t="str">
            <v/>
          </cell>
        </row>
        <row r="19902">
          <cell r="A19902" t="str">
            <v/>
          </cell>
        </row>
        <row r="19903">
          <cell r="A19903" t="str">
            <v/>
          </cell>
        </row>
        <row r="19904">
          <cell r="A19904" t="str">
            <v/>
          </cell>
        </row>
        <row r="19905">
          <cell r="A19905" t="str">
            <v/>
          </cell>
        </row>
        <row r="19906">
          <cell r="A19906" t="str">
            <v/>
          </cell>
        </row>
        <row r="19907">
          <cell r="A19907" t="str">
            <v/>
          </cell>
        </row>
        <row r="19908">
          <cell r="A19908" t="str">
            <v/>
          </cell>
        </row>
        <row r="19909">
          <cell r="A19909" t="str">
            <v/>
          </cell>
        </row>
        <row r="19910">
          <cell r="A19910" t="str">
            <v/>
          </cell>
        </row>
        <row r="19911">
          <cell r="A19911" t="str">
            <v/>
          </cell>
        </row>
        <row r="19912">
          <cell r="A19912" t="str">
            <v/>
          </cell>
        </row>
        <row r="19913">
          <cell r="A19913" t="str">
            <v/>
          </cell>
        </row>
        <row r="19914">
          <cell r="A19914" t="str">
            <v/>
          </cell>
        </row>
        <row r="19915">
          <cell r="A19915" t="str">
            <v/>
          </cell>
        </row>
        <row r="19916">
          <cell r="A19916" t="str">
            <v/>
          </cell>
        </row>
        <row r="19917">
          <cell r="A19917" t="str">
            <v/>
          </cell>
        </row>
        <row r="19918">
          <cell r="A19918" t="str">
            <v/>
          </cell>
        </row>
        <row r="19919">
          <cell r="A19919" t="str">
            <v/>
          </cell>
        </row>
        <row r="19920">
          <cell r="A19920" t="str">
            <v/>
          </cell>
        </row>
        <row r="19921">
          <cell r="A19921" t="str">
            <v/>
          </cell>
        </row>
        <row r="19922">
          <cell r="A19922" t="str">
            <v/>
          </cell>
        </row>
        <row r="19923">
          <cell r="A19923" t="str">
            <v/>
          </cell>
        </row>
        <row r="19924">
          <cell r="A19924" t="str">
            <v/>
          </cell>
        </row>
        <row r="19925">
          <cell r="A19925" t="str">
            <v/>
          </cell>
        </row>
        <row r="19926">
          <cell r="A19926" t="str">
            <v/>
          </cell>
        </row>
        <row r="19927">
          <cell r="A19927" t="str">
            <v/>
          </cell>
        </row>
        <row r="19928">
          <cell r="A19928" t="str">
            <v/>
          </cell>
        </row>
        <row r="19929">
          <cell r="A19929" t="str">
            <v/>
          </cell>
        </row>
        <row r="19930">
          <cell r="A19930" t="str">
            <v/>
          </cell>
        </row>
        <row r="19931">
          <cell r="A19931" t="str">
            <v/>
          </cell>
        </row>
        <row r="19932">
          <cell r="A19932" t="str">
            <v/>
          </cell>
        </row>
        <row r="19933">
          <cell r="A19933" t="str">
            <v/>
          </cell>
        </row>
        <row r="19934">
          <cell r="A19934" t="str">
            <v/>
          </cell>
        </row>
        <row r="19935">
          <cell r="A19935" t="str">
            <v/>
          </cell>
        </row>
        <row r="19936">
          <cell r="A19936" t="str">
            <v/>
          </cell>
        </row>
        <row r="19937">
          <cell r="A19937" t="str">
            <v/>
          </cell>
        </row>
        <row r="19938">
          <cell r="A19938" t="str">
            <v/>
          </cell>
        </row>
        <row r="19939">
          <cell r="A19939" t="str">
            <v/>
          </cell>
        </row>
        <row r="19940">
          <cell r="A19940" t="str">
            <v/>
          </cell>
        </row>
        <row r="19941">
          <cell r="A19941" t="str">
            <v/>
          </cell>
        </row>
        <row r="19942">
          <cell r="A19942" t="str">
            <v/>
          </cell>
        </row>
        <row r="19943">
          <cell r="A19943" t="str">
            <v/>
          </cell>
        </row>
        <row r="19944">
          <cell r="A19944" t="str">
            <v/>
          </cell>
        </row>
        <row r="19945">
          <cell r="A19945" t="str">
            <v/>
          </cell>
        </row>
        <row r="19946">
          <cell r="A19946" t="str">
            <v/>
          </cell>
        </row>
        <row r="19947">
          <cell r="A19947" t="str">
            <v/>
          </cell>
        </row>
        <row r="19948">
          <cell r="A19948" t="str">
            <v/>
          </cell>
        </row>
        <row r="19949">
          <cell r="A19949" t="str">
            <v/>
          </cell>
        </row>
        <row r="19950">
          <cell r="A19950" t="str">
            <v/>
          </cell>
        </row>
        <row r="19951">
          <cell r="A19951" t="str">
            <v/>
          </cell>
        </row>
        <row r="19952">
          <cell r="A19952" t="str">
            <v/>
          </cell>
        </row>
        <row r="19953">
          <cell r="A19953" t="str">
            <v/>
          </cell>
        </row>
        <row r="19954">
          <cell r="A19954" t="str">
            <v/>
          </cell>
        </row>
        <row r="19955">
          <cell r="A19955" t="str">
            <v/>
          </cell>
        </row>
        <row r="19956">
          <cell r="A19956" t="str">
            <v/>
          </cell>
        </row>
        <row r="19957">
          <cell r="A19957" t="str">
            <v/>
          </cell>
        </row>
        <row r="19958">
          <cell r="A19958" t="str">
            <v/>
          </cell>
        </row>
        <row r="19959">
          <cell r="A19959" t="str">
            <v/>
          </cell>
        </row>
        <row r="19960">
          <cell r="A19960" t="str">
            <v/>
          </cell>
        </row>
        <row r="19961">
          <cell r="A19961" t="str">
            <v/>
          </cell>
        </row>
        <row r="19962">
          <cell r="A19962" t="str">
            <v/>
          </cell>
        </row>
        <row r="19963">
          <cell r="A19963" t="str">
            <v/>
          </cell>
        </row>
        <row r="19964">
          <cell r="A19964" t="str">
            <v/>
          </cell>
        </row>
        <row r="19965">
          <cell r="A19965" t="str">
            <v/>
          </cell>
        </row>
        <row r="19966">
          <cell r="A19966" t="str">
            <v/>
          </cell>
        </row>
        <row r="19967">
          <cell r="A19967" t="str">
            <v/>
          </cell>
        </row>
        <row r="19968">
          <cell r="A19968" t="str">
            <v/>
          </cell>
        </row>
        <row r="19969">
          <cell r="A19969" t="str">
            <v/>
          </cell>
        </row>
        <row r="19970">
          <cell r="A19970" t="str">
            <v/>
          </cell>
        </row>
        <row r="19971">
          <cell r="A19971" t="str">
            <v/>
          </cell>
        </row>
        <row r="19972">
          <cell r="A19972" t="str">
            <v/>
          </cell>
        </row>
        <row r="19973">
          <cell r="A19973" t="str">
            <v/>
          </cell>
        </row>
        <row r="19974">
          <cell r="A19974" t="str">
            <v/>
          </cell>
        </row>
        <row r="19975">
          <cell r="A19975" t="str">
            <v/>
          </cell>
        </row>
        <row r="19976">
          <cell r="A19976" t="str">
            <v/>
          </cell>
        </row>
        <row r="19977">
          <cell r="A19977" t="str">
            <v/>
          </cell>
        </row>
        <row r="19978">
          <cell r="A19978" t="str">
            <v/>
          </cell>
        </row>
        <row r="19979">
          <cell r="A19979" t="str">
            <v/>
          </cell>
        </row>
        <row r="19980">
          <cell r="A19980" t="str">
            <v/>
          </cell>
        </row>
        <row r="19981">
          <cell r="A19981" t="str">
            <v/>
          </cell>
        </row>
        <row r="19982">
          <cell r="A19982" t="str">
            <v/>
          </cell>
        </row>
        <row r="19983">
          <cell r="A19983" t="str">
            <v/>
          </cell>
        </row>
        <row r="19984">
          <cell r="A19984" t="str">
            <v/>
          </cell>
        </row>
        <row r="19985">
          <cell r="A19985" t="str">
            <v/>
          </cell>
        </row>
        <row r="19986">
          <cell r="A19986" t="str">
            <v/>
          </cell>
        </row>
        <row r="19987">
          <cell r="A19987" t="str">
            <v/>
          </cell>
        </row>
        <row r="19988">
          <cell r="A19988" t="str">
            <v/>
          </cell>
        </row>
        <row r="19989">
          <cell r="A19989" t="str">
            <v/>
          </cell>
        </row>
        <row r="19990">
          <cell r="A19990" t="str">
            <v/>
          </cell>
        </row>
        <row r="19991">
          <cell r="A19991" t="str">
            <v/>
          </cell>
        </row>
        <row r="19992">
          <cell r="A19992" t="str">
            <v/>
          </cell>
        </row>
        <row r="19993">
          <cell r="A19993" t="str">
            <v/>
          </cell>
        </row>
        <row r="19994">
          <cell r="A19994" t="str">
            <v/>
          </cell>
        </row>
        <row r="19995">
          <cell r="A19995" t="str">
            <v/>
          </cell>
        </row>
        <row r="19996">
          <cell r="A19996" t="str">
            <v/>
          </cell>
        </row>
        <row r="19997">
          <cell r="A19997" t="str">
            <v/>
          </cell>
        </row>
        <row r="19998">
          <cell r="A19998" t="str">
            <v/>
          </cell>
        </row>
        <row r="19999">
          <cell r="A19999" t="str">
            <v/>
          </cell>
        </row>
        <row r="20000">
          <cell r="A20000" t="str">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8:H45"/>
  <sheetViews>
    <sheetView tabSelected="1" zoomScale="70" zoomScaleNormal="70" workbookViewId="0">
      <selection activeCell="B49" sqref="B49"/>
    </sheetView>
  </sheetViews>
  <sheetFormatPr defaultColWidth="8.88671875" defaultRowHeight="13.8" x14ac:dyDescent="0.25"/>
  <cols>
    <col min="1" max="1" width="8.88671875" style="77"/>
    <col min="2" max="2" width="20.5546875" style="77" customWidth="1"/>
    <col min="3" max="3" width="121.33203125" style="77" customWidth="1"/>
    <col min="4" max="16384" width="8.88671875" style="77"/>
  </cols>
  <sheetData>
    <row r="8" spans="2:8" ht="22.8" x14ac:dyDescent="0.4">
      <c r="B8" s="76" t="s">
        <v>119</v>
      </c>
      <c r="H8" s="66"/>
    </row>
    <row r="9" spans="2:8" ht="22.8" x14ac:dyDescent="0.4">
      <c r="B9" s="76" t="s">
        <v>120</v>
      </c>
    </row>
    <row r="10" spans="2:8" ht="22.8" x14ac:dyDescent="0.4">
      <c r="B10" s="76" t="s">
        <v>121</v>
      </c>
    </row>
    <row r="11" spans="2:8" ht="22.8" x14ac:dyDescent="0.4">
      <c r="B11" s="76"/>
    </row>
    <row r="12" spans="2:8" ht="17.399999999999999" x14ac:dyDescent="0.3">
      <c r="B12" s="78" t="s">
        <v>183</v>
      </c>
    </row>
    <row r="13" spans="2:8" x14ac:dyDescent="0.25">
      <c r="B13" s="77" t="s">
        <v>122</v>
      </c>
      <c r="C13" s="77" t="s">
        <v>182</v>
      </c>
    </row>
    <row r="14" spans="2:8" x14ac:dyDescent="0.25">
      <c r="B14" s="77" t="s">
        <v>123</v>
      </c>
      <c r="C14" s="77" t="s">
        <v>124</v>
      </c>
    </row>
    <row r="15" spans="2:8" x14ac:dyDescent="0.25">
      <c r="B15" s="77" t="s">
        <v>125</v>
      </c>
      <c r="C15" s="77" t="s">
        <v>126</v>
      </c>
    </row>
    <row r="16" spans="2:8" x14ac:dyDescent="0.25">
      <c r="B16" s="77" t="s">
        <v>127</v>
      </c>
      <c r="C16" s="79">
        <v>42978</v>
      </c>
    </row>
    <row r="27" spans="2:3" ht="27.6" customHeight="1" x14ac:dyDescent="0.25">
      <c r="B27" s="151" t="s">
        <v>128</v>
      </c>
      <c r="C27" s="152"/>
    </row>
    <row r="28" spans="2:3" x14ac:dyDescent="0.25">
      <c r="B28" s="80" t="s">
        <v>129</v>
      </c>
      <c r="C28" s="81" t="s">
        <v>130</v>
      </c>
    </row>
    <row r="29" spans="2:3" x14ac:dyDescent="0.25">
      <c r="B29" s="80" t="s">
        <v>131</v>
      </c>
      <c r="C29" s="81" t="s">
        <v>132</v>
      </c>
    </row>
    <row r="30" spans="2:3" x14ac:dyDescent="0.25">
      <c r="B30" s="80" t="s">
        <v>133</v>
      </c>
      <c r="C30" s="81" t="s">
        <v>134</v>
      </c>
    </row>
    <row r="31" spans="2:3" x14ac:dyDescent="0.25">
      <c r="B31" s="80" t="s">
        <v>135</v>
      </c>
      <c r="C31" s="81" t="s">
        <v>136</v>
      </c>
    </row>
    <row r="32" spans="2:3" x14ac:dyDescent="0.25">
      <c r="B32" s="80" t="s">
        <v>133</v>
      </c>
      <c r="C32" s="81" t="s">
        <v>137</v>
      </c>
    </row>
    <row r="33" spans="2:3" x14ac:dyDescent="0.25">
      <c r="B33" s="80" t="s">
        <v>138</v>
      </c>
      <c r="C33" s="80" t="s">
        <v>139</v>
      </c>
    </row>
    <row r="34" spans="2:3" x14ac:dyDescent="0.25">
      <c r="B34" s="80" t="s">
        <v>140</v>
      </c>
      <c r="C34" s="80" t="s">
        <v>141</v>
      </c>
    </row>
    <row r="35" spans="2:3" x14ac:dyDescent="0.25">
      <c r="B35" s="174" t="s">
        <v>192</v>
      </c>
      <c r="C35" s="174" t="s">
        <v>193</v>
      </c>
    </row>
    <row r="36" spans="2:3" x14ac:dyDescent="0.25">
      <c r="B36" s="82"/>
      <c r="C36" s="83"/>
    </row>
    <row r="38" spans="2:3" ht="27.6" customHeight="1" x14ac:dyDescent="0.25">
      <c r="B38" s="151" t="s">
        <v>142</v>
      </c>
      <c r="C38" s="152" t="s">
        <v>143</v>
      </c>
    </row>
    <row r="39" spans="2:3" x14ac:dyDescent="0.25">
      <c r="B39" s="80" t="s">
        <v>0</v>
      </c>
      <c r="C39" s="81" t="s">
        <v>144</v>
      </c>
    </row>
    <row r="40" spans="2:3" x14ac:dyDescent="0.25">
      <c r="B40" s="80" t="s">
        <v>4</v>
      </c>
      <c r="C40" s="81" t="s">
        <v>145</v>
      </c>
    </row>
    <row r="41" spans="2:3" x14ac:dyDescent="0.25">
      <c r="B41" s="80" t="s">
        <v>146</v>
      </c>
      <c r="C41" s="81" t="s">
        <v>147</v>
      </c>
    </row>
    <row r="42" spans="2:3" x14ac:dyDescent="0.25">
      <c r="B42" s="174" t="s">
        <v>183</v>
      </c>
      <c r="C42" s="175" t="s">
        <v>191</v>
      </c>
    </row>
    <row r="43" spans="2:3" ht="27.6" x14ac:dyDescent="0.25">
      <c r="B43" s="80" t="s">
        <v>148</v>
      </c>
      <c r="C43" s="81" t="s">
        <v>149</v>
      </c>
    </row>
    <row r="44" spans="2:3" x14ac:dyDescent="0.25">
      <c r="B44" s="80" t="s">
        <v>51</v>
      </c>
      <c r="C44" s="81" t="s">
        <v>150</v>
      </c>
    </row>
    <row r="45" spans="2:3" x14ac:dyDescent="0.25">
      <c r="B45" s="80" t="s">
        <v>151</v>
      </c>
      <c r="C45" s="81" t="s">
        <v>152</v>
      </c>
    </row>
  </sheetData>
  <mergeCells count="2">
    <mergeCell ref="B27:C27"/>
    <mergeCell ref="B38:C3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O25"/>
  <sheetViews>
    <sheetView workbookViewId="0">
      <selection activeCell="K27" sqref="K27"/>
    </sheetView>
  </sheetViews>
  <sheetFormatPr defaultRowHeight="14.4" x14ac:dyDescent="0.3"/>
  <cols>
    <col min="1" max="1" width="18.6640625" bestFit="1" customWidth="1"/>
    <col min="2" max="2" width="11.109375" bestFit="1" customWidth="1"/>
    <col min="3" max="3" width="11.5546875" customWidth="1"/>
    <col min="4" max="4" width="11.109375" customWidth="1"/>
    <col min="5" max="5" width="11.44140625" customWidth="1"/>
    <col min="6" max="6" width="12.109375" customWidth="1"/>
    <col min="7" max="8" width="12.88671875" customWidth="1"/>
    <col min="9" max="9" width="8.5546875" bestFit="1" customWidth="1"/>
    <col min="10" max="10" width="5.88671875" bestFit="1" customWidth="1"/>
    <col min="11" max="11" width="6.5546875" bestFit="1" customWidth="1"/>
    <col min="12" max="12" width="5.44140625" bestFit="1" customWidth="1"/>
    <col min="13" max="13" width="8.6640625" bestFit="1" customWidth="1"/>
    <col min="14" max="14" width="11.44140625" bestFit="1" customWidth="1"/>
    <col min="15" max="15" width="12.109375" bestFit="1" customWidth="1"/>
  </cols>
  <sheetData>
    <row r="1" spans="1:15" x14ac:dyDescent="0.3">
      <c r="A1" s="75"/>
      <c r="B1" s="66" t="s">
        <v>63</v>
      </c>
      <c r="C1" s="66" t="s">
        <v>64</v>
      </c>
      <c r="D1" s="66" t="s">
        <v>65</v>
      </c>
      <c r="E1" s="66" t="s">
        <v>66</v>
      </c>
      <c r="F1" s="66" t="s">
        <v>67</v>
      </c>
      <c r="G1" s="66" t="s">
        <v>68</v>
      </c>
      <c r="H1" s="66" t="s">
        <v>69</v>
      </c>
      <c r="I1" s="66" t="s">
        <v>70</v>
      </c>
      <c r="J1" s="66" t="s">
        <v>71</v>
      </c>
      <c r="K1" s="66" t="s">
        <v>72</v>
      </c>
      <c r="L1" s="66" t="s">
        <v>73</v>
      </c>
      <c r="M1" s="66" t="s">
        <v>74</v>
      </c>
      <c r="N1" s="66" t="s">
        <v>83</v>
      </c>
      <c r="O1" s="66" t="s">
        <v>84</v>
      </c>
    </row>
    <row r="2" spans="1:15" x14ac:dyDescent="0.3">
      <c r="A2" s="145" t="s">
        <v>89</v>
      </c>
      <c r="B2" s="54">
        <v>13.1</v>
      </c>
      <c r="C2" s="54">
        <v>40.200000000000003</v>
      </c>
      <c r="D2" s="54">
        <v>14.06</v>
      </c>
      <c r="E2" s="54">
        <v>40.99</v>
      </c>
      <c r="F2" s="54">
        <v>4.45</v>
      </c>
      <c r="G2" s="54">
        <v>20.02</v>
      </c>
      <c r="H2" s="54">
        <v>7.46</v>
      </c>
      <c r="I2" s="54">
        <v>12.26</v>
      </c>
      <c r="J2" s="54">
        <v>19.61</v>
      </c>
      <c r="K2" s="54">
        <v>12.13</v>
      </c>
      <c r="L2" s="54">
        <v>9.84</v>
      </c>
      <c r="M2" s="54">
        <v>17.7</v>
      </c>
      <c r="N2" s="54"/>
      <c r="O2" s="54"/>
    </row>
    <row r="3" spans="1:15" x14ac:dyDescent="0.3">
      <c r="A3" s="145" t="s">
        <v>90</v>
      </c>
      <c r="B3" s="54">
        <f>B2*B10/B9</f>
        <v>13.012666666666666</v>
      </c>
      <c r="C3" s="54">
        <f t="shared" ref="C3:M3" si="0">C2*C10/C9</f>
        <v>51.793730407523519</v>
      </c>
      <c r="D3" s="54">
        <f t="shared" si="0"/>
        <v>13.024000000000001</v>
      </c>
      <c r="E3" s="54">
        <f t="shared" si="0"/>
        <v>40.409170040485833</v>
      </c>
      <c r="F3" s="54">
        <f t="shared" si="0"/>
        <v>2.9260273972602739</v>
      </c>
      <c r="G3" s="54">
        <f t="shared" si="0"/>
        <v>13.163835616438355</v>
      </c>
      <c r="H3" s="54">
        <f t="shared" si="0"/>
        <v>7.3137254901960782</v>
      </c>
      <c r="I3" s="54">
        <f t="shared" si="0"/>
        <v>12.019607843137255</v>
      </c>
      <c r="J3" s="54">
        <f t="shared" si="0"/>
        <v>21.440266666666666</v>
      </c>
      <c r="K3" s="54">
        <f t="shared" si="0"/>
        <v>11.634897959183675</v>
      </c>
      <c r="L3" s="54">
        <f t="shared" si="0"/>
        <v>9.0367346938775519</v>
      </c>
      <c r="M3" s="54">
        <f t="shared" si="0"/>
        <v>17.582000000000001</v>
      </c>
      <c r="N3" s="54">
        <v>3.8</v>
      </c>
      <c r="O3" s="54">
        <v>4</v>
      </c>
    </row>
    <row r="4" spans="1:15" x14ac:dyDescent="0.3">
      <c r="A4" s="145" t="s">
        <v>91</v>
      </c>
      <c r="B4" s="54">
        <v>10.54</v>
      </c>
      <c r="C4" s="54">
        <v>209.98</v>
      </c>
      <c r="D4" s="54">
        <v>4.62</v>
      </c>
      <c r="E4" s="54">
        <v>27.6</v>
      </c>
      <c r="F4" s="54">
        <v>3.07</v>
      </c>
      <c r="G4" s="54">
        <v>5.6</v>
      </c>
      <c r="H4" s="54">
        <v>15.97</v>
      </c>
      <c r="I4" s="54">
        <v>34.24</v>
      </c>
      <c r="J4" s="54">
        <v>75.53</v>
      </c>
      <c r="K4" s="54">
        <v>42.4</v>
      </c>
      <c r="L4" s="54">
        <v>23.34</v>
      </c>
      <c r="M4" s="54">
        <v>21.93</v>
      </c>
      <c r="N4" s="54"/>
      <c r="O4" s="54"/>
    </row>
    <row r="5" spans="1:15" x14ac:dyDescent="0.3">
      <c r="A5" s="145" t="s">
        <v>92</v>
      </c>
      <c r="B5" s="54">
        <f>B4*B13/B12</f>
        <v>10.173391304347826</v>
      </c>
      <c r="C5" s="54">
        <f t="shared" ref="C5:M5" si="1">C4*C13/C12</f>
        <v>236.74798866855525</v>
      </c>
      <c r="D5" s="54">
        <f t="shared" si="1"/>
        <v>4.9851546391752573</v>
      </c>
      <c r="E5" s="54">
        <f t="shared" si="1"/>
        <v>33.702788844621516</v>
      </c>
      <c r="F5" s="54">
        <f t="shared" si="1"/>
        <v>2.5452136752136751</v>
      </c>
      <c r="G5" s="54">
        <f t="shared" si="1"/>
        <v>4.6427350427350422</v>
      </c>
      <c r="H5" s="54">
        <f t="shared" si="1"/>
        <v>11.251590909090908</v>
      </c>
      <c r="I5" s="54">
        <f t="shared" si="1"/>
        <v>24.123636363636365</v>
      </c>
      <c r="J5" s="54">
        <f t="shared" si="1"/>
        <v>75.442276422764238</v>
      </c>
      <c r="K5" s="54">
        <f t="shared" si="1"/>
        <v>42.17526501766784</v>
      </c>
      <c r="L5" s="54">
        <f t="shared" si="1"/>
        <v>22.330381679389316</v>
      </c>
      <c r="M5" s="54">
        <f t="shared" si="1"/>
        <v>21.167217391304348</v>
      </c>
      <c r="N5" s="54">
        <v>26.9</v>
      </c>
      <c r="O5" s="54">
        <v>19.100000000000001</v>
      </c>
    </row>
    <row r="6" spans="1:15" x14ac:dyDescent="0.3">
      <c r="A6" s="145" t="s">
        <v>93</v>
      </c>
      <c r="B6" s="53">
        <v>0</v>
      </c>
      <c r="C6" s="53">
        <v>0</v>
      </c>
      <c r="D6" s="53">
        <v>0.54</v>
      </c>
      <c r="E6" s="53">
        <v>0.39</v>
      </c>
      <c r="F6" s="53">
        <v>0.5</v>
      </c>
      <c r="G6" s="53">
        <v>0.5</v>
      </c>
      <c r="H6" s="53">
        <v>0.72</v>
      </c>
      <c r="I6" s="53">
        <v>0.72</v>
      </c>
      <c r="J6" s="53">
        <v>0.71</v>
      </c>
      <c r="K6" s="53">
        <v>0.7</v>
      </c>
      <c r="L6" s="53">
        <v>0.51</v>
      </c>
      <c r="M6" s="53">
        <v>1</v>
      </c>
      <c r="N6" s="53">
        <v>0.3</v>
      </c>
      <c r="O6" s="53"/>
    </row>
    <row r="7" spans="1:15" x14ac:dyDescent="0.3">
      <c r="A7" s="145" t="s">
        <v>94</v>
      </c>
      <c r="B7" s="53">
        <v>0.31</v>
      </c>
      <c r="C7" s="53">
        <v>0.02</v>
      </c>
      <c r="D7" s="53">
        <v>0.15</v>
      </c>
      <c r="E7" s="53">
        <v>0.15</v>
      </c>
      <c r="F7" s="53">
        <v>0.14000000000000001</v>
      </c>
      <c r="G7" s="53">
        <v>0.14000000000000001</v>
      </c>
      <c r="H7" s="53">
        <v>0.12</v>
      </c>
      <c r="I7" s="53">
        <v>0.12</v>
      </c>
      <c r="J7" s="53">
        <v>0.08</v>
      </c>
      <c r="K7" s="53">
        <v>0.13</v>
      </c>
      <c r="L7" s="53">
        <v>0.14000000000000001</v>
      </c>
      <c r="M7" s="53">
        <v>0</v>
      </c>
      <c r="N7" s="53">
        <v>0.3</v>
      </c>
      <c r="O7" s="53"/>
    </row>
    <row r="8" spans="1:15" x14ac:dyDescent="0.3">
      <c r="A8" s="145"/>
      <c r="B8" s="54"/>
      <c r="C8" s="54"/>
      <c r="D8" s="54"/>
      <c r="E8" s="54"/>
      <c r="F8" s="54"/>
      <c r="G8" s="54"/>
      <c r="H8" s="54"/>
      <c r="I8" s="54"/>
      <c r="J8" s="54"/>
      <c r="K8" s="54"/>
      <c r="L8" s="54"/>
      <c r="M8" s="54"/>
      <c r="N8" s="54"/>
      <c r="O8" s="54"/>
    </row>
    <row r="9" spans="1:15" x14ac:dyDescent="0.3">
      <c r="A9" s="145" t="s">
        <v>95</v>
      </c>
      <c r="B9" s="54">
        <v>15</v>
      </c>
      <c r="C9" s="54">
        <v>31.9</v>
      </c>
      <c r="D9" s="54">
        <v>19</v>
      </c>
      <c r="E9" s="56">
        <v>49.4</v>
      </c>
      <c r="F9" s="54">
        <v>7.3</v>
      </c>
      <c r="G9" s="54">
        <v>7.3</v>
      </c>
      <c r="H9" s="54">
        <v>10.199999999999999</v>
      </c>
      <c r="I9" s="54">
        <v>10.199999999999999</v>
      </c>
      <c r="J9" s="54">
        <v>22.5</v>
      </c>
      <c r="K9" s="54">
        <v>14.7</v>
      </c>
      <c r="L9" s="55">
        <v>14.7</v>
      </c>
      <c r="M9" s="54">
        <v>15</v>
      </c>
      <c r="N9" s="54">
        <f t="shared" ref="N9:N13" si="2">K9</f>
        <v>14.7</v>
      </c>
      <c r="O9" s="54"/>
    </row>
    <row r="10" spans="1:15" x14ac:dyDescent="0.3">
      <c r="A10" s="145" t="s">
        <v>96</v>
      </c>
      <c r="B10" s="54">
        <v>14.9</v>
      </c>
      <c r="C10" s="54">
        <v>41.1</v>
      </c>
      <c r="D10" s="54">
        <v>17.600000000000001</v>
      </c>
      <c r="E10" s="56">
        <v>48.7</v>
      </c>
      <c r="F10" s="54">
        <v>4.8</v>
      </c>
      <c r="G10" s="54">
        <v>4.8</v>
      </c>
      <c r="H10" s="54">
        <v>10</v>
      </c>
      <c r="I10" s="54">
        <v>10</v>
      </c>
      <c r="J10" s="54">
        <v>24.6</v>
      </c>
      <c r="K10" s="54">
        <v>14.1</v>
      </c>
      <c r="L10" s="55">
        <v>13.5</v>
      </c>
      <c r="M10" s="54">
        <v>14.9</v>
      </c>
      <c r="N10" s="54">
        <f t="shared" si="2"/>
        <v>14.1</v>
      </c>
      <c r="O10" s="54"/>
    </row>
    <row r="11" spans="1:15" x14ac:dyDescent="0.3">
      <c r="A11" s="145"/>
      <c r="B11" s="54"/>
      <c r="C11" s="54"/>
      <c r="D11" s="54"/>
      <c r="E11" s="54"/>
      <c r="F11" s="54"/>
      <c r="G11" s="54"/>
      <c r="H11" s="54"/>
      <c r="I11" s="54"/>
      <c r="J11" s="54"/>
      <c r="K11" s="54"/>
      <c r="L11" s="55"/>
      <c r="M11" s="54"/>
      <c r="N11" s="54"/>
      <c r="O11" s="54"/>
    </row>
    <row r="12" spans="1:15" x14ac:dyDescent="0.3">
      <c r="A12" s="145" t="s">
        <v>97</v>
      </c>
      <c r="B12" s="54">
        <v>23</v>
      </c>
      <c r="C12" s="56">
        <v>141.19999999999999</v>
      </c>
      <c r="D12" s="54">
        <v>29.1</v>
      </c>
      <c r="E12" s="56">
        <v>50.2</v>
      </c>
      <c r="F12" s="56">
        <v>23.4</v>
      </c>
      <c r="G12" s="56">
        <v>23.4</v>
      </c>
      <c r="H12" s="54">
        <v>39.6</v>
      </c>
      <c r="I12" s="54">
        <v>39.6</v>
      </c>
      <c r="J12" s="54">
        <v>86.1</v>
      </c>
      <c r="K12" s="54">
        <v>56.6</v>
      </c>
      <c r="L12" s="55">
        <v>39.299999999999997</v>
      </c>
      <c r="M12" s="54">
        <v>23</v>
      </c>
      <c r="N12" s="54">
        <f t="shared" si="2"/>
        <v>56.6</v>
      </c>
      <c r="O12" s="54"/>
    </row>
    <row r="13" spans="1:15" x14ac:dyDescent="0.3">
      <c r="A13" s="145" t="s">
        <v>98</v>
      </c>
      <c r="B13" s="54">
        <v>22.2</v>
      </c>
      <c r="C13" s="56">
        <v>159.19999999999999</v>
      </c>
      <c r="D13" s="54">
        <v>31.4</v>
      </c>
      <c r="E13" s="56">
        <v>61.3</v>
      </c>
      <c r="F13" s="56">
        <v>19.399999999999999</v>
      </c>
      <c r="G13" s="56">
        <v>19.399999999999999</v>
      </c>
      <c r="H13" s="54">
        <v>27.9</v>
      </c>
      <c r="I13" s="54">
        <v>27.9</v>
      </c>
      <c r="J13" s="54">
        <v>86</v>
      </c>
      <c r="K13" s="54">
        <v>56.3</v>
      </c>
      <c r="L13" s="55">
        <v>37.6</v>
      </c>
      <c r="M13" s="54">
        <v>22.2</v>
      </c>
      <c r="N13" s="54">
        <f t="shared" si="2"/>
        <v>56.3</v>
      </c>
      <c r="O13" s="54"/>
    </row>
    <row r="14" spans="1:15" x14ac:dyDescent="0.3">
      <c r="A14" s="75"/>
      <c r="B14" s="66"/>
      <c r="C14" s="54"/>
      <c r="D14" s="66"/>
      <c r="E14" s="66"/>
      <c r="F14" s="66"/>
      <c r="G14" s="66"/>
      <c r="H14" s="66"/>
      <c r="I14" s="66"/>
      <c r="J14" s="66"/>
      <c r="K14" s="66"/>
      <c r="L14" s="66"/>
      <c r="M14" s="66"/>
      <c r="N14" s="66"/>
      <c r="O14" s="66"/>
    </row>
    <row r="15" spans="1:15" x14ac:dyDescent="0.3">
      <c r="A15" s="75" t="s">
        <v>99</v>
      </c>
      <c r="B15" s="66"/>
      <c r="C15" s="66"/>
      <c r="D15" s="66"/>
      <c r="E15" s="66"/>
      <c r="F15" s="66"/>
      <c r="G15" s="66"/>
      <c r="H15" s="66"/>
      <c r="I15" s="66"/>
      <c r="J15" s="66"/>
      <c r="K15" s="66"/>
      <c r="L15" s="66"/>
      <c r="M15" s="66"/>
      <c r="N15" s="66"/>
      <c r="O15" s="66"/>
    </row>
    <row r="16" spans="1:15" ht="28.8" x14ac:dyDescent="0.3">
      <c r="A16" s="63" t="s">
        <v>100</v>
      </c>
      <c r="B16" s="64">
        <v>0.22</v>
      </c>
      <c r="C16" s="66"/>
      <c r="D16" s="66"/>
      <c r="E16" s="66"/>
      <c r="F16" s="66"/>
      <c r="G16" s="66"/>
      <c r="H16" s="66"/>
      <c r="I16" s="66"/>
      <c r="J16" s="66"/>
      <c r="K16" s="66"/>
      <c r="L16" s="66"/>
      <c r="M16" s="66"/>
      <c r="N16" s="66"/>
      <c r="O16" s="66"/>
    </row>
    <row r="17" spans="1:15" ht="28.8" x14ac:dyDescent="0.3">
      <c r="A17" s="63" t="s">
        <v>101</v>
      </c>
      <c r="B17" s="64">
        <v>0.11</v>
      </c>
      <c r="C17" s="57" t="s">
        <v>102</v>
      </c>
      <c r="D17" s="57" t="s">
        <v>103</v>
      </c>
      <c r="E17" s="57" t="s">
        <v>104</v>
      </c>
      <c r="F17" s="57" t="s">
        <v>105</v>
      </c>
      <c r="G17" s="57" t="s">
        <v>106</v>
      </c>
      <c r="H17" s="57" t="s">
        <v>86</v>
      </c>
      <c r="I17" s="66"/>
      <c r="J17" s="66"/>
      <c r="K17" s="66"/>
      <c r="L17" s="66"/>
      <c r="M17" s="66"/>
      <c r="N17" s="66"/>
      <c r="O17" s="66"/>
    </row>
    <row r="18" spans="1:15" ht="28.8" x14ac:dyDescent="0.3">
      <c r="A18" s="63" t="s">
        <v>107</v>
      </c>
      <c r="B18" s="64">
        <v>0.01</v>
      </c>
      <c r="C18" s="58">
        <f>SUM(B16:B20)</f>
        <v>0.37000000000000005</v>
      </c>
      <c r="D18" s="58">
        <f>(B16+B17)/C18</f>
        <v>0.89189189189189177</v>
      </c>
      <c r="E18" s="58">
        <f>SUM(B21:B25)</f>
        <v>0.63</v>
      </c>
      <c r="F18" s="58">
        <f>(B21+B22)/E18</f>
        <v>0.66666666666666663</v>
      </c>
      <c r="G18" s="59">
        <v>3.5999999999999997E-2</v>
      </c>
      <c r="H18" s="59">
        <v>2.1999999999999999E-2</v>
      </c>
      <c r="I18" s="66"/>
      <c r="J18" s="66"/>
      <c r="K18" s="66"/>
      <c r="L18" s="66"/>
      <c r="M18" s="66"/>
      <c r="N18" s="66"/>
      <c r="O18" s="66"/>
    </row>
    <row r="19" spans="1:15" x14ac:dyDescent="0.3">
      <c r="A19" s="63" t="s">
        <v>108</v>
      </c>
      <c r="B19" s="64">
        <v>0.02</v>
      </c>
      <c r="C19" s="66"/>
      <c r="D19" s="66"/>
      <c r="E19" s="66"/>
      <c r="F19" s="66"/>
      <c r="G19" s="66"/>
      <c r="H19" s="66"/>
      <c r="I19" s="66"/>
      <c r="J19" s="66"/>
      <c r="K19" s="66"/>
      <c r="L19" s="66"/>
      <c r="M19" s="66"/>
      <c r="N19" s="66"/>
      <c r="O19" s="66"/>
    </row>
    <row r="20" spans="1:15" ht="28.8" x14ac:dyDescent="0.3">
      <c r="A20" s="63" t="s">
        <v>109</v>
      </c>
      <c r="B20" s="64">
        <v>0.01</v>
      </c>
      <c r="C20" s="66"/>
      <c r="D20" s="66"/>
      <c r="E20" s="66"/>
      <c r="F20" s="66"/>
      <c r="G20" s="66"/>
      <c r="H20" s="66"/>
      <c r="I20" s="66"/>
      <c r="J20" s="66"/>
      <c r="K20" s="66"/>
      <c r="L20" s="66"/>
      <c r="M20" s="66"/>
      <c r="N20" s="66"/>
      <c r="O20" s="66"/>
    </row>
    <row r="21" spans="1:15" ht="28.8" x14ac:dyDescent="0.3">
      <c r="A21" s="63" t="s">
        <v>110</v>
      </c>
      <c r="B21" s="64">
        <v>0.18</v>
      </c>
      <c r="C21" s="66"/>
      <c r="D21" s="66"/>
      <c r="E21" s="66"/>
      <c r="F21" s="66"/>
      <c r="G21" s="66"/>
      <c r="H21" s="66"/>
      <c r="I21" s="66"/>
      <c r="J21" s="66"/>
      <c r="K21" s="66"/>
      <c r="L21" s="66"/>
      <c r="M21" s="66"/>
      <c r="N21" s="66"/>
      <c r="O21" s="66"/>
    </row>
    <row r="22" spans="1:15" ht="28.8" x14ac:dyDescent="0.3">
      <c r="A22" s="63" t="s">
        <v>111</v>
      </c>
      <c r="B22" s="64">
        <v>0.24</v>
      </c>
      <c r="C22" s="66"/>
      <c r="D22" s="66"/>
      <c r="E22" s="66"/>
      <c r="F22" s="66"/>
      <c r="G22" s="66"/>
      <c r="H22" s="66"/>
      <c r="I22" s="66"/>
      <c r="J22" s="66"/>
      <c r="K22" s="66"/>
      <c r="L22" s="66"/>
      <c r="M22" s="66"/>
      <c r="N22" s="66"/>
      <c r="O22" s="66"/>
    </row>
    <row r="23" spans="1:15" x14ac:dyDescent="0.3">
      <c r="A23" s="63" t="s">
        <v>112</v>
      </c>
      <c r="B23" s="64">
        <v>0.16</v>
      </c>
      <c r="C23" s="66"/>
      <c r="D23" s="66"/>
      <c r="E23" s="66"/>
      <c r="F23" s="66"/>
      <c r="G23" s="66"/>
      <c r="H23" s="66"/>
      <c r="I23" s="66"/>
      <c r="J23" s="66"/>
      <c r="K23" s="66"/>
      <c r="L23" s="66"/>
      <c r="M23" s="66"/>
      <c r="N23" s="66"/>
      <c r="O23" s="66"/>
    </row>
    <row r="24" spans="1:15" x14ac:dyDescent="0.3">
      <c r="A24" s="63" t="s">
        <v>113</v>
      </c>
      <c r="B24" s="64">
        <v>0.04</v>
      </c>
      <c r="C24" s="66"/>
      <c r="D24" s="66"/>
      <c r="E24" s="66"/>
      <c r="F24" s="66"/>
      <c r="G24" s="66"/>
      <c r="H24" s="66"/>
      <c r="I24" s="66"/>
      <c r="J24" s="66"/>
      <c r="K24" s="66"/>
      <c r="L24" s="66"/>
      <c r="M24" s="66"/>
      <c r="N24" s="66"/>
      <c r="O24" s="66"/>
    </row>
    <row r="25" spans="1:15" x14ac:dyDescent="0.3">
      <c r="A25" s="63" t="s">
        <v>114</v>
      </c>
      <c r="B25" s="64">
        <v>0.01</v>
      </c>
      <c r="C25" s="66"/>
      <c r="D25" s="66"/>
      <c r="E25" s="66"/>
      <c r="F25" s="66"/>
      <c r="G25" s="66"/>
      <c r="H25" s="66"/>
      <c r="I25" s="66"/>
      <c r="J25" s="66"/>
      <c r="K25" s="66"/>
      <c r="L25" s="66"/>
      <c r="M25" s="66"/>
      <c r="N25" s="66"/>
      <c r="O25" s="66"/>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3:Q59"/>
  <sheetViews>
    <sheetView topLeftCell="A4" workbookViewId="0">
      <selection activeCell="M26" sqref="M26"/>
    </sheetView>
  </sheetViews>
  <sheetFormatPr defaultRowHeight="14.4" x14ac:dyDescent="0.3"/>
  <cols>
    <col min="14" max="14" width="11.44140625" bestFit="1" customWidth="1"/>
    <col min="15" max="15" width="12.109375" bestFit="1" customWidth="1"/>
    <col min="16" max="16" width="10.109375" bestFit="1" customWidth="1"/>
  </cols>
  <sheetData>
    <row r="3" spans="1:16" ht="15" customHeight="1" x14ac:dyDescent="0.3">
      <c r="A3" s="173" t="s">
        <v>115</v>
      </c>
      <c r="B3" s="173"/>
      <c r="C3" s="173"/>
      <c r="D3" s="68"/>
      <c r="E3" s="68"/>
      <c r="F3" s="68"/>
      <c r="G3" s="68"/>
      <c r="H3" s="68"/>
      <c r="I3" s="68"/>
      <c r="J3" s="68"/>
      <c r="K3" s="68"/>
      <c r="L3" s="68"/>
      <c r="M3" s="68"/>
      <c r="N3" s="68"/>
      <c r="O3" s="68"/>
      <c r="P3" s="68"/>
    </row>
    <row r="4" spans="1:16" x14ac:dyDescent="0.3">
      <c r="A4" s="69" t="s">
        <v>60</v>
      </c>
      <c r="B4" s="68" t="s">
        <v>63</v>
      </c>
      <c r="C4" s="68" t="s">
        <v>64</v>
      </c>
      <c r="D4" s="68" t="s">
        <v>65</v>
      </c>
      <c r="E4" s="68" t="s">
        <v>66</v>
      </c>
      <c r="F4" s="68" t="s">
        <v>67</v>
      </c>
      <c r="G4" s="68" t="s">
        <v>68</v>
      </c>
      <c r="H4" s="68" t="s">
        <v>69</v>
      </c>
      <c r="I4" s="68" t="s">
        <v>70</v>
      </c>
      <c r="J4" s="68" t="s">
        <v>71</v>
      </c>
      <c r="K4" s="68" t="s">
        <v>72</v>
      </c>
      <c r="L4" s="68" t="s">
        <v>73</v>
      </c>
      <c r="M4" s="68" t="s">
        <v>74</v>
      </c>
      <c r="N4" s="60" t="s">
        <v>83</v>
      </c>
      <c r="O4" s="60" t="s">
        <v>84</v>
      </c>
      <c r="P4" s="60" t="s">
        <v>189</v>
      </c>
    </row>
    <row r="5" spans="1:16" x14ac:dyDescent="0.3">
      <c r="A5" s="68">
        <v>2015</v>
      </c>
      <c r="B5" s="70">
        <f>HLOOKUP(B$4,'FS ADD Mid PA'!$A$414:$Q$465,$A5-1978,FALSE)*HLOOKUP(B$4,BuildingStockData!$A$1:$O$6,5,FALSE)*1000*1000000/(99976.129*1000000)*BuildingStockData!$F$18</f>
        <v>0.56322614473654387</v>
      </c>
      <c r="C5" s="70">
        <f>HLOOKUP(C$4,'FS ADD Mid PA'!$A$414:$Q$465,$A5-1978,FALSE)*HLOOKUP(C$4,BuildingStockData!$A$1:$O$6,5,FALSE)*1000*1000000/(99976.129*1000000)*BuildingStockData!$F$18</f>
        <v>7.1881239011377289</v>
      </c>
      <c r="D5" s="70">
        <f>HLOOKUP(D$4,'FS ADD Mid PA'!$A$414:$Q$465,$A5-1978,FALSE)*HLOOKUP(D$4,BuildingStockData!$A$1:$O$6,5,FALSE)*1000*1000000/(99976.129*1000000)*BuildingStockData!$F$18</f>
        <v>0.94589100146279015</v>
      </c>
      <c r="E5" s="70">
        <f>HLOOKUP(E$4,'FS ADD Mid PA'!$A$414:$Q$465,$A5-1978,FALSE)*HLOOKUP(E$4,BuildingStockData!$A$1:$O$6,5,FALSE)*1000*1000000/(99976.129*1000000)*BuildingStockData!$F$18</f>
        <v>1.6907730121763023</v>
      </c>
      <c r="F5" s="70">
        <f>HLOOKUP(F$4,'FS ADD Mid PA'!$A$414:$Q$465,$A5-1978,FALSE)*HLOOKUP(F$4,BuildingStockData!$A$1:$O$6,5,FALSE)*1000*1000000/(99976.129*1000000)*BuildingStockData!$F$18</f>
        <v>0.40928945458996158</v>
      </c>
      <c r="G5" s="70">
        <f>HLOOKUP(G$4,'FS ADD Mid PA'!$A$414:$Q$465,$A5-1978,FALSE)*HLOOKUP(G$4,BuildingStockData!$A$1:$O$6,5,FALSE)*1000*1000000/(99976.129*1000000)*BuildingStockData!$F$18</f>
        <v>3.8149396879429358E-2</v>
      </c>
      <c r="H5" s="70">
        <f>HLOOKUP(H$4,'FS ADD Mid PA'!$A$414:$Q$465,$A5-1978,FALSE)*HLOOKUP(H$4,BuildingStockData!$A$1:$O$6,5,FALSE)*1000*1000000/(99976.129*1000000)*BuildingStockData!$F$18</f>
        <v>0.81820867421825449</v>
      </c>
      <c r="I5" s="70">
        <f>HLOOKUP(I$4,'FS ADD Mid PA'!$A$414:$Q$465,$A5-1978,FALSE)*HLOOKUP(I$4,BuildingStockData!$A$1:$O$6,5,FALSE)*1000*1000000/(99976.129*1000000)*BuildingStockData!$F$18</f>
        <v>0.76480609593336646</v>
      </c>
      <c r="J5" s="70">
        <f>HLOOKUP(J$4,'FS ADD Mid PA'!$A$414:$Q$465,$A5-1978,FALSE)*HLOOKUP(J$4,BuildingStockData!$A$1:$O$6,5,FALSE)*1000*1000000/(99976.129*1000000)*BuildingStockData!$F$18</f>
        <v>3.4997139672930353</v>
      </c>
      <c r="K5" s="70">
        <f>HLOOKUP(K$4,'FS ADD Mid PA'!$A$414:$Q$465,$A5-1978,FALSE)*HLOOKUP(K$4,BuildingStockData!$A$1:$O$6,5,FALSE)*1000*1000000/(99976.129*1000000)*BuildingStockData!$F$18</f>
        <v>1.9921451057363104</v>
      </c>
      <c r="L5" s="70">
        <f>HLOOKUP(L$4,'FS ADD Mid PA'!$A$414:$Q$465,$A5-1978,FALSE)*HLOOKUP(L$4,BuildingStockData!$A$1:$O$6,5,FALSE)*1000*1000000/(99976.129*1000000)*BuildingStockData!$F$18</f>
        <v>4.2838915866868588</v>
      </c>
      <c r="M5" s="70">
        <f>HLOOKUP(M$4,'FS ADD Mid PA'!$A$414:$Q$465,$A5-1978,FALSE)*HLOOKUP(M$4,BuildingStockData!$A$1:$O$6,5,FALSE)*1000*1000000/(99976.129*1000000)*BuildingStockData!$F$18</f>
        <v>3.8323084003760144</v>
      </c>
      <c r="N5" s="71">
        <f>HLOOKUP(N$4,'FS ADD Mid PA'!$A$414:$Q$465,$A5-1978,FALSE)*HLOOKUP(N$4,BuildingStockData!$A$1:$O$6,5,FALSE)*1000*1000000/(99976.129*1000000)*BuildingStockData!$D$18</f>
        <v>12.747735496972689</v>
      </c>
      <c r="O5" s="71">
        <f>HLOOKUP(O$4,'FS ADD Mid PA'!$A$414:$Q$465,$A5-1978,FALSE)*HLOOKUP(O$4,BuildingStockData!$A$1:$O$6,5,FALSE)*1000*1000000/(99976.129*1000000)*BuildingStockData!$D$18</f>
        <v>125.80366044536503</v>
      </c>
      <c r="P5" s="71">
        <f>SUM(N5:O5)</f>
        <v>138.55139594233771</v>
      </c>
    </row>
    <row r="6" spans="1:16" x14ac:dyDescent="0.3">
      <c r="A6" s="68">
        <f>A5+1</f>
        <v>2016</v>
      </c>
      <c r="B6" s="70">
        <f>HLOOKUP(B$4,'FS ADD Mid PA'!$A$414:$Q$465,$A6-1978,FALSE)*HLOOKUP(B$4,BuildingStockData!$A$1:$O$6,5,FALSE)*1000*1000000/(99976.129*1000000)*BuildingStockData!$F$18</f>
        <v>0.6222544022961215</v>
      </c>
      <c r="C6" s="70">
        <f>HLOOKUP(C$4,'FS ADD Mid PA'!$A$414:$Q$465,$A6-1978,FALSE)*HLOOKUP(C$4,BuildingStockData!$A$1:$O$6,5,FALSE)*1000*1000000/(99976.129*1000000)*BuildingStockData!$F$18</f>
        <v>7.3872728430629637</v>
      </c>
      <c r="D6" s="70">
        <f>HLOOKUP(D$4,'FS ADD Mid PA'!$A$414:$Q$465,$A6-1978,FALSE)*HLOOKUP(D$4,BuildingStockData!$A$1:$O$6,5,FALSE)*1000*1000000/(99976.129*1000000)*BuildingStockData!$F$18</f>
        <v>0.99614180130179286</v>
      </c>
      <c r="E6" s="70">
        <f>HLOOKUP(E$4,'FS ADD Mid PA'!$A$414:$Q$465,$A6-1978,FALSE)*HLOOKUP(E$4,BuildingStockData!$A$1:$O$6,5,FALSE)*1000*1000000/(99976.129*1000000)*BuildingStockData!$F$18</f>
        <v>1.7848413730241064</v>
      </c>
      <c r="F6" s="70">
        <f>HLOOKUP(F$4,'FS ADD Mid PA'!$A$414:$Q$465,$A6-1978,FALSE)*HLOOKUP(F$4,BuildingStockData!$A$1:$O$6,5,FALSE)*1000*1000000/(99976.129*1000000)*BuildingStockData!$F$18</f>
        <v>0.44226875370487828</v>
      </c>
      <c r="G6" s="70">
        <f>HLOOKUP(G$4,'FS ADD Mid PA'!$A$414:$Q$465,$A6-1978,FALSE)*HLOOKUP(G$4,BuildingStockData!$A$1:$O$6,5,FALSE)*1000*1000000/(99976.129*1000000)*BuildingStockData!$F$18</f>
        <v>3.8779531406967785E-2</v>
      </c>
      <c r="H6" s="70">
        <f>HLOOKUP(H$4,'FS ADD Mid PA'!$A$414:$Q$465,$A6-1978,FALSE)*HLOOKUP(H$4,BuildingStockData!$A$1:$O$6,5,FALSE)*1000*1000000/(99976.129*1000000)*BuildingStockData!$F$18</f>
        <v>0.83197608302774584</v>
      </c>
      <c r="I6" s="70">
        <f>HLOOKUP(I$4,'FS ADD Mid PA'!$A$414:$Q$465,$A6-1978,FALSE)*HLOOKUP(I$4,BuildingStockData!$A$1:$O$6,5,FALSE)*1000*1000000/(99976.129*1000000)*BuildingStockData!$F$18</f>
        <v>0.79175533052905966</v>
      </c>
      <c r="J6" s="70">
        <f>HLOOKUP(J$4,'FS ADD Mid PA'!$A$414:$Q$465,$A6-1978,FALSE)*HLOOKUP(J$4,BuildingStockData!$A$1:$O$6,5,FALSE)*1000*1000000/(99976.129*1000000)*BuildingStockData!$F$18</f>
        <v>3.7108308593664501</v>
      </c>
      <c r="K6" s="70">
        <f>HLOOKUP(K$4,'FS ADD Mid PA'!$A$414:$Q$465,$A6-1978,FALSE)*HLOOKUP(K$4,BuildingStockData!$A$1:$O$6,5,FALSE)*1000*1000000/(99976.129*1000000)*BuildingStockData!$F$18</f>
        <v>2.6352241519143442</v>
      </c>
      <c r="L6" s="70">
        <f>HLOOKUP(L$4,'FS ADD Mid PA'!$A$414:$Q$465,$A6-1978,FALSE)*HLOOKUP(L$4,BuildingStockData!$A$1:$O$6,5,FALSE)*1000*1000000/(99976.129*1000000)*BuildingStockData!$F$18</f>
        <v>4.4094033440836613</v>
      </c>
      <c r="M6" s="70">
        <f>HLOOKUP(M$4,'FS ADD Mid PA'!$A$414:$Q$465,$A6-1978,FALSE)*HLOOKUP(M$4,BuildingStockData!$A$1:$O$6,5,FALSE)*1000*1000000/(99976.129*1000000)*BuildingStockData!$F$18</f>
        <v>4.8238533338997938</v>
      </c>
      <c r="N6" s="71">
        <f>HLOOKUP(N$4,'FS ADD Mid PA'!$A$414:$Q$465,$A6-1978,FALSE)*HLOOKUP(N$4,BuildingStockData!$A$1:$O$6,5,FALSE)*1000*1000000/(99976.129*1000000)*BuildingStockData!$D$18</f>
        <v>12.64087408189253</v>
      </c>
      <c r="O6" s="71">
        <f>HLOOKUP(O$4,'FS ADD Mid PA'!$A$414:$Q$465,$A6-1978,FALSE)*HLOOKUP(O$4,BuildingStockData!$A$1:$O$6,5,FALSE)*1000*1000000/(99976.129*1000000)*BuildingStockData!$D$18</f>
        <v>135.16703134401433</v>
      </c>
      <c r="P6" s="71">
        <f t="shared" ref="P6:P20" si="0">SUM(N6:O6)</f>
        <v>147.80790542590685</v>
      </c>
    </row>
    <row r="7" spans="1:16" x14ac:dyDescent="0.3">
      <c r="A7" s="68">
        <f t="shared" ref="A7:A20" si="1">A6+1</f>
        <v>2017</v>
      </c>
      <c r="B7" s="70">
        <f>HLOOKUP(B$4,'FS ADD Mid PA'!$A$414:$Q$465,$A7-1978,FALSE)*HLOOKUP(B$4,BuildingStockData!$A$1:$O$6,5,FALSE)*1000*1000000/(99976.129*1000000)*BuildingStockData!$F$18</f>
        <v>0.64782635422302703</v>
      </c>
      <c r="C7" s="70">
        <f>HLOOKUP(C$4,'FS ADD Mid PA'!$A$414:$Q$465,$A7-1978,FALSE)*HLOOKUP(C$4,BuildingStockData!$A$1:$O$6,5,FALSE)*1000*1000000/(99976.129*1000000)*BuildingStockData!$F$18</f>
        <v>7.8026428532979608</v>
      </c>
      <c r="D7" s="70">
        <f>HLOOKUP(D$4,'FS ADD Mid PA'!$A$414:$Q$465,$A7-1978,FALSE)*HLOOKUP(D$4,BuildingStockData!$A$1:$O$6,5,FALSE)*1000*1000000/(99976.129*1000000)*BuildingStockData!$F$18</f>
        <v>1.0173457884658053</v>
      </c>
      <c r="E7" s="70">
        <f>HLOOKUP(E$4,'FS ADD Mid PA'!$A$414:$Q$465,$A7-1978,FALSE)*HLOOKUP(E$4,BuildingStockData!$A$1:$O$6,5,FALSE)*1000*1000000/(99976.129*1000000)*BuildingStockData!$F$18</f>
        <v>1.8236196476886015</v>
      </c>
      <c r="F7" s="70">
        <f>HLOOKUP(F$4,'FS ADD Mid PA'!$A$414:$Q$465,$A7-1978,FALSE)*HLOOKUP(F$4,BuildingStockData!$A$1:$O$6,5,FALSE)*1000*1000000/(99976.129*1000000)*BuildingStockData!$F$18</f>
        <v>0.46006331167265407</v>
      </c>
      <c r="G7" s="70">
        <f>HLOOKUP(G$4,'FS ADD Mid PA'!$A$414:$Q$465,$A7-1978,FALSE)*HLOOKUP(G$4,BuildingStockData!$A$1:$O$6,5,FALSE)*1000*1000000/(99976.129*1000000)*BuildingStockData!$F$18</f>
        <v>4.230985073334604E-2</v>
      </c>
      <c r="H7" s="70">
        <f>HLOOKUP(H$4,'FS ADD Mid PA'!$A$414:$Q$465,$A7-1978,FALSE)*HLOOKUP(H$4,BuildingStockData!$A$1:$O$6,5,FALSE)*1000*1000000/(99976.129*1000000)*BuildingStockData!$F$18</f>
        <v>0.86236457281803625</v>
      </c>
      <c r="I7" s="70">
        <f>HLOOKUP(I$4,'FS ADD Mid PA'!$A$414:$Q$465,$A7-1978,FALSE)*HLOOKUP(I$4,BuildingStockData!$A$1:$O$6,5,FALSE)*1000*1000000/(99976.129*1000000)*BuildingStockData!$F$18</f>
        <v>0.80254720897249632</v>
      </c>
      <c r="J7" s="70">
        <f>HLOOKUP(J$4,'FS ADD Mid PA'!$A$414:$Q$465,$A7-1978,FALSE)*HLOOKUP(J$4,BuildingStockData!$A$1:$O$6,5,FALSE)*1000*1000000/(99976.129*1000000)*BuildingStockData!$F$18</f>
        <v>3.5746188263496101</v>
      </c>
      <c r="K7" s="70">
        <f>HLOOKUP(K$4,'FS ADD Mid PA'!$A$414:$Q$465,$A7-1978,FALSE)*HLOOKUP(K$4,BuildingStockData!$A$1:$O$6,5,FALSE)*1000*1000000/(99976.129*1000000)*BuildingStockData!$F$18</f>
        <v>2.6022550883316784</v>
      </c>
      <c r="L7" s="70">
        <f>HLOOKUP(L$4,'FS ADD Mid PA'!$A$414:$Q$465,$A7-1978,FALSE)*HLOOKUP(L$4,BuildingStockData!$A$1:$O$6,5,FALSE)*1000*1000000/(99976.129*1000000)*BuildingStockData!$F$18</f>
        <v>4.5962143490328948</v>
      </c>
      <c r="M7" s="70">
        <f>HLOOKUP(M$4,'FS ADD Mid PA'!$A$414:$Q$465,$A7-1978,FALSE)*HLOOKUP(M$4,BuildingStockData!$A$1:$O$6,5,FALSE)*1000*1000000/(99976.129*1000000)*BuildingStockData!$F$18</f>
        <v>5.2048138421536461</v>
      </c>
      <c r="N7" s="71">
        <f>HLOOKUP(N$4,'FS ADD Mid PA'!$A$414:$Q$465,$A7-1978,FALSE)*HLOOKUP(N$4,BuildingStockData!$A$1:$O$6,5,FALSE)*1000*1000000/(99976.129*1000000)*BuildingStockData!$D$18</f>
        <v>11.632180737427779</v>
      </c>
      <c r="O7" s="71">
        <f>HLOOKUP(O$4,'FS ADD Mid PA'!$A$414:$Q$465,$A7-1978,FALSE)*HLOOKUP(O$4,BuildingStockData!$A$1:$O$6,5,FALSE)*1000*1000000/(99976.129*1000000)*BuildingStockData!$D$18</f>
        <v>137.96124888352156</v>
      </c>
      <c r="P7" s="71">
        <f t="shared" si="0"/>
        <v>149.59342962094934</v>
      </c>
    </row>
    <row r="8" spans="1:16" x14ac:dyDescent="0.3">
      <c r="A8" s="68">
        <f t="shared" si="1"/>
        <v>2018</v>
      </c>
      <c r="B8" s="70">
        <f>HLOOKUP(B$4,'FS ADD Mid PA'!$A$414:$Q$465,$A8-1978,FALSE)*HLOOKUP(B$4,BuildingStockData!$A$1:$O$6,5,FALSE)*1000*1000000/(99976.129*1000000)*BuildingStockData!$F$18</f>
        <v>0.62919269227575048</v>
      </c>
      <c r="C8" s="70">
        <f>HLOOKUP(C$4,'FS ADD Mid PA'!$A$414:$Q$465,$A8-1978,FALSE)*HLOOKUP(C$4,BuildingStockData!$A$1:$O$6,5,FALSE)*1000*1000000/(99976.129*1000000)*BuildingStockData!$F$18</f>
        <v>7.3599757865672153</v>
      </c>
      <c r="D8" s="70">
        <f>HLOOKUP(D$4,'FS ADD Mid PA'!$A$414:$Q$465,$A8-1978,FALSE)*HLOOKUP(D$4,BuildingStockData!$A$1:$O$6,5,FALSE)*1000*1000000/(99976.129*1000000)*BuildingStockData!$F$18</f>
        <v>1.0310831415878208</v>
      </c>
      <c r="E8" s="70">
        <f>HLOOKUP(E$4,'FS ADD Mid PA'!$A$414:$Q$465,$A8-1978,FALSE)*HLOOKUP(E$4,BuildingStockData!$A$1:$O$6,5,FALSE)*1000*1000000/(99976.129*1000000)*BuildingStockData!$F$18</f>
        <v>1.8572988502973671</v>
      </c>
      <c r="F8" s="70">
        <f>HLOOKUP(F$4,'FS ADD Mid PA'!$A$414:$Q$465,$A8-1978,FALSE)*HLOOKUP(F$4,BuildingStockData!$A$1:$O$6,5,FALSE)*1000*1000000/(99976.129*1000000)*BuildingStockData!$F$18</f>
        <v>0.40978677966102023</v>
      </c>
      <c r="G8" s="70">
        <f>HLOOKUP(G$4,'FS ADD Mid PA'!$A$414:$Q$465,$A8-1978,FALSE)*HLOOKUP(G$4,BuildingStockData!$A$1:$O$6,5,FALSE)*1000*1000000/(99976.129*1000000)*BuildingStockData!$F$18</f>
        <v>3.9888935668163823E-2</v>
      </c>
      <c r="H8" s="70">
        <f>HLOOKUP(H$4,'FS ADD Mid PA'!$A$414:$Q$465,$A8-1978,FALSE)*HLOOKUP(H$4,BuildingStockData!$A$1:$O$6,5,FALSE)*1000*1000000/(99976.129*1000000)*BuildingStockData!$F$18</f>
        <v>0.92175634554750341</v>
      </c>
      <c r="I8" s="70">
        <f>HLOOKUP(I$4,'FS ADD Mid PA'!$A$414:$Q$465,$A8-1978,FALSE)*HLOOKUP(I$4,BuildingStockData!$A$1:$O$6,5,FALSE)*1000*1000000/(99976.129*1000000)*BuildingStockData!$F$18</f>
        <v>0.84410949438923577</v>
      </c>
      <c r="J8" s="70">
        <f>HLOOKUP(J$4,'FS ADD Mid PA'!$A$414:$Q$465,$A8-1978,FALSE)*HLOOKUP(J$4,BuildingStockData!$A$1:$O$6,5,FALSE)*1000*1000000/(99976.129*1000000)*BuildingStockData!$F$18</f>
        <v>3.6224639822497342</v>
      </c>
      <c r="K8" s="70">
        <f>HLOOKUP(K$4,'FS ADD Mid PA'!$A$414:$Q$465,$A8-1978,FALSE)*HLOOKUP(K$4,BuildingStockData!$A$1:$O$6,5,FALSE)*1000*1000000/(99976.129*1000000)*BuildingStockData!$F$18</f>
        <v>2.5640532891329828</v>
      </c>
      <c r="L8" s="70">
        <f>HLOOKUP(L$4,'FS ADD Mid PA'!$A$414:$Q$465,$A8-1978,FALSE)*HLOOKUP(L$4,BuildingStockData!$A$1:$O$6,5,FALSE)*1000*1000000/(99976.129*1000000)*BuildingStockData!$F$18</f>
        <v>4.9793743655369758</v>
      </c>
      <c r="M8" s="70">
        <f>HLOOKUP(M$4,'FS ADD Mid PA'!$A$414:$Q$465,$A8-1978,FALSE)*HLOOKUP(M$4,BuildingStockData!$A$1:$O$6,5,FALSE)*1000*1000000/(99976.129*1000000)*BuildingStockData!$F$18</f>
        <v>4.9987038631904106</v>
      </c>
      <c r="N8" s="71">
        <f>HLOOKUP(N$4,'FS ADD Mid PA'!$A$414:$Q$465,$A8-1978,FALSE)*HLOOKUP(N$4,BuildingStockData!$A$1:$O$6,5,FALSE)*1000*1000000/(99976.129*1000000)*BuildingStockData!$D$18</f>
        <v>10.047062018572046</v>
      </c>
      <c r="O8" s="71">
        <f>HLOOKUP(O$4,'FS ADD Mid PA'!$A$414:$Q$465,$A8-1978,FALSE)*HLOOKUP(O$4,BuildingStockData!$A$1:$O$6,5,FALSE)*1000*1000000/(99976.129*1000000)*BuildingStockData!$D$18</f>
        <v>139.33574562928433</v>
      </c>
      <c r="P8" s="71">
        <f t="shared" si="0"/>
        <v>149.38280764785637</v>
      </c>
    </row>
    <row r="9" spans="1:16" x14ac:dyDescent="0.3">
      <c r="A9" s="68">
        <f t="shared" si="1"/>
        <v>2019</v>
      </c>
      <c r="B9" s="70">
        <f>HLOOKUP(B$4,'FS ADD Mid PA'!$A$414:$Q$465,$A9-1978,FALSE)*HLOOKUP(B$4,BuildingStockData!$A$1:$O$6,5,FALSE)*1000*1000000/(99976.129*1000000)*BuildingStockData!$F$18</f>
        <v>0.61688981141724863</v>
      </c>
      <c r="C9" s="70">
        <f>HLOOKUP(C$4,'FS ADD Mid PA'!$A$414:$Q$465,$A9-1978,FALSE)*HLOOKUP(C$4,BuildingStockData!$A$1:$O$6,5,FALSE)*1000*1000000/(99976.129*1000000)*BuildingStockData!$F$18</f>
        <v>7.4071918001895121</v>
      </c>
      <c r="D9" s="70">
        <f>HLOOKUP(D$4,'FS ADD Mid PA'!$A$414:$Q$465,$A9-1978,FALSE)*HLOOKUP(D$4,BuildingStockData!$A$1:$O$6,5,FALSE)*1000*1000000/(99976.129*1000000)*BuildingStockData!$F$18</f>
        <v>1.0098542988905113</v>
      </c>
      <c r="E9" s="70">
        <f>HLOOKUP(E$4,'FS ADD Mid PA'!$A$414:$Q$465,$A9-1978,FALSE)*HLOOKUP(E$4,BuildingStockData!$A$1:$O$6,5,FALSE)*1000*1000000/(99976.129*1000000)*BuildingStockData!$F$18</f>
        <v>1.8081265450453046</v>
      </c>
      <c r="F9" s="70">
        <f>HLOOKUP(F$4,'FS ADD Mid PA'!$A$414:$Q$465,$A9-1978,FALSE)*HLOOKUP(F$4,BuildingStockData!$A$1:$O$6,5,FALSE)*1000*1000000/(99976.129*1000000)*BuildingStockData!$F$18</f>
        <v>0.42394884439726666</v>
      </c>
      <c r="G9" s="70">
        <f>HLOOKUP(G$4,'FS ADD Mid PA'!$A$414:$Q$465,$A9-1978,FALSE)*HLOOKUP(G$4,BuildingStockData!$A$1:$O$6,5,FALSE)*1000*1000000/(99976.129*1000000)*BuildingStockData!$F$18</f>
        <v>4.2772773982826147E-2</v>
      </c>
      <c r="H9" s="70">
        <f>HLOOKUP(H$4,'FS ADD Mid PA'!$A$414:$Q$465,$A9-1978,FALSE)*HLOOKUP(H$4,BuildingStockData!$A$1:$O$6,5,FALSE)*1000*1000000/(99976.129*1000000)*BuildingStockData!$F$18</f>
        <v>0.91353101681857141</v>
      </c>
      <c r="I9" s="70">
        <f>HLOOKUP(I$4,'FS ADD Mid PA'!$A$414:$Q$465,$A9-1978,FALSE)*HLOOKUP(I$4,BuildingStockData!$A$1:$O$6,5,FALSE)*1000*1000000/(99976.129*1000000)*BuildingStockData!$F$18</f>
        <v>0.86521300132791057</v>
      </c>
      <c r="J9" s="70">
        <f>HLOOKUP(J$4,'FS ADD Mid PA'!$A$414:$Q$465,$A9-1978,FALSE)*HLOOKUP(J$4,BuildingStockData!$A$1:$O$6,5,FALSE)*1000*1000000/(99976.129*1000000)*BuildingStockData!$F$18</f>
        <v>3.6679470077245342</v>
      </c>
      <c r="K9" s="70">
        <f>HLOOKUP(K$4,'FS ADD Mid PA'!$A$414:$Q$465,$A9-1978,FALSE)*HLOOKUP(K$4,BuildingStockData!$A$1:$O$6,5,FALSE)*1000*1000000/(99976.129*1000000)*BuildingStockData!$F$18</f>
        <v>2.7649123687835133</v>
      </c>
      <c r="L9" s="70">
        <f>HLOOKUP(L$4,'FS ADD Mid PA'!$A$414:$Q$465,$A9-1978,FALSE)*HLOOKUP(L$4,BuildingStockData!$A$1:$O$6,5,FALSE)*1000*1000000/(99976.129*1000000)*BuildingStockData!$F$18</f>
        <v>4.8874515431596759</v>
      </c>
      <c r="M9" s="70">
        <f>HLOOKUP(M$4,'FS ADD Mid PA'!$A$414:$Q$465,$A9-1978,FALSE)*HLOOKUP(M$4,BuildingStockData!$A$1:$O$6,5,FALSE)*1000*1000000/(99976.129*1000000)*BuildingStockData!$F$18</f>
        <v>4.800107597161503</v>
      </c>
      <c r="N9" s="71">
        <f>HLOOKUP(N$4,'FS ADD Mid PA'!$A$414:$Q$465,$A9-1978,FALSE)*HLOOKUP(N$4,BuildingStockData!$A$1:$O$6,5,FALSE)*1000*1000000/(99976.129*1000000)*BuildingStockData!$D$18</f>
        <v>9.5436329262684509</v>
      </c>
      <c r="O9" s="71">
        <f>HLOOKUP(O$4,'FS ADD Mid PA'!$A$414:$Q$465,$A9-1978,FALSE)*HLOOKUP(O$4,BuildingStockData!$A$1:$O$6,5,FALSE)*1000*1000000/(99976.129*1000000)*BuildingStockData!$D$18</f>
        <v>141.51059060991903</v>
      </c>
      <c r="P9" s="71">
        <f t="shared" si="0"/>
        <v>151.05422353618749</v>
      </c>
    </row>
    <row r="10" spans="1:16" x14ac:dyDescent="0.3">
      <c r="A10" s="68">
        <f t="shared" si="1"/>
        <v>2020</v>
      </c>
      <c r="B10" s="70">
        <f>HLOOKUP(B$4,'FS ADD Mid PA'!$A$414:$Q$465,$A10-1978,FALSE)*HLOOKUP(B$4,BuildingStockData!$A$1:$O$6,5,FALSE)*1000*1000000/(99976.129*1000000)*BuildingStockData!$F$18</f>
        <v>0.58290083917067137</v>
      </c>
      <c r="C10" s="70">
        <f>HLOOKUP(C$4,'FS ADD Mid PA'!$A$414:$Q$465,$A10-1978,FALSE)*HLOOKUP(C$4,BuildingStockData!$A$1:$O$6,5,FALSE)*1000*1000000/(99976.129*1000000)*BuildingStockData!$F$18</f>
        <v>7.1180818628927103</v>
      </c>
      <c r="D10" s="70">
        <f>HLOOKUP(D$4,'FS ADD Mid PA'!$A$414:$Q$465,$A10-1978,FALSE)*HLOOKUP(D$4,BuildingStockData!$A$1:$O$6,5,FALSE)*1000*1000000/(99976.129*1000000)*BuildingStockData!$F$18</f>
        <v>0.94397770278439541</v>
      </c>
      <c r="E10" s="70">
        <f>HLOOKUP(E$4,'FS ADD Mid PA'!$A$414:$Q$465,$A10-1978,FALSE)*HLOOKUP(E$4,BuildingStockData!$A$1:$O$6,5,FALSE)*1000*1000000/(99976.129*1000000)*BuildingStockData!$F$18</f>
        <v>1.6930752080925493</v>
      </c>
      <c r="F10" s="70">
        <f>HLOOKUP(F$4,'FS ADD Mid PA'!$A$414:$Q$465,$A10-1978,FALSE)*HLOOKUP(F$4,BuildingStockData!$A$1:$O$6,5,FALSE)*1000*1000000/(99976.129*1000000)*BuildingStockData!$F$18</f>
        <v>0.38025069297574593</v>
      </c>
      <c r="G10" s="70">
        <f>HLOOKUP(G$4,'FS ADD Mid PA'!$A$414:$Q$465,$A10-1978,FALSE)*HLOOKUP(G$4,BuildingStockData!$A$1:$O$6,5,FALSE)*1000*1000000/(99976.129*1000000)*BuildingStockData!$F$18</f>
        <v>4.0121412916973132E-2</v>
      </c>
      <c r="H10" s="70">
        <f>HLOOKUP(H$4,'FS ADD Mid PA'!$A$414:$Q$465,$A10-1978,FALSE)*HLOOKUP(H$4,BuildingStockData!$A$1:$O$6,5,FALSE)*1000*1000000/(99976.129*1000000)*BuildingStockData!$F$18</f>
        <v>0.93319852490612087</v>
      </c>
      <c r="I10" s="70">
        <f>HLOOKUP(I$4,'FS ADD Mid PA'!$A$414:$Q$465,$A10-1978,FALSE)*HLOOKUP(I$4,BuildingStockData!$A$1:$O$6,5,FALSE)*1000*1000000/(99976.129*1000000)*BuildingStockData!$F$18</f>
        <v>0.8926234548560843</v>
      </c>
      <c r="J10" s="70">
        <f>HLOOKUP(J$4,'FS ADD Mid PA'!$A$414:$Q$465,$A10-1978,FALSE)*HLOOKUP(J$4,BuildingStockData!$A$1:$O$6,5,FALSE)*1000*1000000/(99976.129*1000000)*BuildingStockData!$F$18</f>
        <v>3.7117969216129252</v>
      </c>
      <c r="K10" s="70">
        <f>HLOOKUP(K$4,'FS ADD Mid PA'!$A$414:$Q$465,$A10-1978,FALSE)*HLOOKUP(K$4,BuildingStockData!$A$1:$O$6,5,FALSE)*1000*1000000/(99976.129*1000000)*BuildingStockData!$F$18</f>
        <v>2.4060514506422206</v>
      </c>
      <c r="L10" s="70">
        <f>HLOOKUP(L$4,'FS ADD Mid PA'!$A$414:$Q$465,$A10-1978,FALSE)*HLOOKUP(L$4,BuildingStockData!$A$1:$O$6,5,FALSE)*1000*1000000/(99976.129*1000000)*BuildingStockData!$F$18</f>
        <v>4.8467709503297556</v>
      </c>
      <c r="M10" s="70">
        <f>HLOOKUP(M$4,'FS ADD Mid PA'!$A$414:$Q$465,$A10-1978,FALSE)*HLOOKUP(M$4,BuildingStockData!$A$1:$O$6,5,FALSE)*1000*1000000/(99976.129*1000000)*BuildingStockData!$F$18</f>
        <v>4.3328948596340302</v>
      </c>
      <c r="N10" s="71">
        <f>HLOOKUP(N$4,'FS ADD Mid PA'!$A$414:$Q$465,$A10-1978,FALSE)*HLOOKUP(N$4,BuildingStockData!$A$1:$O$6,5,FALSE)*1000*1000000/(99976.129*1000000)*BuildingStockData!$D$18</f>
        <v>9.8484757834907501</v>
      </c>
      <c r="O10" s="71">
        <f>HLOOKUP(O$4,'FS ADD Mid PA'!$A$414:$Q$465,$A10-1978,FALSE)*HLOOKUP(O$4,BuildingStockData!$A$1:$O$6,5,FALSE)*1000*1000000/(99976.129*1000000)*BuildingStockData!$D$18</f>
        <v>145.28265370206515</v>
      </c>
      <c r="P10" s="71">
        <f t="shared" si="0"/>
        <v>155.1311294855559</v>
      </c>
    </row>
    <row r="11" spans="1:16" x14ac:dyDescent="0.3">
      <c r="A11" s="68">
        <f t="shared" si="1"/>
        <v>2021</v>
      </c>
      <c r="B11" s="70">
        <f>HLOOKUP(B$4,'FS ADD Mid PA'!$A$414:$Q$465,$A11-1978,FALSE)*HLOOKUP(B$4,BuildingStockData!$A$1:$O$6,5,FALSE)*1000*1000000/(99976.129*1000000)*BuildingStockData!$F$18</f>
        <v>0.57819247276943553</v>
      </c>
      <c r="C11" s="70">
        <f>HLOOKUP(C$4,'FS ADD Mid PA'!$A$414:$Q$465,$A11-1978,FALSE)*HLOOKUP(C$4,BuildingStockData!$A$1:$O$6,5,FALSE)*1000*1000000/(99976.129*1000000)*BuildingStockData!$F$18</f>
        <v>7.0164272994804424</v>
      </c>
      <c r="D11" s="70">
        <f>HLOOKUP(D$4,'FS ADD Mid PA'!$A$414:$Q$465,$A11-1978,FALSE)*HLOOKUP(D$4,BuildingStockData!$A$1:$O$6,5,FALSE)*1000*1000000/(99976.129*1000000)*BuildingStockData!$F$18</f>
        <v>0.92267839093303339</v>
      </c>
      <c r="E11" s="70">
        <f>HLOOKUP(E$4,'FS ADD Mid PA'!$A$414:$Q$465,$A11-1978,FALSE)*HLOOKUP(E$4,BuildingStockData!$A$1:$O$6,5,FALSE)*1000*1000000/(99976.129*1000000)*BuildingStockData!$F$18</f>
        <v>1.6512185160730715</v>
      </c>
      <c r="F11" s="70">
        <f>HLOOKUP(F$4,'FS ADD Mid PA'!$A$414:$Q$465,$A11-1978,FALSE)*HLOOKUP(F$4,BuildingStockData!$A$1:$O$6,5,FALSE)*1000*1000000/(99976.129*1000000)*BuildingStockData!$F$18</f>
        <v>0.38907804038458882</v>
      </c>
      <c r="G11" s="70">
        <f>HLOOKUP(G$4,'FS ADD Mid PA'!$A$414:$Q$465,$A11-1978,FALSE)*HLOOKUP(G$4,BuildingStockData!$A$1:$O$6,5,FALSE)*1000*1000000/(99976.129*1000000)*BuildingStockData!$F$18</f>
        <v>4.0264514659468134E-2</v>
      </c>
      <c r="H11" s="70">
        <f>HLOOKUP(H$4,'FS ADD Mid PA'!$A$414:$Q$465,$A11-1978,FALSE)*HLOOKUP(H$4,BuildingStockData!$A$1:$O$6,5,FALSE)*1000*1000000/(99976.129*1000000)*BuildingStockData!$F$18</f>
        <v>0.96644192828954589</v>
      </c>
      <c r="I11" s="70">
        <f>HLOOKUP(I$4,'FS ADD Mid PA'!$A$414:$Q$465,$A11-1978,FALSE)*HLOOKUP(I$4,BuildingStockData!$A$1:$O$6,5,FALSE)*1000*1000000/(99976.129*1000000)*BuildingStockData!$F$18</f>
        <v>0.93058586856209058</v>
      </c>
      <c r="J11" s="70">
        <f>HLOOKUP(J$4,'FS ADD Mid PA'!$A$414:$Q$465,$A11-1978,FALSE)*HLOOKUP(J$4,BuildingStockData!$A$1:$O$6,5,FALSE)*1000*1000000/(99976.129*1000000)*BuildingStockData!$F$18</f>
        <v>3.757925912822758</v>
      </c>
      <c r="K11" s="70">
        <f>HLOOKUP(K$4,'FS ADD Mid PA'!$A$414:$Q$465,$A11-1978,FALSE)*HLOOKUP(K$4,BuildingStockData!$A$1:$O$6,5,FALSE)*1000*1000000/(99976.129*1000000)*BuildingStockData!$F$18</f>
        <v>2.2296742977843489</v>
      </c>
      <c r="L11" s="70">
        <f>HLOOKUP(L$4,'FS ADD Mid PA'!$A$414:$Q$465,$A11-1978,FALSE)*HLOOKUP(L$4,BuildingStockData!$A$1:$O$6,5,FALSE)*1000*1000000/(99976.129*1000000)*BuildingStockData!$F$18</f>
        <v>4.8730770050931946</v>
      </c>
      <c r="M11" s="70">
        <f>HLOOKUP(M$4,'FS ADD Mid PA'!$A$414:$Q$465,$A11-1978,FALSE)*HLOOKUP(M$4,BuildingStockData!$A$1:$O$6,5,FALSE)*1000*1000000/(99976.129*1000000)*BuildingStockData!$F$18</f>
        <v>4.1802609330891309</v>
      </c>
      <c r="N11" s="71">
        <f>HLOOKUP(N$4,'FS ADD Mid PA'!$A$414:$Q$465,$A11-1978,FALSE)*HLOOKUP(N$4,BuildingStockData!$A$1:$O$6,5,FALSE)*1000*1000000/(99976.129*1000000)*BuildingStockData!$D$18</f>
        <v>10.298065581425746</v>
      </c>
      <c r="O11" s="71">
        <f>HLOOKUP(O$4,'FS ADD Mid PA'!$A$414:$Q$465,$A11-1978,FALSE)*HLOOKUP(O$4,BuildingStockData!$A$1:$O$6,5,FALSE)*1000*1000000/(99976.129*1000000)*BuildingStockData!$D$18</f>
        <v>148.92455565387112</v>
      </c>
      <c r="P11" s="71">
        <f t="shared" si="0"/>
        <v>159.22262123529686</v>
      </c>
    </row>
    <row r="12" spans="1:16" x14ac:dyDescent="0.3">
      <c r="A12" s="68">
        <f t="shared" si="1"/>
        <v>2022</v>
      </c>
      <c r="B12" s="70">
        <f>HLOOKUP(B$4,'FS ADD Mid PA'!$A$414:$Q$465,$A12-1978,FALSE)*HLOOKUP(B$4,BuildingStockData!$A$1:$O$6,5,FALSE)*1000*1000000/(99976.129*1000000)*BuildingStockData!$F$18</f>
        <v>0.58766169347098063</v>
      </c>
      <c r="C12" s="70">
        <f>HLOOKUP(C$4,'FS ADD Mid PA'!$A$414:$Q$465,$A12-1978,FALSE)*HLOOKUP(C$4,BuildingStockData!$A$1:$O$6,5,FALSE)*1000*1000000/(99976.129*1000000)*BuildingStockData!$F$18</f>
        <v>6.8936702331266808</v>
      </c>
      <c r="D12" s="70">
        <f>HLOOKUP(D$4,'FS ADD Mid PA'!$A$414:$Q$465,$A12-1978,FALSE)*HLOOKUP(D$4,BuildingStockData!$A$1:$O$6,5,FALSE)*1000*1000000/(99976.129*1000000)*BuildingStockData!$F$18</f>
        <v>0.89067023517519239</v>
      </c>
      <c r="E12" s="70">
        <f>HLOOKUP(E$4,'FS ADD Mid PA'!$A$414:$Q$465,$A12-1978,FALSE)*HLOOKUP(E$4,BuildingStockData!$A$1:$O$6,5,FALSE)*1000*1000000/(99976.129*1000000)*BuildingStockData!$F$18</f>
        <v>1.5937925612154829</v>
      </c>
      <c r="F12" s="70">
        <f>HLOOKUP(F$4,'FS ADD Mid PA'!$A$414:$Q$465,$A12-1978,FALSE)*HLOOKUP(F$4,BuildingStockData!$A$1:$O$6,5,FALSE)*1000*1000000/(99976.129*1000000)*BuildingStockData!$F$18</f>
        <v>0.38844549222841912</v>
      </c>
      <c r="G12" s="70">
        <f>HLOOKUP(G$4,'FS ADD Mid PA'!$A$414:$Q$465,$A12-1978,FALSE)*HLOOKUP(G$4,BuildingStockData!$A$1:$O$6,5,FALSE)*1000*1000000/(99976.129*1000000)*BuildingStockData!$F$18</f>
        <v>4.0360373404838029E-2</v>
      </c>
      <c r="H12" s="70">
        <f>HLOOKUP(H$4,'FS ADD Mid PA'!$A$414:$Q$465,$A12-1978,FALSE)*HLOOKUP(H$4,BuildingStockData!$A$1:$O$6,5,FALSE)*1000*1000000/(99976.129*1000000)*BuildingStockData!$F$18</f>
        <v>0.99992344809897449</v>
      </c>
      <c r="I12" s="70">
        <f>HLOOKUP(I$4,'FS ADD Mid PA'!$A$414:$Q$465,$A12-1978,FALSE)*HLOOKUP(I$4,BuildingStockData!$A$1:$O$6,5,FALSE)*1000*1000000/(99976.129*1000000)*BuildingStockData!$F$18</f>
        <v>0.95919662057045996</v>
      </c>
      <c r="J12" s="70">
        <f>HLOOKUP(J$4,'FS ADD Mid PA'!$A$414:$Q$465,$A12-1978,FALSE)*HLOOKUP(J$4,BuildingStockData!$A$1:$O$6,5,FALSE)*1000*1000000/(99976.129*1000000)*BuildingStockData!$F$18</f>
        <v>3.8044018191309394</v>
      </c>
      <c r="K12" s="70">
        <f>HLOOKUP(K$4,'FS ADD Mid PA'!$A$414:$Q$465,$A12-1978,FALSE)*HLOOKUP(K$4,BuildingStockData!$A$1:$O$6,5,FALSE)*1000*1000000/(99976.129*1000000)*BuildingStockData!$F$18</f>
        <v>2.205731528541262</v>
      </c>
      <c r="L12" s="70">
        <f>HLOOKUP(L$4,'FS ADD Mid PA'!$A$414:$Q$465,$A12-1978,FALSE)*HLOOKUP(L$4,BuildingStockData!$A$1:$O$6,5,FALSE)*1000*1000000/(99976.129*1000000)*BuildingStockData!$F$18</f>
        <v>4.7674776712825784</v>
      </c>
      <c r="M12" s="70">
        <f>HLOOKUP(M$4,'FS ADD Mid PA'!$A$414:$Q$465,$A12-1978,FALSE)*HLOOKUP(M$4,BuildingStockData!$A$1:$O$6,5,FALSE)*1000*1000000/(99976.129*1000000)*BuildingStockData!$F$18</f>
        <v>4.1739935043164751</v>
      </c>
      <c r="N12" s="71">
        <f>HLOOKUP(N$4,'FS ADD Mid PA'!$A$414:$Q$465,$A12-1978,FALSE)*HLOOKUP(N$4,BuildingStockData!$A$1:$O$6,5,FALSE)*1000*1000000/(99976.129*1000000)*BuildingStockData!$D$18</f>
        <v>10.643353601870388</v>
      </c>
      <c r="O12" s="71">
        <f>HLOOKUP(O$4,'FS ADD Mid PA'!$A$414:$Q$465,$A12-1978,FALSE)*HLOOKUP(O$4,BuildingStockData!$A$1:$O$6,5,FALSE)*1000*1000000/(99976.129*1000000)*BuildingStockData!$D$18</f>
        <v>151.82493313029096</v>
      </c>
      <c r="P12" s="71">
        <f t="shared" si="0"/>
        <v>162.46828673216135</v>
      </c>
    </row>
    <row r="13" spans="1:16" x14ac:dyDescent="0.3">
      <c r="A13" s="68">
        <f t="shared" si="1"/>
        <v>2023</v>
      </c>
      <c r="B13" s="70">
        <f>HLOOKUP(B$4,'FS ADD Mid PA'!$A$414:$Q$465,$A13-1978,FALSE)*HLOOKUP(B$4,BuildingStockData!$A$1:$O$6,5,FALSE)*1000*1000000/(99976.129*1000000)*BuildingStockData!$F$18</f>
        <v>0.61647266431169079</v>
      </c>
      <c r="C13" s="70">
        <f>HLOOKUP(C$4,'FS ADD Mid PA'!$A$414:$Q$465,$A13-1978,FALSE)*HLOOKUP(C$4,BuildingStockData!$A$1:$O$6,5,FALSE)*1000*1000000/(99976.129*1000000)*BuildingStockData!$F$18</f>
        <v>6.8971477232351406</v>
      </c>
      <c r="D13" s="70">
        <f>HLOOKUP(D$4,'FS ADD Mid PA'!$A$414:$Q$465,$A13-1978,FALSE)*HLOOKUP(D$4,BuildingStockData!$A$1:$O$6,5,FALSE)*1000*1000000/(99976.129*1000000)*BuildingStockData!$F$18</f>
        <v>0.87798229537552674</v>
      </c>
      <c r="E13" s="70">
        <f>HLOOKUP(E$4,'FS ADD Mid PA'!$A$414:$Q$465,$A13-1978,FALSE)*HLOOKUP(E$4,BuildingStockData!$A$1:$O$6,5,FALSE)*1000*1000000/(99976.129*1000000)*BuildingStockData!$F$18</f>
        <v>1.5718377943022841</v>
      </c>
      <c r="F13" s="70">
        <f>HLOOKUP(F$4,'FS ADD Mid PA'!$A$414:$Q$465,$A13-1978,FALSE)*HLOOKUP(F$4,BuildingStockData!$A$1:$O$6,5,FALSE)*1000*1000000/(99976.129*1000000)*BuildingStockData!$F$18</f>
        <v>0.38301925963160333</v>
      </c>
      <c r="G13" s="70">
        <f>HLOOKUP(G$4,'FS ADD Mid PA'!$A$414:$Q$465,$A13-1978,FALSE)*HLOOKUP(G$4,BuildingStockData!$A$1:$O$6,5,FALSE)*1000*1000000/(99976.129*1000000)*BuildingStockData!$F$18</f>
        <v>4.0431000723954877E-2</v>
      </c>
      <c r="H13" s="70">
        <f>HLOOKUP(H$4,'FS ADD Mid PA'!$A$414:$Q$465,$A13-1978,FALSE)*HLOOKUP(H$4,BuildingStockData!$A$1:$O$6,5,FALSE)*1000*1000000/(99976.129*1000000)*BuildingStockData!$F$18</f>
        <v>1.025641075282673</v>
      </c>
      <c r="I13" s="70">
        <f>HLOOKUP(I$4,'FS ADD Mid PA'!$A$414:$Q$465,$A13-1978,FALSE)*HLOOKUP(I$4,BuildingStockData!$A$1:$O$6,5,FALSE)*1000*1000000/(99976.129*1000000)*BuildingStockData!$F$18</f>
        <v>0.98712131303617412</v>
      </c>
      <c r="J13" s="70">
        <f>HLOOKUP(J$4,'FS ADD Mid PA'!$A$414:$Q$465,$A13-1978,FALSE)*HLOOKUP(J$4,BuildingStockData!$A$1:$O$6,5,FALSE)*1000*1000000/(99976.129*1000000)*BuildingStockData!$F$18</f>
        <v>3.8491903946285317</v>
      </c>
      <c r="K13" s="70">
        <f>HLOOKUP(K$4,'FS ADD Mid PA'!$A$414:$Q$465,$A13-1978,FALSE)*HLOOKUP(K$4,BuildingStockData!$A$1:$O$6,5,FALSE)*1000*1000000/(99976.129*1000000)*BuildingStockData!$F$18</f>
        <v>2.259105524238767</v>
      </c>
      <c r="L13" s="70">
        <f>HLOOKUP(L$4,'FS ADD Mid PA'!$A$414:$Q$465,$A13-1978,FALSE)*HLOOKUP(L$4,BuildingStockData!$A$1:$O$6,5,FALSE)*1000*1000000/(99976.129*1000000)*BuildingStockData!$F$18</f>
        <v>4.7574716835331152</v>
      </c>
      <c r="M13" s="70">
        <f>HLOOKUP(M$4,'FS ADD Mid PA'!$A$414:$Q$465,$A13-1978,FALSE)*HLOOKUP(M$4,BuildingStockData!$A$1:$O$6,5,FALSE)*1000*1000000/(99976.129*1000000)*BuildingStockData!$F$18</f>
        <v>4.5469388408801468</v>
      </c>
      <c r="N13" s="71">
        <f>HLOOKUP(N$4,'FS ADD Mid PA'!$A$414:$Q$465,$A13-1978,FALSE)*HLOOKUP(N$4,BuildingStockData!$A$1:$O$6,5,FALSE)*1000*1000000/(99976.129*1000000)*BuildingStockData!$D$18</f>
        <v>10.532985380082691</v>
      </c>
      <c r="O13" s="71">
        <f>HLOOKUP(O$4,'FS ADD Mid PA'!$A$414:$Q$465,$A13-1978,FALSE)*HLOOKUP(O$4,BuildingStockData!$A$1:$O$6,5,FALSE)*1000*1000000/(99976.129*1000000)*BuildingStockData!$D$18</f>
        <v>153.69032428208445</v>
      </c>
      <c r="P13" s="71">
        <f t="shared" si="0"/>
        <v>164.22330966216714</v>
      </c>
    </row>
    <row r="14" spans="1:16" x14ac:dyDescent="0.3">
      <c r="A14" s="68">
        <f t="shared" si="1"/>
        <v>2024</v>
      </c>
      <c r="B14" s="70">
        <f>HLOOKUP(B$4,'FS ADD Mid PA'!$A$414:$Q$465,$A14-1978,FALSE)*HLOOKUP(B$4,BuildingStockData!$A$1:$O$6,5,FALSE)*1000*1000000/(99976.129*1000000)*BuildingStockData!$F$18</f>
        <v>0.63666811775039867</v>
      </c>
      <c r="C14" s="70">
        <f>HLOOKUP(C$4,'FS ADD Mid PA'!$A$414:$Q$465,$A14-1978,FALSE)*HLOOKUP(C$4,BuildingStockData!$A$1:$O$6,5,FALSE)*1000*1000000/(99976.129*1000000)*BuildingStockData!$F$18</f>
        <v>7.0411331793899423</v>
      </c>
      <c r="D14" s="70">
        <f>HLOOKUP(D$4,'FS ADD Mid PA'!$A$414:$Q$465,$A14-1978,FALSE)*HLOOKUP(D$4,BuildingStockData!$A$1:$O$6,5,FALSE)*1000*1000000/(99976.129*1000000)*BuildingStockData!$F$18</f>
        <v>0.89672581946697894</v>
      </c>
      <c r="E14" s="70">
        <f>HLOOKUP(E$4,'FS ADD Mid PA'!$A$414:$Q$465,$A14-1978,FALSE)*HLOOKUP(E$4,BuildingStockData!$A$1:$O$6,5,FALSE)*1000*1000000/(99976.129*1000000)*BuildingStockData!$F$18</f>
        <v>1.6032382882331704</v>
      </c>
      <c r="F14" s="70">
        <f>HLOOKUP(F$4,'FS ADD Mid PA'!$A$414:$Q$465,$A14-1978,FALSE)*HLOOKUP(F$4,BuildingStockData!$A$1:$O$6,5,FALSE)*1000*1000000/(99976.129*1000000)*BuildingStockData!$F$18</f>
        <v>0.38318396473707833</v>
      </c>
      <c r="G14" s="70">
        <f>HLOOKUP(G$4,'FS ADD Mid PA'!$A$414:$Q$465,$A14-1978,FALSE)*HLOOKUP(G$4,BuildingStockData!$A$1:$O$6,5,FALSE)*1000*1000000/(99976.129*1000000)*BuildingStockData!$F$18</f>
        <v>4.0484671574561246E-2</v>
      </c>
      <c r="H14" s="70">
        <f>HLOOKUP(H$4,'FS ADD Mid PA'!$A$414:$Q$465,$A14-1978,FALSE)*HLOOKUP(H$4,BuildingStockData!$A$1:$O$6,5,FALSE)*1000*1000000/(99976.129*1000000)*BuildingStockData!$F$18</f>
        <v>1.0465079247043558</v>
      </c>
      <c r="I14" s="70">
        <f>HLOOKUP(I$4,'FS ADD Mid PA'!$A$414:$Q$465,$A14-1978,FALSE)*HLOOKUP(I$4,BuildingStockData!$A$1:$O$6,5,FALSE)*1000*1000000/(99976.129*1000000)*BuildingStockData!$F$18</f>
        <v>1.0158523698711632</v>
      </c>
      <c r="J14" s="70">
        <f>HLOOKUP(J$4,'FS ADD Mid PA'!$A$414:$Q$465,$A14-1978,FALSE)*HLOOKUP(J$4,BuildingStockData!$A$1:$O$6,5,FALSE)*1000*1000000/(99976.129*1000000)*BuildingStockData!$F$18</f>
        <v>3.8953813910552197</v>
      </c>
      <c r="K14" s="70">
        <f>HLOOKUP(K$4,'FS ADD Mid PA'!$A$414:$Q$465,$A14-1978,FALSE)*HLOOKUP(K$4,BuildingStockData!$A$1:$O$6,5,FALSE)*1000*1000000/(99976.129*1000000)*BuildingStockData!$F$18</f>
        <v>2.2722085685812248</v>
      </c>
      <c r="L14" s="70">
        <f>HLOOKUP(L$4,'FS ADD Mid PA'!$A$414:$Q$465,$A14-1978,FALSE)*HLOOKUP(L$4,BuildingStockData!$A$1:$O$6,5,FALSE)*1000*1000000/(99976.129*1000000)*BuildingStockData!$F$18</f>
        <v>4.8415850345561111</v>
      </c>
      <c r="M14" s="70">
        <f>HLOOKUP(M$4,'FS ADD Mid PA'!$A$414:$Q$465,$A14-1978,FALSE)*HLOOKUP(M$4,BuildingStockData!$A$1:$O$6,5,FALSE)*1000*1000000/(99976.129*1000000)*BuildingStockData!$F$18</f>
        <v>4.7912412994543292</v>
      </c>
      <c r="N14" s="71">
        <f>HLOOKUP(N$4,'FS ADD Mid PA'!$A$414:$Q$465,$A14-1978,FALSE)*HLOOKUP(N$4,BuildingStockData!$A$1:$O$6,5,FALSE)*1000*1000000/(99976.129*1000000)*BuildingStockData!$D$18</f>
        <v>10.173854994672963</v>
      </c>
      <c r="O14" s="71">
        <f>HLOOKUP(O$4,'FS ADD Mid PA'!$A$414:$Q$465,$A14-1978,FALSE)*HLOOKUP(O$4,BuildingStockData!$A$1:$O$6,5,FALSE)*1000*1000000/(99976.129*1000000)*BuildingStockData!$D$18</f>
        <v>154.67983595338364</v>
      </c>
      <c r="P14" s="71">
        <f t="shared" si="0"/>
        <v>164.8536909480566</v>
      </c>
    </row>
    <row r="15" spans="1:16" x14ac:dyDescent="0.3">
      <c r="A15" s="68">
        <f t="shared" si="1"/>
        <v>2025</v>
      </c>
      <c r="B15" s="70">
        <f>HLOOKUP(B$4,'FS ADD Mid PA'!$A$414:$Q$465,$A15-1978,FALSE)*HLOOKUP(B$4,BuildingStockData!$A$1:$O$6,5,FALSE)*1000*1000000/(99976.129*1000000)*BuildingStockData!$F$18</f>
        <v>0.63840771732104662</v>
      </c>
      <c r="C15" s="70">
        <f>HLOOKUP(C$4,'FS ADD Mid PA'!$A$414:$Q$465,$A15-1978,FALSE)*HLOOKUP(C$4,BuildingStockData!$A$1:$O$6,5,FALSE)*1000*1000000/(99976.129*1000000)*BuildingStockData!$F$18</f>
        <v>7.1519831589641516</v>
      </c>
      <c r="D15" s="70">
        <f>HLOOKUP(D$4,'FS ADD Mid PA'!$A$414:$Q$465,$A15-1978,FALSE)*HLOOKUP(D$4,BuildingStockData!$A$1:$O$6,5,FALSE)*1000*1000000/(99976.129*1000000)*BuildingStockData!$F$18</f>
        <v>0.91738427164138048</v>
      </c>
      <c r="E15" s="70">
        <f>HLOOKUP(E$4,'FS ADD Mid PA'!$A$414:$Q$465,$A15-1978,FALSE)*HLOOKUP(E$4,BuildingStockData!$A$1:$O$6,5,FALSE)*1000*1000000/(99976.129*1000000)*BuildingStockData!$F$18</f>
        <v>1.636765410473461</v>
      </c>
      <c r="F15" s="70">
        <f>HLOOKUP(F$4,'FS ADD Mid PA'!$A$414:$Q$465,$A15-1978,FALSE)*HLOOKUP(F$4,BuildingStockData!$A$1:$O$6,5,FALSE)*1000*1000000/(99976.129*1000000)*BuildingStockData!$F$18</f>
        <v>0.38792320578598016</v>
      </c>
      <c r="G15" s="70">
        <f>HLOOKUP(G$4,'FS ADD Mid PA'!$A$414:$Q$465,$A15-1978,FALSE)*HLOOKUP(G$4,BuildingStockData!$A$1:$O$6,5,FALSE)*1000*1000000/(99976.129*1000000)*BuildingStockData!$F$18</f>
        <v>4.0564285628804778E-2</v>
      </c>
      <c r="H15" s="70">
        <f>HLOOKUP(H$4,'FS ADD Mid PA'!$A$414:$Q$465,$A15-1978,FALSE)*HLOOKUP(H$4,BuildingStockData!$A$1:$O$6,5,FALSE)*1000*1000000/(99976.129*1000000)*BuildingStockData!$F$18</f>
        <v>1.073163558546615</v>
      </c>
      <c r="I15" s="70">
        <f>HLOOKUP(I$4,'FS ADD Mid PA'!$A$414:$Q$465,$A15-1978,FALSE)*HLOOKUP(I$4,BuildingStockData!$A$1:$O$6,5,FALSE)*1000*1000000/(99976.129*1000000)*BuildingStockData!$F$18</f>
        <v>1.0422228975734797</v>
      </c>
      <c r="J15" s="70">
        <f>HLOOKUP(J$4,'FS ADD Mid PA'!$A$414:$Q$465,$A15-1978,FALSE)*HLOOKUP(J$4,BuildingStockData!$A$1:$O$6,5,FALSE)*1000*1000000/(99976.129*1000000)*BuildingStockData!$F$18</f>
        <v>3.937288353408317</v>
      </c>
      <c r="K15" s="70">
        <f>HLOOKUP(K$4,'FS ADD Mid PA'!$A$414:$Q$465,$A15-1978,FALSE)*HLOOKUP(K$4,BuildingStockData!$A$1:$O$6,5,FALSE)*1000*1000000/(99976.129*1000000)*BuildingStockData!$F$18</f>
        <v>2.2722693885849856</v>
      </c>
      <c r="L15" s="70">
        <f>HLOOKUP(L$4,'FS ADD Mid PA'!$A$414:$Q$465,$A15-1978,FALSE)*HLOOKUP(L$4,BuildingStockData!$A$1:$O$6,5,FALSE)*1000*1000000/(99976.129*1000000)*BuildingStockData!$F$18</f>
        <v>4.890946581397051</v>
      </c>
      <c r="M15" s="70">
        <f>HLOOKUP(M$4,'FS ADD Mid PA'!$A$414:$Q$465,$A15-1978,FALSE)*HLOOKUP(M$4,BuildingStockData!$A$1:$O$6,5,FALSE)*1000*1000000/(99976.129*1000000)*BuildingStockData!$F$18</f>
        <v>4.8322296850619786</v>
      </c>
      <c r="N15" s="71">
        <f>HLOOKUP(N$4,'FS ADD Mid PA'!$A$414:$Q$465,$A15-1978,FALSE)*HLOOKUP(N$4,BuildingStockData!$A$1:$O$6,5,FALSE)*1000*1000000/(99976.129*1000000)*BuildingStockData!$D$18</f>
        <v>9.7593288174124897</v>
      </c>
      <c r="O15" s="71">
        <f>HLOOKUP(O$4,'FS ADD Mid PA'!$A$414:$Q$465,$A15-1978,FALSE)*HLOOKUP(O$4,BuildingStockData!$A$1:$O$6,5,FALSE)*1000*1000000/(99976.129*1000000)*BuildingStockData!$D$18</f>
        <v>155.26106020683912</v>
      </c>
      <c r="P15" s="71">
        <f t="shared" si="0"/>
        <v>165.02038902425161</v>
      </c>
    </row>
    <row r="16" spans="1:16" x14ac:dyDescent="0.3">
      <c r="A16" s="68">
        <f t="shared" si="1"/>
        <v>2026</v>
      </c>
      <c r="B16" s="70">
        <f>HLOOKUP(B$4,'FS ADD Mid PA'!$A$414:$Q$465,$A16-1978,FALSE)*HLOOKUP(B$4,BuildingStockData!$A$1:$O$6,5,FALSE)*1000*1000000/(99976.129*1000000)*BuildingStockData!$F$18</f>
        <v>0.63051033700490833</v>
      </c>
      <c r="C16" s="70">
        <f>HLOOKUP(C$4,'FS ADD Mid PA'!$A$414:$Q$465,$A16-1978,FALSE)*HLOOKUP(C$4,BuildingStockData!$A$1:$O$6,5,FALSE)*1000*1000000/(99976.129*1000000)*BuildingStockData!$F$18</f>
        <v>7.1860009975889279</v>
      </c>
      <c r="D16" s="70">
        <f>HLOOKUP(D$4,'FS ADD Mid PA'!$A$414:$Q$465,$A16-1978,FALSE)*HLOOKUP(D$4,BuildingStockData!$A$1:$O$6,5,FALSE)*1000*1000000/(99976.129*1000000)*BuildingStockData!$F$18</f>
        <v>0.92520844951877157</v>
      </c>
      <c r="E16" s="70">
        <f>HLOOKUP(E$4,'FS ADD Mid PA'!$A$414:$Q$465,$A16-1978,FALSE)*HLOOKUP(E$4,BuildingStockData!$A$1:$O$6,5,FALSE)*1000*1000000/(99976.129*1000000)*BuildingStockData!$F$18</f>
        <v>1.6479712701320923</v>
      </c>
      <c r="F16" s="70">
        <f>HLOOKUP(F$4,'FS ADD Mid PA'!$A$414:$Q$465,$A16-1978,FALSE)*HLOOKUP(F$4,BuildingStockData!$A$1:$O$6,5,FALSE)*1000*1000000/(99976.129*1000000)*BuildingStockData!$F$18</f>
        <v>0.3911839045634008</v>
      </c>
      <c r="G16" s="70">
        <f>HLOOKUP(G$4,'FS ADD Mid PA'!$A$414:$Q$465,$A16-1978,FALSE)*HLOOKUP(G$4,BuildingStockData!$A$1:$O$6,5,FALSE)*1000*1000000/(99976.129*1000000)*BuildingStockData!$F$18</f>
        <v>4.0559871562610206E-2</v>
      </c>
      <c r="H16" s="70">
        <f>HLOOKUP(H$4,'FS ADD Mid PA'!$A$414:$Q$465,$A16-1978,FALSE)*HLOOKUP(H$4,BuildingStockData!$A$1:$O$6,5,FALSE)*1000*1000000/(99976.129*1000000)*BuildingStockData!$F$18</f>
        <v>1.0981353055683467</v>
      </c>
      <c r="I16" s="70">
        <f>HLOOKUP(I$4,'FS ADD Mid PA'!$A$414:$Q$465,$A16-1978,FALSE)*HLOOKUP(I$4,BuildingStockData!$A$1:$O$6,5,FALSE)*1000*1000000/(99976.129*1000000)*BuildingStockData!$F$18</f>
        <v>1.0656252027668431</v>
      </c>
      <c r="J16" s="70">
        <f>HLOOKUP(J$4,'FS ADD Mid PA'!$A$414:$Q$465,$A16-1978,FALSE)*HLOOKUP(J$4,BuildingStockData!$A$1:$O$6,5,FALSE)*1000*1000000/(99976.129*1000000)*BuildingStockData!$F$18</f>
        <v>3.9821855182748451</v>
      </c>
      <c r="K16" s="70">
        <f>HLOOKUP(K$4,'FS ADD Mid PA'!$A$414:$Q$465,$A16-1978,FALSE)*HLOOKUP(K$4,BuildingStockData!$A$1:$O$6,5,FALSE)*1000*1000000/(99976.129*1000000)*BuildingStockData!$F$18</f>
        <v>2.2978683163977083</v>
      </c>
      <c r="L16" s="70">
        <f>HLOOKUP(L$4,'FS ADD Mid PA'!$A$414:$Q$465,$A16-1978,FALSE)*HLOOKUP(L$4,BuildingStockData!$A$1:$O$6,5,FALSE)*1000*1000000/(99976.129*1000000)*BuildingStockData!$F$18</f>
        <v>4.9224045081375252</v>
      </c>
      <c r="M16" s="70">
        <f>HLOOKUP(M$4,'FS ADD Mid PA'!$A$414:$Q$465,$A16-1978,FALSE)*HLOOKUP(M$4,BuildingStockData!$A$1:$O$6,5,FALSE)*1000*1000000/(99976.129*1000000)*BuildingStockData!$F$18</f>
        <v>4.7480412521631701</v>
      </c>
      <c r="N16" s="71">
        <f>HLOOKUP(N$4,'FS ADD Mid PA'!$A$414:$Q$465,$A16-1978,FALSE)*HLOOKUP(N$4,BuildingStockData!$A$1:$O$6,5,FALSE)*1000*1000000/(99976.129*1000000)*BuildingStockData!$D$18</f>
        <v>9.4021091593838033</v>
      </c>
      <c r="O16" s="71">
        <f>HLOOKUP(O$4,'FS ADD Mid PA'!$A$414:$Q$465,$A16-1978,FALSE)*HLOOKUP(O$4,BuildingStockData!$A$1:$O$6,5,FALSE)*1000*1000000/(99976.129*1000000)*BuildingStockData!$D$18</f>
        <v>155.83569759622512</v>
      </c>
      <c r="P16" s="71">
        <f t="shared" si="0"/>
        <v>165.23780675560891</v>
      </c>
    </row>
    <row r="17" spans="1:17" x14ac:dyDescent="0.3">
      <c r="A17" s="68">
        <f t="shared" si="1"/>
        <v>2027</v>
      </c>
      <c r="B17" s="70">
        <f>HLOOKUP(B$4,'FS ADD Mid PA'!$A$414:$Q$465,$A17-1978,FALSE)*HLOOKUP(B$4,BuildingStockData!$A$1:$O$6,5,FALSE)*1000*1000000/(99976.129*1000000)*BuildingStockData!$F$18</f>
        <v>0.6293014679287412</v>
      </c>
      <c r="C17" s="70">
        <f>HLOOKUP(C$4,'FS ADD Mid PA'!$A$414:$Q$465,$A17-1978,FALSE)*HLOOKUP(C$4,BuildingStockData!$A$1:$O$6,5,FALSE)*1000*1000000/(99976.129*1000000)*BuildingStockData!$F$18</f>
        <v>7.2192053116637052</v>
      </c>
      <c r="D17" s="70">
        <f>HLOOKUP(D$4,'FS ADD Mid PA'!$A$414:$Q$465,$A17-1978,FALSE)*HLOOKUP(D$4,BuildingStockData!$A$1:$O$6,5,FALSE)*1000*1000000/(99976.129*1000000)*BuildingStockData!$F$18</f>
        <v>0.92973350279229194</v>
      </c>
      <c r="E17" s="70">
        <f>HLOOKUP(E$4,'FS ADD Mid PA'!$A$414:$Q$465,$A17-1978,FALSE)*HLOOKUP(E$4,BuildingStockData!$A$1:$O$6,5,FALSE)*1000*1000000/(99976.129*1000000)*BuildingStockData!$F$18</f>
        <v>1.6541207841969217</v>
      </c>
      <c r="F17" s="70">
        <f>HLOOKUP(F$4,'FS ADD Mid PA'!$A$414:$Q$465,$A17-1978,FALSE)*HLOOKUP(F$4,BuildingStockData!$A$1:$O$6,5,FALSE)*1000*1000000/(99976.129*1000000)*BuildingStockData!$F$18</f>
        <v>0.39377369058979866</v>
      </c>
      <c r="G17" s="70">
        <f>HLOOKUP(G$4,'FS ADD Mid PA'!$A$414:$Q$465,$A17-1978,FALSE)*HLOOKUP(G$4,BuildingStockData!$A$1:$O$6,5,FALSE)*1000*1000000/(99976.129*1000000)*BuildingStockData!$F$18</f>
        <v>4.059679114067416E-2</v>
      </c>
      <c r="H17" s="70">
        <f>HLOOKUP(H$4,'FS ADD Mid PA'!$A$414:$Q$465,$A17-1978,FALSE)*HLOOKUP(H$4,BuildingStockData!$A$1:$O$6,5,FALSE)*1000*1000000/(99976.129*1000000)*BuildingStockData!$F$18</f>
        <v>1.1244067171040821</v>
      </c>
      <c r="I17" s="70">
        <f>HLOOKUP(I$4,'FS ADD Mid PA'!$A$414:$Q$465,$A17-1978,FALSE)*HLOOKUP(I$4,BuildingStockData!$A$1:$O$6,5,FALSE)*1000*1000000/(99976.129*1000000)*BuildingStockData!$F$18</f>
        <v>1.087435905151561</v>
      </c>
      <c r="J17" s="70">
        <f>HLOOKUP(J$4,'FS ADD Mid PA'!$A$414:$Q$465,$A17-1978,FALSE)*HLOOKUP(J$4,BuildingStockData!$A$1:$O$6,5,FALSE)*1000*1000000/(99976.129*1000000)*BuildingStockData!$F$18</f>
        <v>4.0311070125793842</v>
      </c>
      <c r="K17" s="70">
        <f>HLOOKUP(K$4,'FS ADD Mid PA'!$A$414:$Q$465,$A17-1978,FALSE)*HLOOKUP(K$4,BuildingStockData!$A$1:$O$6,5,FALSE)*1000*1000000/(99976.129*1000000)*BuildingStockData!$F$18</f>
        <v>2.3241411366580067</v>
      </c>
      <c r="L17" s="70">
        <f>HLOOKUP(L$4,'FS ADD Mid PA'!$A$414:$Q$465,$A17-1978,FALSE)*HLOOKUP(L$4,BuildingStockData!$A$1:$O$6,5,FALSE)*1000*1000000/(99976.129*1000000)*BuildingStockData!$F$18</f>
        <v>4.9709768118230055</v>
      </c>
      <c r="M17" s="70">
        <f>HLOOKUP(M$4,'FS ADD Mid PA'!$A$414:$Q$465,$A17-1978,FALSE)*HLOOKUP(M$4,BuildingStockData!$A$1:$O$6,5,FALSE)*1000*1000000/(99976.129*1000000)*BuildingStockData!$F$18</f>
        <v>4.7289549943073572</v>
      </c>
      <c r="N17" s="71">
        <f>HLOOKUP(N$4,'FS ADD Mid PA'!$A$414:$Q$465,$A17-1978,FALSE)*HLOOKUP(N$4,BuildingStockData!$A$1:$O$6,5,FALSE)*1000*1000000/(99976.129*1000000)*BuildingStockData!$D$18</f>
        <v>9.4852828043118471</v>
      </c>
      <c r="O17" s="71">
        <f>HLOOKUP(O$4,'FS ADD Mid PA'!$A$414:$Q$465,$A17-1978,FALSE)*HLOOKUP(O$4,BuildingStockData!$A$1:$O$6,5,FALSE)*1000*1000000/(99976.129*1000000)*BuildingStockData!$D$18</f>
        <v>157.97209086762876</v>
      </c>
      <c r="P17" s="71">
        <f t="shared" si="0"/>
        <v>167.45737367194062</v>
      </c>
      <c r="Q17" s="66"/>
    </row>
    <row r="18" spans="1:17" x14ac:dyDescent="0.3">
      <c r="A18" s="68">
        <f t="shared" si="1"/>
        <v>2028</v>
      </c>
      <c r="B18" s="70">
        <f>HLOOKUP(B$4,'FS ADD Mid PA'!$A$414:$Q$465,$A18-1978,FALSE)*HLOOKUP(B$4,BuildingStockData!$A$1:$O$6,5,FALSE)*1000*1000000/(99976.129*1000000)*BuildingStockData!$F$18</f>
        <v>0.6342539329945398</v>
      </c>
      <c r="C18" s="70">
        <f>HLOOKUP(C$4,'FS ADD Mid PA'!$A$414:$Q$465,$A18-1978,FALSE)*HLOOKUP(C$4,BuildingStockData!$A$1:$O$6,5,FALSE)*1000*1000000/(99976.129*1000000)*BuildingStockData!$F$18</f>
        <v>7.2640004506143718</v>
      </c>
      <c r="D18" s="70">
        <f>HLOOKUP(D$4,'FS ADD Mid PA'!$A$414:$Q$465,$A18-1978,FALSE)*HLOOKUP(D$4,BuildingStockData!$A$1:$O$6,5,FALSE)*1000*1000000/(99976.129*1000000)*BuildingStockData!$F$18</f>
        <v>0.93792979556898859</v>
      </c>
      <c r="E18" s="70">
        <f>HLOOKUP(E$4,'FS ADD Mid PA'!$A$414:$Q$465,$A18-1978,FALSE)*HLOOKUP(E$4,BuildingStockData!$A$1:$O$6,5,FALSE)*1000*1000000/(99976.129*1000000)*BuildingStockData!$F$18</f>
        <v>1.6672918718740339</v>
      </c>
      <c r="F18" s="70">
        <f>HLOOKUP(F$4,'FS ADD Mid PA'!$A$414:$Q$465,$A18-1978,FALSE)*HLOOKUP(F$4,BuildingStockData!$A$1:$O$6,5,FALSE)*1000*1000000/(99976.129*1000000)*BuildingStockData!$F$18</f>
        <v>0.39774558891007583</v>
      </c>
      <c r="G18" s="70">
        <f>HLOOKUP(G$4,'FS ADD Mid PA'!$A$414:$Q$465,$A18-1978,FALSE)*HLOOKUP(G$4,BuildingStockData!$A$1:$O$6,5,FALSE)*1000*1000000/(99976.129*1000000)*BuildingStockData!$F$18</f>
        <v>4.0719294310060987E-2</v>
      </c>
      <c r="H18" s="70">
        <f>HLOOKUP(H$4,'FS ADD Mid PA'!$A$414:$Q$465,$A18-1978,FALSE)*HLOOKUP(H$4,BuildingStockData!$A$1:$O$6,5,FALSE)*1000*1000000/(99976.129*1000000)*BuildingStockData!$F$18</f>
        <v>1.1512237765994529</v>
      </c>
      <c r="I18" s="70">
        <f>HLOOKUP(I$4,'FS ADD Mid PA'!$A$414:$Q$465,$A18-1978,FALSE)*HLOOKUP(I$4,BuildingStockData!$A$1:$O$6,5,FALSE)*1000*1000000/(99976.129*1000000)*BuildingStockData!$F$18</f>
        <v>1.1088848313152468</v>
      </c>
      <c r="J18" s="70">
        <f>HLOOKUP(J$4,'FS ADD Mid PA'!$A$414:$Q$465,$A18-1978,FALSE)*HLOOKUP(J$4,BuildingStockData!$A$1:$O$6,5,FALSE)*1000*1000000/(99976.129*1000000)*BuildingStockData!$F$18</f>
        <v>4.0814597305024689</v>
      </c>
      <c r="K18" s="70">
        <f>HLOOKUP(K$4,'FS ADD Mid PA'!$A$414:$Q$465,$A18-1978,FALSE)*HLOOKUP(K$4,BuildingStockData!$A$1:$O$6,5,FALSE)*1000*1000000/(99976.129*1000000)*BuildingStockData!$F$18</f>
        <v>2.3583156937193652</v>
      </c>
      <c r="L18" s="70">
        <f>HLOOKUP(L$4,'FS ADD Mid PA'!$A$414:$Q$465,$A18-1978,FALSE)*HLOOKUP(L$4,BuildingStockData!$A$1:$O$6,5,FALSE)*1000*1000000/(99976.129*1000000)*BuildingStockData!$F$18</f>
        <v>5.0222709966223178</v>
      </c>
      <c r="M18" s="70">
        <f>HLOOKUP(M$4,'FS ADD Mid PA'!$A$414:$Q$465,$A18-1978,FALSE)*HLOOKUP(M$4,BuildingStockData!$A$1:$O$6,5,FALSE)*1000*1000000/(99976.129*1000000)*BuildingStockData!$F$18</f>
        <v>4.7986290702612751</v>
      </c>
      <c r="N18" s="71">
        <f>HLOOKUP(N$4,'FS ADD Mid PA'!$A$414:$Q$465,$A18-1978,FALSE)*HLOOKUP(N$4,BuildingStockData!$A$1:$O$6,5,FALSE)*1000*1000000/(99976.129*1000000)*BuildingStockData!$D$18</f>
        <v>9.5715797447008164</v>
      </c>
      <c r="O18" s="71">
        <f>HLOOKUP(O$4,'FS ADD Mid PA'!$A$414:$Q$465,$A18-1978,FALSE)*HLOOKUP(O$4,BuildingStockData!$A$1:$O$6,5,FALSE)*1000*1000000/(99976.129*1000000)*BuildingStockData!$D$18</f>
        <v>160.17828581890063</v>
      </c>
      <c r="P18" s="71">
        <f t="shared" si="0"/>
        <v>169.74986556360145</v>
      </c>
      <c r="Q18" s="66"/>
    </row>
    <row r="19" spans="1:17" x14ac:dyDescent="0.3">
      <c r="A19" s="68">
        <f t="shared" si="1"/>
        <v>2029</v>
      </c>
      <c r="B19" s="70">
        <f>HLOOKUP(B$4,'FS ADD Mid PA'!$A$414:$Q$465,$A19-1978,FALSE)*HLOOKUP(B$4,BuildingStockData!$A$1:$O$6,5,FALSE)*1000*1000000/(99976.129*1000000)*BuildingStockData!$F$18</f>
        <v>0.63878766915742269</v>
      </c>
      <c r="C19" s="70">
        <f>HLOOKUP(C$4,'FS ADD Mid PA'!$A$414:$Q$465,$A19-1978,FALSE)*HLOOKUP(C$4,BuildingStockData!$A$1:$O$6,5,FALSE)*1000*1000000/(99976.129*1000000)*BuildingStockData!$F$18</f>
        <v>7.3198180599214107</v>
      </c>
      <c r="D19" s="70">
        <f>HLOOKUP(D$4,'FS ADD Mid PA'!$A$414:$Q$465,$A19-1978,FALSE)*HLOOKUP(D$4,BuildingStockData!$A$1:$O$6,5,FALSE)*1000*1000000/(99976.129*1000000)*BuildingStockData!$F$18</f>
        <v>0.94881147742662431</v>
      </c>
      <c r="E19" s="70">
        <f>HLOOKUP(E$4,'FS ADD Mid PA'!$A$414:$Q$465,$A19-1978,FALSE)*HLOOKUP(E$4,BuildingStockData!$A$1:$O$6,5,FALSE)*1000*1000000/(99976.129*1000000)*BuildingStockData!$F$18</f>
        <v>1.6855590023511564</v>
      </c>
      <c r="F19" s="70">
        <f>HLOOKUP(F$4,'FS ADD Mid PA'!$A$414:$Q$465,$A19-1978,FALSE)*HLOOKUP(F$4,BuildingStockData!$A$1:$O$6,5,FALSE)*1000*1000000/(99976.129*1000000)*BuildingStockData!$F$18</f>
        <v>0.40298117672179329</v>
      </c>
      <c r="G19" s="70">
        <f>HLOOKUP(G$4,'FS ADD Mid PA'!$A$414:$Q$465,$A19-1978,FALSE)*HLOOKUP(G$4,BuildingStockData!$A$1:$O$6,5,FALSE)*1000*1000000/(99976.129*1000000)*BuildingStockData!$F$18</f>
        <v>4.0802601427345694E-2</v>
      </c>
      <c r="H19" s="70">
        <f>HLOOKUP(H$4,'FS ADD Mid PA'!$A$414:$Q$465,$A19-1978,FALSE)*HLOOKUP(H$4,BuildingStockData!$A$1:$O$6,5,FALSE)*1000*1000000/(99976.129*1000000)*BuildingStockData!$F$18</f>
        <v>1.1786592897757575</v>
      </c>
      <c r="I19" s="70">
        <f>HLOOKUP(I$4,'FS ADD Mid PA'!$A$414:$Q$465,$A19-1978,FALSE)*HLOOKUP(I$4,BuildingStockData!$A$1:$O$6,5,FALSE)*1000*1000000/(99976.129*1000000)*BuildingStockData!$F$18</f>
        <v>1.129289353397986</v>
      </c>
      <c r="J19" s="70">
        <f>HLOOKUP(J$4,'FS ADD Mid PA'!$A$414:$Q$465,$A19-1978,FALSE)*HLOOKUP(J$4,BuildingStockData!$A$1:$O$6,5,FALSE)*1000*1000000/(99976.129*1000000)*BuildingStockData!$F$18</f>
        <v>4.1302022918592263</v>
      </c>
      <c r="K19" s="70">
        <f>HLOOKUP(K$4,'FS ADD Mid PA'!$A$414:$Q$465,$A19-1978,FALSE)*HLOOKUP(K$4,BuildingStockData!$A$1:$O$6,5,FALSE)*1000*1000000/(99976.129*1000000)*BuildingStockData!$F$18</f>
        <v>2.3962391526710314</v>
      </c>
      <c r="L19" s="70">
        <f>HLOOKUP(L$4,'FS ADD Mid PA'!$A$414:$Q$465,$A19-1978,FALSE)*HLOOKUP(L$4,BuildingStockData!$A$1:$O$6,5,FALSE)*1000*1000000/(99976.129*1000000)*BuildingStockData!$F$18</f>
        <v>5.07600892676607</v>
      </c>
      <c r="M19" s="70">
        <f>HLOOKUP(M$4,'FS ADD Mid PA'!$A$414:$Q$465,$A19-1978,FALSE)*HLOOKUP(M$4,BuildingStockData!$A$1:$O$6,5,FALSE)*1000*1000000/(99976.129*1000000)*BuildingStockData!$F$18</f>
        <v>4.8818497392409625</v>
      </c>
      <c r="N19" s="71">
        <f>HLOOKUP(N$4,'FS ADD Mid PA'!$A$414:$Q$465,$A19-1978,FALSE)*HLOOKUP(N$4,BuildingStockData!$A$1:$O$6,5,FALSE)*1000*1000000/(99976.129*1000000)*BuildingStockData!$D$18</f>
        <v>9.65759291942652</v>
      </c>
      <c r="O19" s="71">
        <f>HLOOKUP(O$4,'FS ADD Mid PA'!$A$414:$Q$465,$A19-1978,FALSE)*HLOOKUP(O$4,BuildingStockData!$A$1:$O$6,5,FALSE)*1000*1000000/(99976.129*1000000)*BuildingStockData!$D$18</f>
        <v>162.39515797141891</v>
      </c>
      <c r="P19" s="71">
        <f t="shared" si="0"/>
        <v>172.05275089084543</v>
      </c>
      <c r="Q19" s="66"/>
    </row>
    <row r="20" spans="1:17" x14ac:dyDescent="0.3">
      <c r="A20" s="68">
        <f t="shared" si="1"/>
        <v>2030</v>
      </c>
      <c r="B20" s="70">
        <f>HLOOKUP(B$4,'FS ADD Mid PA'!$A$414:$Q$465,$A20-1978,FALSE)*HLOOKUP(B$4,BuildingStockData!$A$1:$O$6,5,FALSE)*1000*1000000/(99976.129*1000000)*BuildingStockData!$F$18</f>
        <v>0.64430567504594394</v>
      </c>
      <c r="C20" s="70">
        <f>HLOOKUP(C$4,'FS ADD Mid PA'!$A$414:$Q$465,$A20-1978,FALSE)*HLOOKUP(C$4,BuildingStockData!$A$1:$O$6,5,FALSE)*1000*1000000/(99976.129*1000000)*BuildingStockData!$F$18</f>
        <v>7.3845619096967443</v>
      </c>
      <c r="D20" s="70">
        <f>HLOOKUP(D$4,'FS ADD Mid PA'!$A$414:$Q$465,$A20-1978,FALSE)*HLOOKUP(D$4,BuildingStockData!$A$1:$O$6,5,FALSE)*1000*1000000/(99976.129*1000000)*BuildingStockData!$F$18</f>
        <v>0.96204246492732381</v>
      </c>
      <c r="E20" s="70">
        <f>HLOOKUP(E$4,'FS ADD Mid PA'!$A$414:$Q$465,$A20-1978,FALSE)*HLOOKUP(E$4,BuildingStockData!$A$1:$O$6,5,FALSE)*1000*1000000/(99976.129*1000000)*BuildingStockData!$F$18</f>
        <v>1.7081426062540648</v>
      </c>
      <c r="F20" s="70">
        <f>HLOOKUP(F$4,'FS ADD Mid PA'!$A$414:$Q$465,$A20-1978,FALSE)*HLOOKUP(F$4,BuildingStockData!$A$1:$O$6,5,FALSE)*1000*1000000/(99976.129*1000000)*BuildingStockData!$F$18</f>
        <v>0.40953701369012663</v>
      </c>
      <c r="G20" s="70">
        <f>HLOOKUP(G$4,'FS ADD Mid PA'!$A$414:$Q$465,$A20-1978,FALSE)*HLOOKUP(G$4,BuildingStockData!$A$1:$O$6,5,FALSE)*1000*1000000/(99976.129*1000000)*BuildingStockData!$F$18</f>
        <v>4.1081104893386705E-2</v>
      </c>
      <c r="H20" s="70">
        <f>HLOOKUP(H$4,'FS ADD Mid PA'!$A$414:$Q$465,$A20-1978,FALSE)*HLOOKUP(H$4,BuildingStockData!$A$1:$O$6,5,FALSE)*1000*1000000/(99976.129*1000000)*BuildingStockData!$F$18</f>
        <v>1.2049469860258308</v>
      </c>
      <c r="I20" s="70">
        <f>HLOOKUP(I$4,'FS ADD Mid PA'!$A$414:$Q$465,$A20-1978,FALSE)*HLOOKUP(I$4,BuildingStockData!$A$1:$O$6,5,FALSE)*1000*1000000/(99976.129*1000000)*BuildingStockData!$F$18</f>
        <v>1.1475340086596921</v>
      </c>
      <c r="J20" s="70">
        <f>HLOOKUP(J$4,'FS ADD Mid PA'!$A$414:$Q$465,$A20-1978,FALSE)*HLOOKUP(J$4,BuildingStockData!$A$1:$O$6,5,FALSE)*1000*1000000/(99976.129*1000000)*BuildingStockData!$F$18</f>
        <v>4.1788925335788267</v>
      </c>
      <c r="K20" s="70">
        <f>HLOOKUP(K$4,'FS ADD Mid PA'!$A$414:$Q$465,$A20-1978,FALSE)*HLOOKUP(K$4,BuildingStockData!$A$1:$O$6,5,FALSE)*1000*1000000/(99976.129*1000000)*BuildingStockData!$F$18</f>
        <v>2.4371791955012867</v>
      </c>
      <c r="L20" s="70">
        <f>HLOOKUP(L$4,'FS ADD Mid PA'!$A$414:$Q$465,$A20-1978,FALSE)*HLOOKUP(L$4,BuildingStockData!$A$1:$O$6,5,FALSE)*1000*1000000/(99976.129*1000000)*BuildingStockData!$F$18</f>
        <v>5.1389354884347487</v>
      </c>
      <c r="M20" s="70">
        <f>HLOOKUP(M$4,'FS ADD Mid PA'!$A$414:$Q$465,$A20-1978,FALSE)*HLOOKUP(M$4,BuildingStockData!$A$1:$O$6,5,FALSE)*1000*1000000/(99976.129*1000000)*BuildingStockData!$F$18</f>
        <v>4.9676988817777064</v>
      </c>
      <c r="N20" s="71">
        <f>HLOOKUP(N$4,'FS ADD Mid PA'!$A$414:$Q$465,$A20-1978,FALSE)*HLOOKUP(N$4,BuildingStockData!$A$1:$O$6,5,FALSE)*1000*1000000/(99976.129*1000000)*BuildingStockData!$D$18</f>
        <v>9.7436225709397011</v>
      </c>
      <c r="O20" s="71">
        <f>HLOOKUP(O$4,'FS ADD Mid PA'!$A$414:$Q$465,$A20-1978,FALSE)*HLOOKUP(O$4,BuildingStockData!$A$1:$O$6,5,FALSE)*1000*1000000/(99976.129*1000000)*BuildingStockData!$D$18</f>
        <v>164.627847678259</v>
      </c>
      <c r="P20" s="71">
        <f t="shared" si="0"/>
        <v>174.37147024919869</v>
      </c>
      <c r="Q20" s="66"/>
    </row>
    <row r="22" spans="1:17" ht="18" x14ac:dyDescent="0.35">
      <c r="A22" s="62" t="s">
        <v>165</v>
      </c>
      <c r="D22" s="149">
        <v>0.1</v>
      </c>
    </row>
    <row r="23" spans="1:17" x14ac:dyDescent="0.3">
      <c r="A23" s="67" t="s">
        <v>187</v>
      </c>
      <c r="B23" s="66"/>
      <c r="C23" s="66"/>
      <c r="D23" s="66"/>
      <c r="E23" s="66"/>
      <c r="F23" s="66"/>
      <c r="G23" s="66"/>
      <c r="H23" s="66"/>
      <c r="I23" s="66"/>
      <c r="J23" s="66"/>
      <c r="K23" s="66"/>
      <c r="L23" s="66"/>
      <c r="M23" s="66"/>
      <c r="N23" s="66"/>
      <c r="O23" s="66"/>
      <c r="P23" s="66"/>
      <c r="Q23" s="66"/>
    </row>
    <row r="24" spans="1:17" x14ac:dyDescent="0.3">
      <c r="A24" s="66"/>
      <c r="B24" s="68">
        <v>2015</v>
      </c>
      <c r="C24" s="68">
        <f>B24+1</f>
        <v>2016</v>
      </c>
      <c r="D24" s="68">
        <f t="shared" ref="D24:L24" si="2">C24+1</f>
        <v>2017</v>
      </c>
      <c r="E24" s="68">
        <f t="shared" si="2"/>
        <v>2018</v>
      </c>
      <c r="F24" s="68">
        <f t="shared" si="2"/>
        <v>2019</v>
      </c>
      <c r="G24" s="68">
        <f t="shared" si="2"/>
        <v>2020</v>
      </c>
      <c r="H24" s="68">
        <f t="shared" si="2"/>
        <v>2021</v>
      </c>
      <c r="I24" s="68">
        <f t="shared" si="2"/>
        <v>2022</v>
      </c>
      <c r="J24" s="68">
        <f t="shared" si="2"/>
        <v>2023</v>
      </c>
      <c r="K24" s="68">
        <f t="shared" si="2"/>
        <v>2024</v>
      </c>
      <c r="L24" s="68">
        <f t="shared" si="2"/>
        <v>2025</v>
      </c>
      <c r="M24" s="68">
        <f>L24+1</f>
        <v>2026</v>
      </c>
      <c r="N24" s="68">
        <f t="shared" ref="N24:P24" si="3">M24+1</f>
        <v>2027</v>
      </c>
      <c r="O24" s="68">
        <f t="shared" si="3"/>
        <v>2028</v>
      </c>
      <c r="P24" s="68">
        <f t="shared" si="3"/>
        <v>2029</v>
      </c>
    </row>
    <row r="25" spans="1:17" x14ac:dyDescent="0.3">
      <c r="A25" s="72" t="s">
        <v>116</v>
      </c>
      <c r="B25" s="74">
        <v>0</v>
      </c>
      <c r="C25" s="74">
        <v>0</v>
      </c>
      <c r="D25" s="74">
        <v>0</v>
      </c>
      <c r="E25" s="74">
        <v>0</v>
      </c>
      <c r="F25" s="74">
        <v>0</v>
      </c>
      <c r="G25" s="74">
        <f>$D$22*(10-(2029-G24))/10</f>
        <v>0.01</v>
      </c>
      <c r="H25" s="74">
        <f t="shared" ref="H25:P25" si="4">$D$22*(10-(2029-H24))/10</f>
        <v>0.02</v>
      </c>
      <c r="I25" s="74">
        <f t="shared" si="4"/>
        <v>3.0000000000000006E-2</v>
      </c>
      <c r="J25" s="74">
        <f t="shared" si="4"/>
        <v>0.04</v>
      </c>
      <c r="K25" s="74">
        <f t="shared" si="4"/>
        <v>0.05</v>
      </c>
      <c r="L25" s="74">
        <f t="shared" si="4"/>
        <v>6.0000000000000012E-2</v>
      </c>
      <c r="M25" s="74">
        <f t="shared" si="4"/>
        <v>7.0000000000000007E-2</v>
      </c>
      <c r="N25" s="74">
        <f t="shared" si="4"/>
        <v>0.08</v>
      </c>
      <c r="O25" s="74">
        <f t="shared" si="4"/>
        <v>0.09</v>
      </c>
      <c r="P25" s="74">
        <f t="shared" si="4"/>
        <v>0.1</v>
      </c>
    </row>
    <row r="26" spans="1:17" ht="28.8" x14ac:dyDescent="0.3">
      <c r="A26" s="73" t="s">
        <v>117</v>
      </c>
      <c r="B26" s="71">
        <v>0</v>
      </c>
      <c r="C26" s="71">
        <v>0</v>
      </c>
      <c r="D26" s="71">
        <v>0</v>
      </c>
      <c r="E26" s="71">
        <f>-E27*1000000*99976.1/(3.412*1000000000)*(0.8/3)</f>
        <v>0</v>
      </c>
      <c r="F26" s="71">
        <f t="shared" ref="F26:P26" si="5">-F27*1000000*99976.1/(3.412*1000000000)*(0.8/3)</f>
        <v>0</v>
      </c>
      <c r="G26" s="71">
        <f t="shared" si="5"/>
        <v>-12.121457846471969</v>
      </c>
      <c r="H26" s="71">
        <f t="shared" si="5"/>
        <v>-37.003766096385469</v>
      </c>
      <c r="I26" s="71">
        <f t="shared" si="5"/>
        <v>-75.088046708726012</v>
      </c>
      <c r="J26" s="71">
        <f t="shared" si="5"/>
        <v>-126.41561538122555</v>
      </c>
      <c r="K26" s="71">
        <f t="shared" si="5"/>
        <v>-190.82135626278864</v>
      </c>
      <c r="L26" s="71">
        <f t="shared" si="5"/>
        <v>-268.1863968964463</v>
      </c>
      <c r="M26" s="71">
        <f t="shared" si="5"/>
        <v>-358.56452932618924</v>
      </c>
      <c r="N26" s="71">
        <f t="shared" si="5"/>
        <v>-463.24126327515864</v>
      </c>
      <c r="O26" s="71">
        <f t="shared" si="5"/>
        <v>-582.61474183018674</v>
      </c>
      <c r="P26" s="71">
        <f t="shared" si="5"/>
        <v>-717.05134228613247</v>
      </c>
    </row>
    <row r="27" spans="1:17" ht="28.8" x14ac:dyDescent="0.3">
      <c r="A27" s="73" t="s">
        <v>118</v>
      </c>
      <c r="B27" s="71">
        <v>0</v>
      </c>
      <c r="C27" s="71">
        <v>0</v>
      </c>
      <c r="D27" s="71">
        <v>0</v>
      </c>
      <c r="E27" s="71">
        <f>VLOOKUP(E$24,$A$5:$P$20,16,FALSE)*E25+D27</f>
        <v>0</v>
      </c>
      <c r="F27" s="71">
        <f t="shared" ref="F27:P27" si="6">VLOOKUP(F$24,$A$5:$P$20,16,FALSE)*F25+E27</f>
        <v>0</v>
      </c>
      <c r="G27" s="71">
        <f t="shared" si="6"/>
        <v>1.551311294855559</v>
      </c>
      <c r="H27" s="71">
        <f t="shared" si="6"/>
        <v>4.7357637195614961</v>
      </c>
      <c r="I27" s="71">
        <f t="shared" si="6"/>
        <v>9.6098123215263378</v>
      </c>
      <c r="J27" s="71">
        <f t="shared" si="6"/>
        <v>16.178744708013024</v>
      </c>
      <c r="K27" s="71">
        <f t="shared" si="6"/>
        <v>24.421429255415852</v>
      </c>
      <c r="L27" s="71">
        <f t="shared" si="6"/>
        <v>34.322652596870952</v>
      </c>
      <c r="M27" s="71">
        <f t="shared" si="6"/>
        <v>45.889299069763581</v>
      </c>
      <c r="N27" s="71">
        <f t="shared" si="6"/>
        <v>59.285888963518829</v>
      </c>
      <c r="O27" s="71">
        <f t="shared" si="6"/>
        <v>74.563376864242954</v>
      </c>
      <c r="P27" s="71">
        <f t="shared" si="6"/>
        <v>91.768651953327492</v>
      </c>
    </row>
    <row r="28" spans="1:17" s="66" customFormat="1" x14ac:dyDescent="0.3">
      <c r="A28" s="146"/>
      <c r="B28" s="147"/>
      <c r="C28" s="147"/>
      <c r="D28" s="147"/>
      <c r="E28" s="147"/>
      <c r="F28" s="147"/>
      <c r="G28" s="147"/>
      <c r="H28" s="147"/>
      <c r="I28" s="147"/>
      <c r="J28" s="147"/>
      <c r="K28" s="147"/>
      <c r="L28" s="147"/>
      <c r="M28" s="147"/>
      <c r="N28" s="147"/>
      <c r="O28" s="147"/>
      <c r="P28" s="147"/>
    </row>
    <row r="29" spans="1:17" s="66" customFormat="1" ht="18" x14ac:dyDescent="0.35">
      <c r="A29" s="62" t="s">
        <v>167</v>
      </c>
      <c r="D29" s="148">
        <v>0.25</v>
      </c>
    </row>
    <row r="30" spans="1:17" s="66" customFormat="1" x14ac:dyDescent="0.3">
      <c r="A30" s="67" t="s">
        <v>187</v>
      </c>
    </row>
    <row r="31" spans="1:17" s="66" customFormat="1" x14ac:dyDescent="0.3">
      <c r="B31" s="68">
        <v>2015</v>
      </c>
      <c r="C31" s="68">
        <f>B31+1</f>
        <v>2016</v>
      </c>
      <c r="D31" s="68">
        <f t="shared" ref="D31" si="7">C31+1</f>
        <v>2017</v>
      </c>
      <c r="E31" s="68">
        <f t="shared" ref="E31" si="8">D31+1</f>
        <v>2018</v>
      </c>
      <c r="F31" s="68">
        <f t="shared" ref="F31" si="9">E31+1</f>
        <v>2019</v>
      </c>
      <c r="G31" s="68">
        <f t="shared" ref="G31" si="10">F31+1</f>
        <v>2020</v>
      </c>
      <c r="H31" s="68">
        <f t="shared" ref="H31" si="11">G31+1</f>
        <v>2021</v>
      </c>
      <c r="I31" s="68">
        <f t="shared" ref="I31" si="12">H31+1</f>
        <v>2022</v>
      </c>
      <c r="J31" s="68">
        <f t="shared" ref="J31" si="13">I31+1</f>
        <v>2023</v>
      </c>
      <c r="K31" s="68">
        <f t="shared" ref="K31" si="14">J31+1</f>
        <v>2024</v>
      </c>
      <c r="L31" s="68">
        <f t="shared" ref="L31" si="15">K31+1</f>
        <v>2025</v>
      </c>
      <c r="M31" s="68">
        <f>L31+1</f>
        <v>2026</v>
      </c>
      <c r="N31" s="68">
        <f t="shared" ref="N31" si="16">M31+1</f>
        <v>2027</v>
      </c>
      <c r="O31" s="68">
        <f t="shared" ref="O31" si="17">N31+1</f>
        <v>2028</v>
      </c>
      <c r="P31" s="68">
        <f t="shared" ref="P31" si="18">O31+1</f>
        <v>2029</v>
      </c>
    </row>
    <row r="32" spans="1:17" s="66" customFormat="1" x14ac:dyDescent="0.3">
      <c r="A32" s="72" t="s">
        <v>116</v>
      </c>
      <c r="B32" s="74">
        <v>0</v>
      </c>
      <c r="C32" s="74">
        <v>0</v>
      </c>
      <c r="D32" s="74">
        <v>0</v>
      </c>
      <c r="E32" s="74">
        <v>0</v>
      </c>
      <c r="F32" s="74">
        <v>0</v>
      </c>
      <c r="G32" s="74">
        <f>$D$29*(10-(2029-G31))/10</f>
        <v>2.5000000000000001E-2</v>
      </c>
      <c r="H32" s="74">
        <f t="shared" ref="H32:P32" si="19">$D$29*(10-(2029-H31))/10</f>
        <v>0.05</v>
      </c>
      <c r="I32" s="74">
        <f t="shared" si="19"/>
        <v>7.4999999999999997E-2</v>
      </c>
      <c r="J32" s="74">
        <f t="shared" si="19"/>
        <v>0.1</v>
      </c>
      <c r="K32" s="74">
        <f t="shared" si="19"/>
        <v>0.125</v>
      </c>
      <c r="L32" s="74">
        <f t="shared" si="19"/>
        <v>0.15</v>
      </c>
      <c r="M32" s="74">
        <f t="shared" si="19"/>
        <v>0.17499999999999999</v>
      </c>
      <c r="N32" s="74">
        <f t="shared" si="19"/>
        <v>0.2</v>
      </c>
      <c r="O32" s="74">
        <f t="shared" si="19"/>
        <v>0.22500000000000001</v>
      </c>
      <c r="P32" s="74">
        <f t="shared" si="19"/>
        <v>0.25</v>
      </c>
    </row>
    <row r="33" spans="1:17" s="66" customFormat="1" ht="28.8" x14ac:dyDescent="0.3">
      <c r="A33" s="73" t="s">
        <v>117</v>
      </c>
      <c r="B33" s="71">
        <v>0</v>
      </c>
      <c r="C33" s="71">
        <v>0</v>
      </c>
      <c r="D33" s="71">
        <v>0</v>
      </c>
      <c r="E33" s="71">
        <f>-E34*1000000*99976.1/(3.412*1000000000)*(0.8/3)</f>
        <v>0</v>
      </c>
      <c r="F33" s="71">
        <f t="shared" ref="F33:P33" si="20">-F34*1000000*99976.1/(3.412*1000000000)*(0.8/3)</f>
        <v>0</v>
      </c>
      <c r="G33" s="71">
        <f t="shared" si="20"/>
        <v>-30.303644616179923</v>
      </c>
      <c r="H33" s="71">
        <f t="shared" si="20"/>
        <v>-92.509415240963676</v>
      </c>
      <c r="I33" s="71">
        <f t="shared" si="20"/>
        <v>-187.72011677181501</v>
      </c>
      <c r="J33" s="71">
        <f t="shared" si="20"/>
        <v>-316.03903845306388</v>
      </c>
      <c r="K33" s="71">
        <f t="shared" si="20"/>
        <v>-477.05339065697171</v>
      </c>
      <c r="L33" s="71">
        <f t="shared" si="20"/>
        <v>-670.4659922411156</v>
      </c>
      <c r="M33" s="71">
        <f t="shared" si="20"/>
        <v>-896.41132331547283</v>
      </c>
      <c r="N33" s="71">
        <f t="shared" si="20"/>
        <v>-1158.1031581878965</v>
      </c>
      <c r="O33" s="71">
        <f t="shared" si="20"/>
        <v>-1456.5368545754673</v>
      </c>
      <c r="P33" s="71">
        <f t="shared" si="20"/>
        <v>-1792.6283557153313</v>
      </c>
    </row>
    <row r="34" spans="1:17" s="66" customFormat="1" ht="28.8" x14ac:dyDescent="0.3">
      <c r="A34" s="73" t="s">
        <v>118</v>
      </c>
      <c r="B34" s="71">
        <v>0</v>
      </c>
      <c r="C34" s="71">
        <v>0</v>
      </c>
      <c r="D34" s="71">
        <v>0</v>
      </c>
      <c r="E34" s="71">
        <f>VLOOKUP(E$24,$A$5:$P$20,16,FALSE)*E32+D34</f>
        <v>0</v>
      </c>
      <c r="F34" s="71">
        <f t="shared" ref="F34:P34" si="21">VLOOKUP(F$24,$A$5:$P$20,16,FALSE)*F32+E34</f>
        <v>0</v>
      </c>
      <c r="G34" s="71">
        <f t="shared" si="21"/>
        <v>3.8782782371388977</v>
      </c>
      <c r="H34" s="71">
        <f t="shared" si="21"/>
        <v>11.839409298903741</v>
      </c>
      <c r="I34" s="71">
        <f t="shared" si="21"/>
        <v>24.024530803815843</v>
      </c>
      <c r="J34" s="71">
        <f t="shared" si="21"/>
        <v>40.446861770032555</v>
      </c>
      <c r="K34" s="71">
        <f t="shared" si="21"/>
        <v>61.053573138539633</v>
      </c>
      <c r="L34" s="71">
        <f t="shared" si="21"/>
        <v>85.806631492177374</v>
      </c>
      <c r="M34" s="71">
        <f t="shared" si="21"/>
        <v>114.72324767440892</v>
      </c>
      <c r="N34" s="71">
        <f t="shared" si="21"/>
        <v>148.21472240879706</v>
      </c>
      <c r="O34" s="71">
        <f t="shared" si="21"/>
        <v>186.40844216060739</v>
      </c>
      <c r="P34" s="71">
        <f t="shared" si="21"/>
        <v>229.42162988331876</v>
      </c>
    </row>
    <row r="35" spans="1:17" s="66" customFormat="1" x14ac:dyDescent="0.3">
      <c r="A35" s="146"/>
      <c r="B35" s="147"/>
      <c r="C35" s="147"/>
      <c r="D35" s="147"/>
      <c r="E35" s="147"/>
      <c r="F35" s="147"/>
      <c r="G35" s="147"/>
      <c r="H35" s="147"/>
      <c r="I35" s="147"/>
      <c r="J35" s="147"/>
      <c r="K35" s="147"/>
      <c r="L35" s="147"/>
      <c r="M35" s="147"/>
      <c r="N35" s="147"/>
      <c r="O35" s="147"/>
      <c r="P35" s="147"/>
    </row>
    <row r="36" spans="1:17" s="66" customFormat="1" ht="18" x14ac:dyDescent="0.35">
      <c r="A36" s="62" t="s">
        <v>166</v>
      </c>
      <c r="D36" s="148">
        <v>0</v>
      </c>
    </row>
    <row r="37" spans="1:17" s="66" customFormat="1" x14ac:dyDescent="0.3">
      <c r="A37" s="67" t="s">
        <v>187</v>
      </c>
    </row>
    <row r="38" spans="1:17" s="66" customFormat="1" x14ac:dyDescent="0.3">
      <c r="B38" s="68">
        <v>2015</v>
      </c>
      <c r="C38" s="68">
        <f>B38+1</f>
        <v>2016</v>
      </c>
      <c r="D38" s="68">
        <f t="shared" ref="D38" si="22">C38+1</f>
        <v>2017</v>
      </c>
      <c r="E38" s="68">
        <f t="shared" ref="E38" si="23">D38+1</f>
        <v>2018</v>
      </c>
      <c r="F38" s="68">
        <f t="shared" ref="F38" si="24">E38+1</f>
        <v>2019</v>
      </c>
      <c r="G38" s="68">
        <f t="shared" ref="G38" si="25">F38+1</f>
        <v>2020</v>
      </c>
      <c r="H38" s="68">
        <f t="shared" ref="H38" si="26">G38+1</f>
        <v>2021</v>
      </c>
      <c r="I38" s="68">
        <f t="shared" ref="I38" si="27">H38+1</f>
        <v>2022</v>
      </c>
      <c r="J38" s="68">
        <f t="shared" ref="J38" si="28">I38+1</f>
        <v>2023</v>
      </c>
      <c r="K38" s="68">
        <f t="shared" ref="K38" si="29">J38+1</f>
        <v>2024</v>
      </c>
      <c r="L38" s="68">
        <f t="shared" ref="L38" si="30">K38+1</f>
        <v>2025</v>
      </c>
      <c r="M38" s="68">
        <f>L38+1</f>
        <v>2026</v>
      </c>
      <c r="N38" s="68">
        <f t="shared" ref="N38" si="31">M38+1</f>
        <v>2027</v>
      </c>
      <c r="O38" s="68">
        <f t="shared" ref="O38" si="32">N38+1</f>
        <v>2028</v>
      </c>
      <c r="P38" s="68">
        <f t="shared" ref="P38" si="33">O38+1</f>
        <v>2029</v>
      </c>
    </row>
    <row r="39" spans="1:17" s="66" customFormat="1" x14ac:dyDescent="0.3">
      <c r="A39" s="72" t="s">
        <v>116</v>
      </c>
      <c r="B39" s="74">
        <v>0</v>
      </c>
      <c r="C39" s="74">
        <v>0</v>
      </c>
      <c r="D39" s="74">
        <v>0</v>
      </c>
      <c r="E39" s="74">
        <v>0</v>
      </c>
      <c r="F39" s="74">
        <v>0</v>
      </c>
      <c r="G39" s="74">
        <f>$D$36*(10-(2029-G38))/10</f>
        <v>0</v>
      </c>
      <c r="H39" s="74">
        <f t="shared" ref="H39:P39" si="34">$D$36*(10-(2029-H38))/10</f>
        <v>0</v>
      </c>
      <c r="I39" s="74">
        <f t="shared" si="34"/>
        <v>0</v>
      </c>
      <c r="J39" s="74">
        <f t="shared" si="34"/>
        <v>0</v>
      </c>
      <c r="K39" s="74">
        <f t="shared" si="34"/>
        <v>0</v>
      </c>
      <c r="L39" s="74">
        <f t="shared" si="34"/>
        <v>0</v>
      </c>
      <c r="M39" s="74">
        <f t="shared" si="34"/>
        <v>0</v>
      </c>
      <c r="N39" s="74">
        <f t="shared" si="34"/>
        <v>0</v>
      </c>
      <c r="O39" s="74">
        <f t="shared" si="34"/>
        <v>0</v>
      </c>
      <c r="P39" s="74">
        <f t="shared" si="34"/>
        <v>0</v>
      </c>
    </row>
    <row r="40" spans="1:17" s="66" customFormat="1" ht="28.8" x14ac:dyDescent="0.3">
      <c r="A40" s="73" t="s">
        <v>117</v>
      </c>
      <c r="B40" s="71">
        <v>0</v>
      </c>
      <c r="C40" s="71">
        <v>0</v>
      </c>
      <c r="D40" s="71">
        <v>0</v>
      </c>
      <c r="E40" s="71">
        <f>-E41*1000000*99976.1/(3.412*1000000000)*(0.8/3)</f>
        <v>0</v>
      </c>
      <c r="F40" s="71">
        <f t="shared" ref="F40:P40" si="35">-F41*1000000*99976.1/(3.412*1000000000)*(0.8/3)</f>
        <v>0</v>
      </c>
      <c r="G40" s="71">
        <f t="shared" si="35"/>
        <v>0</v>
      </c>
      <c r="H40" s="71">
        <f t="shared" si="35"/>
        <v>0</v>
      </c>
      <c r="I40" s="71">
        <f t="shared" si="35"/>
        <v>0</v>
      </c>
      <c r="J40" s="71">
        <f t="shared" si="35"/>
        <v>0</v>
      </c>
      <c r="K40" s="71">
        <f t="shared" si="35"/>
        <v>0</v>
      </c>
      <c r="L40" s="71">
        <f t="shared" si="35"/>
        <v>0</v>
      </c>
      <c r="M40" s="71">
        <f t="shared" si="35"/>
        <v>0</v>
      </c>
      <c r="N40" s="71">
        <f t="shared" si="35"/>
        <v>0</v>
      </c>
      <c r="O40" s="71">
        <f t="shared" si="35"/>
        <v>0</v>
      </c>
      <c r="P40" s="71">
        <f t="shared" si="35"/>
        <v>0</v>
      </c>
    </row>
    <row r="41" spans="1:17" s="66" customFormat="1" ht="28.8" x14ac:dyDescent="0.3">
      <c r="A41" s="73" t="s">
        <v>118</v>
      </c>
      <c r="B41" s="71">
        <v>0</v>
      </c>
      <c r="C41" s="71">
        <v>0</v>
      </c>
      <c r="D41" s="71">
        <v>0</v>
      </c>
      <c r="E41" s="71">
        <f>VLOOKUP(E$24,$A$5:$P$20,16,FALSE)*E39+D41</f>
        <v>0</v>
      </c>
      <c r="F41" s="71">
        <f t="shared" ref="F41:P41" si="36">VLOOKUP(F$24,$A$5:$P$20,16,FALSE)*F39+E41</f>
        <v>0</v>
      </c>
      <c r="G41" s="71">
        <f t="shared" si="36"/>
        <v>0</v>
      </c>
      <c r="H41" s="71">
        <f t="shared" si="36"/>
        <v>0</v>
      </c>
      <c r="I41" s="71">
        <f t="shared" si="36"/>
        <v>0</v>
      </c>
      <c r="J41" s="71">
        <f t="shared" si="36"/>
        <v>0</v>
      </c>
      <c r="K41" s="71">
        <f t="shared" si="36"/>
        <v>0</v>
      </c>
      <c r="L41" s="71">
        <f t="shared" si="36"/>
        <v>0</v>
      </c>
      <c r="M41" s="71">
        <f t="shared" si="36"/>
        <v>0</v>
      </c>
      <c r="N41" s="71">
        <f t="shared" si="36"/>
        <v>0</v>
      </c>
      <c r="O41" s="71">
        <f t="shared" si="36"/>
        <v>0</v>
      </c>
      <c r="P41" s="71">
        <f t="shared" si="36"/>
        <v>0</v>
      </c>
    </row>
    <row r="43" spans="1:17" x14ac:dyDescent="0.3">
      <c r="A43" s="172" t="s">
        <v>188</v>
      </c>
      <c r="B43" s="172"/>
      <c r="C43" s="172"/>
      <c r="D43" s="172"/>
      <c r="E43" s="172"/>
      <c r="F43" s="172"/>
      <c r="G43" s="172"/>
      <c r="H43" s="172"/>
      <c r="I43" s="172"/>
      <c r="J43" s="172"/>
      <c r="K43" s="172"/>
      <c r="L43" s="66"/>
      <c r="M43" s="66"/>
      <c r="N43" s="66"/>
      <c r="O43" s="66"/>
      <c r="P43" s="66"/>
      <c r="Q43" s="66"/>
    </row>
    <row r="44" spans="1:17" x14ac:dyDescent="0.3">
      <c r="A44" s="172"/>
      <c r="B44" s="172"/>
      <c r="C44" s="172"/>
      <c r="D44" s="172"/>
      <c r="E44" s="172"/>
      <c r="F44" s="172"/>
      <c r="G44" s="172"/>
      <c r="H44" s="172"/>
      <c r="I44" s="172"/>
      <c r="J44" s="172"/>
      <c r="K44" s="172"/>
      <c r="L44" s="66"/>
      <c r="M44" s="66"/>
      <c r="N44" s="66"/>
      <c r="O44" s="66"/>
      <c r="P44" s="66"/>
      <c r="Q44" s="66"/>
    </row>
    <row r="45" spans="1:17" x14ac:dyDescent="0.3">
      <c r="A45" s="172"/>
      <c r="B45" s="172"/>
      <c r="C45" s="172"/>
      <c r="D45" s="172"/>
      <c r="E45" s="172"/>
      <c r="F45" s="172"/>
      <c r="G45" s="172"/>
      <c r="H45" s="172"/>
      <c r="I45" s="172"/>
      <c r="J45" s="172"/>
      <c r="K45" s="172"/>
      <c r="L45" s="66"/>
      <c r="M45" s="66"/>
      <c r="N45" s="66"/>
      <c r="O45" s="66"/>
      <c r="P45" s="66"/>
      <c r="Q45" s="66"/>
    </row>
    <row r="46" spans="1:17" x14ac:dyDescent="0.3">
      <c r="A46" s="172"/>
      <c r="B46" s="172"/>
      <c r="C46" s="172"/>
      <c r="D46" s="172"/>
      <c r="E46" s="172"/>
      <c r="F46" s="172"/>
      <c r="G46" s="172"/>
      <c r="H46" s="172"/>
      <c r="I46" s="172"/>
      <c r="J46" s="172"/>
      <c r="K46" s="172"/>
      <c r="L46" s="66"/>
      <c r="M46" s="66"/>
      <c r="N46" s="66"/>
      <c r="O46" s="66"/>
      <c r="P46" s="66"/>
      <c r="Q46" s="66"/>
    </row>
    <row r="47" spans="1:17" x14ac:dyDescent="0.3">
      <c r="A47" s="172"/>
      <c r="B47" s="172"/>
      <c r="C47" s="172"/>
      <c r="D47" s="172"/>
      <c r="E47" s="172"/>
      <c r="F47" s="172"/>
      <c r="G47" s="172"/>
      <c r="H47" s="172"/>
      <c r="I47" s="172"/>
      <c r="J47" s="172"/>
      <c r="K47" s="172"/>
    </row>
    <row r="48" spans="1:17" x14ac:dyDescent="0.3">
      <c r="A48" s="172"/>
      <c r="B48" s="172"/>
      <c r="C48" s="172"/>
      <c r="D48" s="172"/>
      <c r="E48" s="172"/>
      <c r="F48" s="172"/>
      <c r="G48" s="172"/>
      <c r="H48" s="172"/>
      <c r="I48" s="172"/>
      <c r="J48" s="172"/>
      <c r="K48" s="172"/>
    </row>
    <row r="49" spans="1:11" x14ac:dyDescent="0.3">
      <c r="A49" s="172"/>
      <c r="B49" s="172"/>
      <c r="C49" s="172"/>
      <c r="D49" s="172"/>
      <c r="E49" s="172"/>
      <c r="F49" s="172"/>
      <c r="G49" s="172"/>
      <c r="H49" s="172"/>
      <c r="I49" s="172"/>
      <c r="J49" s="172"/>
      <c r="K49" s="172"/>
    </row>
    <row r="50" spans="1:11" x14ac:dyDescent="0.3">
      <c r="A50" s="172"/>
      <c r="B50" s="172"/>
      <c r="C50" s="172"/>
      <c r="D50" s="172"/>
      <c r="E50" s="172"/>
      <c r="F50" s="172"/>
      <c r="G50" s="172"/>
      <c r="H50" s="172"/>
      <c r="I50" s="172"/>
      <c r="J50" s="172"/>
      <c r="K50" s="172"/>
    </row>
    <row r="51" spans="1:11" x14ac:dyDescent="0.3">
      <c r="A51" s="172"/>
      <c r="B51" s="172"/>
      <c r="C51" s="172"/>
      <c r="D51" s="172"/>
      <c r="E51" s="172"/>
      <c r="F51" s="172"/>
      <c r="G51" s="172"/>
      <c r="H51" s="172"/>
      <c r="I51" s="172"/>
      <c r="J51" s="172"/>
      <c r="K51" s="172"/>
    </row>
    <row r="52" spans="1:11" x14ac:dyDescent="0.3">
      <c r="A52" s="172"/>
      <c r="B52" s="172"/>
      <c r="C52" s="172"/>
      <c r="D52" s="172"/>
      <c r="E52" s="172"/>
      <c r="F52" s="172"/>
      <c r="G52" s="172"/>
      <c r="H52" s="172"/>
      <c r="I52" s="172"/>
      <c r="J52" s="172"/>
      <c r="K52" s="172"/>
    </row>
    <row r="53" spans="1:11" x14ac:dyDescent="0.3">
      <c r="A53" s="172"/>
      <c r="B53" s="172"/>
      <c r="C53" s="172"/>
      <c r="D53" s="172"/>
      <c r="E53" s="172"/>
      <c r="F53" s="172"/>
      <c r="G53" s="172"/>
      <c r="H53" s="172"/>
      <c r="I53" s="172"/>
      <c r="J53" s="172"/>
      <c r="K53" s="172"/>
    </row>
    <row r="54" spans="1:11" x14ac:dyDescent="0.3">
      <c r="A54" s="172"/>
      <c r="B54" s="172"/>
      <c r="C54" s="172"/>
      <c r="D54" s="172"/>
      <c r="E54" s="172"/>
      <c r="F54" s="172"/>
      <c r="G54" s="172"/>
      <c r="H54" s="172"/>
      <c r="I54" s="172"/>
      <c r="J54" s="172"/>
      <c r="K54" s="172"/>
    </row>
    <row r="55" spans="1:11" x14ac:dyDescent="0.3">
      <c r="A55" s="172"/>
      <c r="B55" s="172"/>
      <c r="C55" s="172"/>
      <c r="D55" s="172"/>
      <c r="E55" s="172"/>
      <c r="F55" s="172"/>
      <c r="G55" s="172"/>
      <c r="H55" s="172"/>
      <c r="I55" s="172"/>
      <c r="J55" s="172"/>
      <c r="K55" s="172"/>
    </row>
    <row r="56" spans="1:11" x14ac:dyDescent="0.3">
      <c r="A56" s="172"/>
      <c r="B56" s="172"/>
      <c r="C56" s="172"/>
      <c r="D56" s="172"/>
      <c r="E56" s="172"/>
      <c r="F56" s="172"/>
      <c r="G56" s="172"/>
      <c r="H56" s="172"/>
      <c r="I56" s="172"/>
      <c r="J56" s="172"/>
      <c r="K56" s="172"/>
    </row>
    <row r="57" spans="1:11" x14ac:dyDescent="0.3">
      <c r="A57" s="172"/>
      <c r="B57" s="172"/>
      <c r="C57" s="172"/>
      <c r="D57" s="172"/>
      <c r="E57" s="172"/>
      <c r="F57" s="172"/>
      <c r="G57" s="172"/>
      <c r="H57" s="172"/>
      <c r="I57" s="172"/>
      <c r="J57" s="172"/>
      <c r="K57" s="172"/>
    </row>
    <row r="58" spans="1:11" x14ac:dyDescent="0.3">
      <c r="A58" s="172"/>
      <c r="B58" s="172"/>
      <c r="C58" s="172"/>
      <c r="D58" s="172"/>
      <c r="E58" s="172"/>
      <c r="F58" s="172"/>
      <c r="G58" s="172"/>
      <c r="H58" s="172"/>
      <c r="I58" s="172"/>
      <c r="J58" s="172"/>
      <c r="K58" s="172"/>
    </row>
    <row r="59" spans="1:11" x14ac:dyDescent="0.3">
      <c r="A59" s="172"/>
      <c r="B59" s="172"/>
      <c r="C59" s="172"/>
      <c r="D59" s="172"/>
      <c r="E59" s="172"/>
      <c r="F59" s="172"/>
      <c r="G59" s="172"/>
      <c r="H59" s="172"/>
      <c r="I59" s="172"/>
      <c r="J59" s="172"/>
      <c r="K59" s="172"/>
    </row>
  </sheetData>
  <mergeCells count="2">
    <mergeCell ref="A43:K59"/>
    <mergeCell ref="A3:C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3:P59"/>
  <sheetViews>
    <sheetView topLeftCell="A19" workbookViewId="0">
      <selection activeCell="P5" sqref="P5:P20"/>
    </sheetView>
  </sheetViews>
  <sheetFormatPr defaultColWidth="9.109375" defaultRowHeight="14.4" x14ac:dyDescent="0.3"/>
  <cols>
    <col min="1" max="1" width="9.109375" style="66"/>
    <col min="2" max="2" width="11.109375" style="66" bestFit="1" customWidth="1"/>
    <col min="3" max="13" width="9.109375" style="66"/>
    <col min="14" max="14" width="11.44140625" style="66" bestFit="1" customWidth="1"/>
    <col min="15" max="15" width="12.109375" style="66" bestFit="1" customWidth="1"/>
    <col min="16" max="16" width="14.5546875" style="66" bestFit="1" customWidth="1"/>
    <col min="17" max="16384" width="9.109375" style="66"/>
  </cols>
  <sheetData>
    <row r="3" spans="1:16" ht="15" customHeight="1" x14ac:dyDescent="0.3">
      <c r="A3" s="173" t="s">
        <v>115</v>
      </c>
      <c r="B3" s="173"/>
      <c r="C3" s="173"/>
      <c r="D3" s="68"/>
      <c r="E3" s="68"/>
      <c r="F3" s="68"/>
      <c r="G3" s="68"/>
      <c r="H3" s="68"/>
      <c r="I3" s="68"/>
      <c r="J3" s="68"/>
      <c r="K3" s="68"/>
      <c r="L3" s="68"/>
      <c r="M3" s="68"/>
      <c r="N3" s="68"/>
      <c r="O3" s="68"/>
      <c r="P3" s="68"/>
    </row>
    <row r="4" spans="1:16" x14ac:dyDescent="0.3">
      <c r="A4" s="69" t="s">
        <v>60</v>
      </c>
      <c r="B4" s="60" t="s">
        <v>63</v>
      </c>
      <c r="C4" s="60" t="s">
        <v>64</v>
      </c>
      <c r="D4" s="60" t="s">
        <v>65</v>
      </c>
      <c r="E4" s="60" t="s">
        <v>66</v>
      </c>
      <c r="F4" s="60" t="s">
        <v>67</v>
      </c>
      <c r="G4" s="60" t="s">
        <v>68</v>
      </c>
      <c r="H4" s="60" t="s">
        <v>69</v>
      </c>
      <c r="I4" s="60" t="s">
        <v>70</v>
      </c>
      <c r="J4" s="60" t="s">
        <v>71</v>
      </c>
      <c r="K4" s="60" t="s">
        <v>72</v>
      </c>
      <c r="L4" s="60" t="s">
        <v>73</v>
      </c>
      <c r="M4" s="60" t="s">
        <v>74</v>
      </c>
      <c r="N4" s="68" t="s">
        <v>83</v>
      </c>
      <c r="O4" s="68" t="s">
        <v>84</v>
      </c>
      <c r="P4" s="60" t="s">
        <v>190</v>
      </c>
    </row>
    <row r="5" spans="1:16" x14ac:dyDescent="0.3">
      <c r="A5" s="68">
        <v>2015</v>
      </c>
      <c r="B5" s="71">
        <f>HLOOKUP(B$4,'FS ADD Mid PA'!$A$414:$Q$465,$A5-1978,FALSE)*HLOOKUP(B$4,BuildingStockData!$A$1:$O$6,5,FALSE)*1000*1000000/(99976.129*1000000)*BuildingStockData!$F$18</f>
        <v>0.56322614473654387</v>
      </c>
      <c r="C5" s="71">
        <f>HLOOKUP(C$4,'FS ADD Mid PA'!$A$414:$Q$465,$A5-1978,FALSE)*HLOOKUP(C$4,BuildingStockData!$A$1:$O$6,5,FALSE)*1000*1000000/(99976.129*1000000)*BuildingStockData!$F$18</f>
        <v>7.1881239011377289</v>
      </c>
      <c r="D5" s="71">
        <f>HLOOKUP(D$4,'FS ADD Mid PA'!$A$414:$Q$465,$A5-1978,FALSE)*HLOOKUP(D$4,BuildingStockData!$A$1:$O$6,5,FALSE)*1000*1000000/(99976.129*1000000)*BuildingStockData!$F$18</f>
        <v>0.94589100146279015</v>
      </c>
      <c r="E5" s="71">
        <f>HLOOKUP(E$4,'FS ADD Mid PA'!$A$414:$Q$465,$A5-1978,FALSE)*HLOOKUP(E$4,BuildingStockData!$A$1:$O$6,5,FALSE)*1000*1000000/(99976.129*1000000)*BuildingStockData!$F$18</f>
        <v>1.6907730121763023</v>
      </c>
      <c r="F5" s="71">
        <f>HLOOKUP(F$4,'FS ADD Mid PA'!$A$414:$Q$465,$A5-1978,FALSE)*HLOOKUP(F$4,BuildingStockData!$A$1:$O$6,5,FALSE)*1000*1000000/(99976.129*1000000)*BuildingStockData!$F$18</f>
        <v>0.40928945458996158</v>
      </c>
      <c r="G5" s="71">
        <f>HLOOKUP(G$4,'FS ADD Mid PA'!$A$414:$Q$465,$A5-1978,FALSE)*HLOOKUP(G$4,BuildingStockData!$A$1:$O$6,5,FALSE)*1000*1000000/(99976.129*1000000)*BuildingStockData!$F$18</f>
        <v>3.8149396879429358E-2</v>
      </c>
      <c r="H5" s="71">
        <f>HLOOKUP(H$4,'FS ADD Mid PA'!$A$414:$Q$465,$A5-1978,FALSE)*HLOOKUP(H$4,BuildingStockData!$A$1:$O$6,5,FALSE)*1000*1000000/(99976.129*1000000)*BuildingStockData!$F$18</f>
        <v>0.81820867421825449</v>
      </c>
      <c r="I5" s="71">
        <f>HLOOKUP(I$4,'FS ADD Mid PA'!$A$414:$Q$465,$A5-1978,FALSE)*HLOOKUP(I$4,BuildingStockData!$A$1:$O$6,5,FALSE)*1000*1000000/(99976.129*1000000)*BuildingStockData!$F$18</f>
        <v>0.76480609593336646</v>
      </c>
      <c r="J5" s="71">
        <f>HLOOKUP(J$4,'FS ADD Mid PA'!$A$414:$Q$465,$A5-1978,FALSE)*HLOOKUP(J$4,BuildingStockData!$A$1:$O$6,5,FALSE)*1000*1000000/(99976.129*1000000)*BuildingStockData!$F$18</f>
        <v>3.4997139672930353</v>
      </c>
      <c r="K5" s="71">
        <f>HLOOKUP(K$4,'FS ADD Mid PA'!$A$414:$Q$465,$A5-1978,FALSE)*HLOOKUP(K$4,BuildingStockData!$A$1:$O$6,5,FALSE)*1000*1000000/(99976.129*1000000)*BuildingStockData!$F$18</f>
        <v>1.9921451057363104</v>
      </c>
      <c r="L5" s="71">
        <f>HLOOKUP(L$4,'FS ADD Mid PA'!$A$414:$Q$465,$A5-1978,FALSE)*HLOOKUP(L$4,BuildingStockData!$A$1:$O$6,5,FALSE)*1000*1000000/(99976.129*1000000)*BuildingStockData!$F$18</f>
        <v>4.2838915866868588</v>
      </c>
      <c r="M5" s="71">
        <f>HLOOKUP(M$4,'FS ADD Mid PA'!$A$414:$Q$465,$A5-1978,FALSE)*HLOOKUP(M$4,BuildingStockData!$A$1:$O$6,5,FALSE)*1000*1000000/(99976.129*1000000)*BuildingStockData!$F$18</f>
        <v>3.8323084003760144</v>
      </c>
      <c r="N5" s="70">
        <f>HLOOKUP(N$4,'FS ADD Mid PA'!$A$414:$Q$465,$A5-1978,FALSE)*HLOOKUP(N$4,BuildingStockData!$A$1:$O$6,5,FALSE)*1000*1000000/(99976.129*1000000)*BuildingStockData!$D$18</f>
        <v>12.747735496972689</v>
      </c>
      <c r="O5" s="70">
        <f>HLOOKUP(O$4,'FS ADD Mid PA'!$A$414:$Q$465,$A5-1978,FALSE)*HLOOKUP(O$4,BuildingStockData!$A$1:$O$6,5,FALSE)*1000*1000000/(99976.129*1000000)*BuildingStockData!$D$18</f>
        <v>125.80366044536503</v>
      </c>
      <c r="P5" s="71">
        <f>SUM(B5:M5)</f>
        <v>26.026526741226597</v>
      </c>
    </row>
    <row r="6" spans="1:16" x14ac:dyDescent="0.3">
      <c r="A6" s="68">
        <f>A5+1</f>
        <v>2016</v>
      </c>
      <c r="B6" s="71">
        <f>HLOOKUP(B$4,'FS ADD Mid PA'!$A$414:$Q$465,$A6-1978,FALSE)*HLOOKUP(B$4,BuildingStockData!$A$1:$O$6,5,FALSE)*1000*1000000/(99976.129*1000000)*BuildingStockData!$F$18</f>
        <v>0.6222544022961215</v>
      </c>
      <c r="C6" s="71">
        <f>HLOOKUP(C$4,'FS ADD Mid PA'!$A$414:$Q$465,$A6-1978,FALSE)*HLOOKUP(C$4,BuildingStockData!$A$1:$O$6,5,FALSE)*1000*1000000/(99976.129*1000000)*BuildingStockData!$F$18</f>
        <v>7.3872728430629637</v>
      </c>
      <c r="D6" s="71">
        <f>HLOOKUP(D$4,'FS ADD Mid PA'!$A$414:$Q$465,$A6-1978,FALSE)*HLOOKUP(D$4,BuildingStockData!$A$1:$O$6,5,FALSE)*1000*1000000/(99976.129*1000000)*BuildingStockData!$F$18</f>
        <v>0.99614180130179286</v>
      </c>
      <c r="E6" s="71">
        <f>HLOOKUP(E$4,'FS ADD Mid PA'!$A$414:$Q$465,$A6-1978,FALSE)*HLOOKUP(E$4,BuildingStockData!$A$1:$O$6,5,FALSE)*1000*1000000/(99976.129*1000000)*BuildingStockData!$F$18</f>
        <v>1.7848413730241064</v>
      </c>
      <c r="F6" s="71">
        <f>HLOOKUP(F$4,'FS ADD Mid PA'!$A$414:$Q$465,$A6-1978,FALSE)*HLOOKUP(F$4,BuildingStockData!$A$1:$O$6,5,FALSE)*1000*1000000/(99976.129*1000000)*BuildingStockData!$F$18</f>
        <v>0.44226875370487828</v>
      </c>
      <c r="G6" s="71">
        <f>HLOOKUP(G$4,'FS ADD Mid PA'!$A$414:$Q$465,$A6-1978,FALSE)*HLOOKUP(G$4,BuildingStockData!$A$1:$O$6,5,FALSE)*1000*1000000/(99976.129*1000000)*BuildingStockData!$F$18</f>
        <v>3.8779531406967785E-2</v>
      </c>
      <c r="H6" s="71">
        <f>HLOOKUP(H$4,'FS ADD Mid PA'!$A$414:$Q$465,$A6-1978,FALSE)*HLOOKUP(H$4,BuildingStockData!$A$1:$O$6,5,FALSE)*1000*1000000/(99976.129*1000000)*BuildingStockData!$F$18</f>
        <v>0.83197608302774584</v>
      </c>
      <c r="I6" s="71">
        <f>HLOOKUP(I$4,'FS ADD Mid PA'!$A$414:$Q$465,$A6-1978,FALSE)*HLOOKUP(I$4,BuildingStockData!$A$1:$O$6,5,FALSE)*1000*1000000/(99976.129*1000000)*BuildingStockData!$F$18</f>
        <v>0.79175533052905966</v>
      </c>
      <c r="J6" s="71">
        <f>HLOOKUP(J$4,'FS ADD Mid PA'!$A$414:$Q$465,$A6-1978,FALSE)*HLOOKUP(J$4,BuildingStockData!$A$1:$O$6,5,FALSE)*1000*1000000/(99976.129*1000000)*BuildingStockData!$F$18</f>
        <v>3.7108308593664501</v>
      </c>
      <c r="K6" s="71">
        <f>HLOOKUP(K$4,'FS ADD Mid PA'!$A$414:$Q$465,$A6-1978,FALSE)*HLOOKUP(K$4,BuildingStockData!$A$1:$O$6,5,FALSE)*1000*1000000/(99976.129*1000000)*BuildingStockData!$F$18</f>
        <v>2.6352241519143442</v>
      </c>
      <c r="L6" s="71">
        <f>HLOOKUP(L$4,'FS ADD Mid PA'!$A$414:$Q$465,$A6-1978,FALSE)*HLOOKUP(L$4,BuildingStockData!$A$1:$O$6,5,FALSE)*1000*1000000/(99976.129*1000000)*BuildingStockData!$F$18</f>
        <v>4.4094033440836613</v>
      </c>
      <c r="M6" s="71">
        <f>HLOOKUP(M$4,'FS ADD Mid PA'!$A$414:$Q$465,$A6-1978,FALSE)*HLOOKUP(M$4,BuildingStockData!$A$1:$O$6,5,FALSE)*1000*1000000/(99976.129*1000000)*BuildingStockData!$F$18</f>
        <v>4.8238533338997938</v>
      </c>
      <c r="N6" s="70">
        <f>HLOOKUP(N$4,'FS ADD Mid PA'!$A$414:$Q$465,$A6-1978,FALSE)*HLOOKUP(N$4,BuildingStockData!$A$1:$O$6,5,FALSE)*1000*1000000/(99976.129*1000000)*BuildingStockData!$D$18</f>
        <v>12.64087408189253</v>
      </c>
      <c r="O6" s="70">
        <f>HLOOKUP(O$4,'FS ADD Mid PA'!$A$414:$Q$465,$A6-1978,FALSE)*HLOOKUP(O$4,BuildingStockData!$A$1:$O$6,5,FALSE)*1000*1000000/(99976.129*1000000)*BuildingStockData!$D$18</f>
        <v>135.16703134401433</v>
      </c>
      <c r="P6" s="71">
        <f t="shared" ref="P6:P20" si="0">SUM(B6:M6)</f>
        <v>28.474601807617884</v>
      </c>
    </row>
    <row r="7" spans="1:16" x14ac:dyDescent="0.3">
      <c r="A7" s="68">
        <f t="shared" ref="A7:A20" si="1">A6+1</f>
        <v>2017</v>
      </c>
      <c r="B7" s="71">
        <f>HLOOKUP(B$4,'FS ADD Mid PA'!$A$414:$Q$465,$A7-1978,FALSE)*HLOOKUP(B$4,BuildingStockData!$A$1:$O$6,5,FALSE)*1000*1000000/(99976.129*1000000)*BuildingStockData!$F$18</f>
        <v>0.64782635422302703</v>
      </c>
      <c r="C7" s="71">
        <f>HLOOKUP(C$4,'FS ADD Mid PA'!$A$414:$Q$465,$A7-1978,FALSE)*HLOOKUP(C$4,BuildingStockData!$A$1:$O$6,5,FALSE)*1000*1000000/(99976.129*1000000)*BuildingStockData!$F$18</f>
        <v>7.8026428532979608</v>
      </c>
      <c r="D7" s="71">
        <f>HLOOKUP(D$4,'FS ADD Mid PA'!$A$414:$Q$465,$A7-1978,FALSE)*HLOOKUP(D$4,BuildingStockData!$A$1:$O$6,5,FALSE)*1000*1000000/(99976.129*1000000)*BuildingStockData!$F$18</f>
        <v>1.0173457884658053</v>
      </c>
      <c r="E7" s="71">
        <f>HLOOKUP(E$4,'FS ADD Mid PA'!$A$414:$Q$465,$A7-1978,FALSE)*HLOOKUP(E$4,BuildingStockData!$A$1:$O$6,5,FALSE)*1000*1000000/(99976.129*1000000)*BuildingStockData!$F$18</f>
        <v>1.8236196476886015</v>
      </c>
      <c r="F7" s="71">
        <f>HLOOKUP(F$4,'FS ADD Mid PA'!$A$414:$Q$465,$A7-1978,FALSE)*HLOOKUP(F$4,BuildingStockData!$A$1:$O$6,5,FALSE)*1000*1000000/(99976.129*1000000)*BuildingStockData!$F$18</f>
        <v>0.46006331167265407</v>
      </c>
      <c r="G7" s="71">
        <f>HLOOKUP(G$4,'FS ADD Mid PA'!$A$414:$Q$465,$A7-1978,FALSE)*HLOOKUP(G$4,BuildingStockData!$A$1:$O$6,5,FALSE)*1000*1000000/(99976.129*1000000)*BuildingStockData!$F$18</f>
        <v>4.230985073334604E-2</v>
      </c>
      <c r="H7" s="71">
        <f>HLOOKUP(H$4,'FS ADD Mid PA'!$A$414:$Q$465,$A7-1978,FALSE)*HLOOKUP(H$4,BuildingStockData!$A$1:$O$6,5,FALSE)*1000*1000000/(99976.129*1000000)*BuildingStockData!$F$18</f>
        <v>0.86236457281803625</v>
      </c>
      <c r="I7" s="71">
        <f>HLOOKUP(I$4,'FS ADD Mid PA'!$A$414:$Q$465,$A7-1978,FALSE)*HLOOKUP(I$4,BuildingStockData!$A$1:$O$6,5,FALSE)*1000*1000000/(99976.129*1000000)*BuildingStockData!$F$18</f>
        <v>0.80254720897249632</v>
      </c>
      <c r="J7" s="71">
        <f>HLOOKUP(J$4,'FS ADD Mid PA'!$A$414:$Q$465,$A7-1978,FALSE)*HLOOKUP(J$4,BuildingStockData!$A$1:$O$6,5,FALSE)*1000*1000000/(99976.129*1000000)*BuildingStockData!$F$18</f>
        <v>3.5746188263496101</v>
      </c>
      <c r="K7" s="71">
        <f>HLOOKUP(K$4,'FS ADD Mid PA'!$A$414:$Q$465,$A7-1978,FALSE)*HLOOKUP(K$4,BuildingStockData!$A$1:$O$6,5,FALSE)*1000*1000000/(99976.129*1000000)*BuildingStockData!$F$18</f>
        <v>2.6022550883316784</v>
      </c>
      <c r="L7" s="71">
        <f>HLOOKUP(L$4,'FS ADD Mid PA'!$A$414:$Q$465,$A7-1978,FALSE)*HLOOKUP(L$4,BuildingStockData!$A$1:$O$6,5,FALSE)*1000*1000000/(99976.129*1000000)*BuildingStockData!$F$18</f>
        <v>4.5962143490328948</v>
      </c>
      <c r="M7" s="71">
        <f>HLOOKUP(M$4,'FS ADD Mid PA'!$A$414:$Q$465,$A7-1978,FALSE)*HLOOKUP(M$4,BuildingStockData!$A$1:$O$6,5,FALSE)*1000*1000000/(99976.129*1000000)*BuildingStockData!$F$18</f>
        <v>5.2048138421536461</v>
      </c>
      <c r="N7" s="70">
        <f>HLOOKUP(N$4,'FS ADD Mid PA'!$A$414:$Q$465,$A7-1978,FALSE)*HLOOKUP(N$4,BuildingStockData!$A$1:$O$6,5,FALSE)*1000*1000000/(99976.129*1000000)*BuildingStockData!$D$18</f>
        <v>11.632180737427779</v>
      </c>
      <c r="O7" s="70">
        <f>HLOOKUP(O$4,'FS ADD Mid PA'!$A$414:$Q$465,$A7-1978,FALSE)*HLOOKUP(O$4,BuildingStockData!$A$1:$O$6,5,FALSE)*1000*1000000/(99976.129*1000000)*BuildingStockData!$D$18</f>
        <v>137.96124888352156</v>
      </c>
      <c r="P7" s="71">
        <f t="shared" si="0"/>
        <v>29.43662169373976</v>
      </c>
    </row>
    <row r="8" spans="1:16" x14ac:dyDescent="0.3">
      <c r="A8" s="68">
        <f t="shared" si="1"/>
        <v>2018</v>
      </c>
      <c r="B8" s="71">
        <f>HLOOKUP(B$4,'FS ADD Mid PA'!$A$414:$Q$465,$A8-1978,FALSE)*HLOOKUP(B$4,BuildingStockData!$A$1:$O$6,5,FALSE)*1000*1000000/(99976.129*1000000)*BuildingStockData!$F$18</f>
        <v>0.62919269227575048</v>
      </c>
      <c r="C8" s="71">
        <f>HLOOKUP(C$4,'FS ADD Mid PA'!$A$414:$Q$465,$A8-1978,FALSE)*HLOOKUP(C$4,BuildingStockData!$A$1:$O$6,5,FALSE)*1000*1000000/(99976.129*1000000)*BuildingStockData!$F$18</f>
        <v>7.3599757865672153</v>
      </c>
      <c r="D8" s="71">
        <f>HLOOKUP(D$4,'FS ADD Mid PA'!$A$414:$Q$465,$A8-1978,FALSE)*HLOOKUP(D$4,BuildingStockData!$A$1:$O$6,5,FALSE)*1000*1000000/(99976.129*1000000)*BuildingStockData!$F$18</f>
        <v>1.0310831415878208</v>
      </c>
      <c r="E8" s="71">
        <f>HLOOKUP(E$4,'FS ADD Mid PA'!$A$414:$Q$465,$A8-1978,FALSE)*HLOOKUP(E$4,BuildingStockData!$A$1:$O$6,5,FALSE)*1000*1000000/(99976.129*1000000)*BuildingStockData!$F$18</f>
        <v>1.8572988502973671</v>
      </c>
      <c r="F8" s="71">
        <f>HLOOKUP(F$4,'FS ADD Mid PA'!$A$414:$Q$465,$A8-1978,FALSE)*HLOOKUP(F$4,BuildingStockData!$A$1:$O$6,5,FALSE)*1000*1000000/(99976.129*1000000)*BuildingStockData!$F$18</f>
        <v>0.40978677966102023</v>
      </c>
      <c r="G8" s="71">
        <f>HLOOKUP(G$4,'FS ADD Mid PA'!$A$414:$Q$465,$A8-1978,FALSE)*HLOOKUP(G$4,BuildingStockData!$A$1:$O$6,5,FALSE)*1000*1000000/(99976.129*1000000)*BuildingStockData!$F$18</f>
        <v>3.9888935668163823E-2</v>
      </c>
      <c r="H8" s="71">
        <f>HLOOKUP(H$4,'FS ADD Mid PA'!$A$414:$Q$465,$A8-1978,FALSE)*HLOOKUP(H$4,BuildingStockData!$A$1:$O$6,5,FALSE)*1000*1000000/(99976.129*1000000)*BuildingStockData!$F$18</f>
        <v>0.92175634554750341</v>
      </c>
      <c r="I8" s="71">
        <f>HLOOKUP(I$4,'FS ADD Mid PA'!$A$414:$Q$465,$A8-1978,FALSE)*HLOOKUP(I$4,BuildingStockData!$A$1:$O$6,5,FALSE)*1000*1000000/(99976.129*1000000)*BuildingStockData!$F$18</f>
        <v>0.84410949438923577</v>
      </c>
      <c r="J8" s="71">
        <f>HLOOKUP(J$4,'FS ADD Mid PA'!$A$414:$Q$465,$A8-1978,FALSE)*HLOOKUP(J$4,BuildingStockData!$A$1:$O$6,5,FALSE)*1000*1000000/(99976.129*1000000)*BuildingStockData!$F$18</f>
        <v>3.6224639822497342</v>
      </c>
      <c r="K8" s="71">
        <f>HLOOKUP(K$4,'FS ADD Mid PA'!$A$414:$Q$465,$A8-1978,FALSE)*HLOOKUP(K$4,BuildingStockData!$A$1:$O$6,5,FALSE)*1000*1000000/(99976.129*1000000)*BuildingStockData!$F$18</f>
        <v>2.5640532891329828</v>
      </c>
      <c r="L8" s="71">
        <f>HLOOKUP(L$4,'FS ADD Mid PA'!$A$414:$Q$465,$A8-1978,FALSE)*HLOOKUP(L$4,BuildingStockData!$A$1:$O$6,5,FALSE)*1000*1000000/(99976.129*1000000)*BuildingStockData!$F$18</f>
        <v>4.9793743655369758</v>
      </c>
      <c r="M8" s="71">
        <f>HLOOKUP(M$4,'FS ADD Mid PA'!$A$414:$Q$465,$A8-1978,FALSE)*HLOOKUP(M$4,BuildingStockData!$A$1:$O$6,5,FALSE)*1000*1000000/(99976.129*1000000)*BuildingStockData!$F$18</f>
        <v>4.9987038631904106</v>
      </c>
      <c r="N8" s="70">
        <f>HLOOKUP(N$4,'FS ADD Mid PA'!$A$414:$Q$465,$A8-1978,FALSE)*HLOOKUP(N$4,BuildingStockData!$A$1:$O$6,5,FALSE)*1000*1000000/(99976.129*1000000)*BuildingStockData!$D$18</f>
        <v>10.047062018572046</v>
      </c>
      <c r="O8" s="70">
        <f>HLOOKUP(O$4,'FS ADD Mid PA'!$A$414:$Q$465,$A8-1978,FALSE)*HLOOKUP(O$4,BuildingStockData!$A$1:$O$6,5,FALSE)*1000*1000000/(99976.129*1000000)*BuildingStockData!$D$18</f>
        <v>139.33574562928433</v>
      </c>
      <c r="P8" s="71">
        <f t="shared" si="0"/>
        <v>29.257687526104181</v>
      </c>
    </row>
    <row r="9" spans="1:16" x14ac:dyDescent="0.3">
      <c r="A9" s="68">
        <f t="shared" si="1"/>
        <v>2019</v>
      </c>
      <c r="B9" s="71">
        <f>HLOOKUP(B$4,'FS ADD Mid PA'!$A$414:$Q$465,$A9-1978,FALSE)*HLOOKUP(B$4,BuildingStockData!$A$1:$O$6,5,FALSE)*1000*1000000/(99976.129*1000000)*BuildingStockData!$F$18</f>
        <v>0.61688981141724863</v>
      </c>
      <c r="C9" s="71">
        <f>HLOOKUP(C$4,'FS ADD Mid PA'!$A$414:$Q$465,$A9-1978,FALSE)*HLOOKUP(C$4,BuildingStockData!$A$1:$O$6,5,FALSE)*1000*1000000/(99976.129*1000000)*BuildingStockData!$F$18</f>
        <v>7.4071918001895121</v>
      </c>
      <c r="D9" s="71">
        <f>HLOOKUP(D$4,'FS ADD Mid PA'!$A$414:$Q$465,$A9-1978,FALSE)*HLOOKUP(D$4,BuildingStockData!$A$1:$O$6,5,FALSE)*1000*1000000/(99976.129*1000000)*BuildingStockData!$F$18</f>
        <v>1.0098542988905113</v>
      </c>
      <c r="E9" s="71">
        <f>HLOOKUP(E$4,'FS ADD Mid PA'!$A$414:$Q$465,$A9-1978,FALSE)*HLOOKUP(E$4,BuildingStockData!$A$1:$O$6,5,FALSE)*1000*1000000/(99976.129*1000000)*BuildingStockData!$F$18</f>
        <v>1.8081265450453046</v>
      </c>
      <c r="F9" s="71">
        <f>HLOOKUP(F$4,'FS ADD Mid PA'!$A$414:$Q$465,$A9-1978,FALSE)*HLOOKUP(F$4,BuildingStockData!$A$1:$O$6,5,FALSE)*1000*1000000/(99976.129*1000000)*BuildingStockData!$F$18</f>
        <v>0.42394884439726666</v>
      </c>
      <c r="G9" s="71">
        <f>HLOOKUP(G$4,'FS ADD Mid PA'!$A$414:$Q$465,$A9-1978,FALSE)*HLOOKUP(G$4,BuildingStockData!$A$1:$O$6,5,FALSE)*1000*1000000/(99976.129*1000000)*BuildingStockData!$F$18</f>
        <v>4.2772773982826147E-2</v>
      </c>
      <c r="H9" s="71">
        <f>HLOOKUP(H$4,'FS ADD Mid PA'!$A$414:$Q$465,$A9-1978,FALSE)*HLOOKUP(H$4,BuildingStockData!$A$1:$O$6,5,FALSE)*1000*1000000/(99976.129*1000000)*BuildingStockData!$F$18</f>
        <v>0.91353101681857141</v>
      </c>
      <c r="I9" s="71">
        <f>HLOOKUP(I$4,'FS ADD Mid PA'!$A$414:$Q$465,$A9-1978,FALSE)*HLOOKUP(I$4,BuildingStockData!$A$1:$O$6,5,FALSE)*1000*1000000/(99976.129*1000000)*BuildingStockData!$F$18</f>
        <v>0.86521300132791057</v>
      </c>
      <c r="J9" s="71">
        <f>HLOOKUP(J$4,'FS ADD Mid PA'!$A$414:$Q$465,$A9-1978,FALSE)*HLOOKUP(J$4,BuildingStockData!$A$1:$O$6,5,FALSE)*1000*1000000/(99976.129*1000000)*BuildingStockData!$F$18</f>
        <v>3.6679470077245342</v>
      </c>
      <c r="K9" s="71">
        <f>HLOOKUP(K$4,'FS ADD Mid PA'!$A$414:$Q$465,$A9-1978,FALSE)*HLOOKUP(K$4,BuildingStockData!$A$1:$O$6,5,FALSE)*1000*1000000/(99976.129*1000000)*BuildingStockData!$F$18</f>
        <v>2.7649123687835133</v>
      </c>
      <c r="L9" s="71">
        <f>HLOOKUP(L$4,'FS ADD Mid PA'!$A$414:$Q$465,$A9-1978,FALSE)*HLOOKUP(L$4,BuildingStockData!$A$1:$O$6,5,FALSE)*1000*1000000/(99976.129*1000000)*BuildingStockData!$F$18</f>
        <v>4.8874515431596759</v>
      </c>
      <c r="M9" s="71">
        <f>HLOOKUP(M$4,'FS ADD Mid PA'!$A$414:$Q$465,$A9-1978,FALSE)*HLOOKUP(M$4,BuildingStockData!$A$1:$O$6,5,FALSE)*1000*1000000/(99976.129*1000000)*BuildingStockData!$F$18</f>
        <v>4.800107597161503</v>
      </c>
      <c r="N9" s="70">
        <f>HLOOKUP(N$4,'FS ADD Mid PA'!$A$414:$Q$465,$A9-1978,FALSE)*HLOOKUP(N$4,BuildingStockData!$A$1:$O$6,5,FALSE)*1000*1000000/(99976.129*1000000)*BuildingStockData!$D$18</f>
        <v>9.5436329262684509</v>
      </c>
      <c r="O9" s="70">
        <f>HLOOKUP(O$4,'FS ADD Mid PA'!$A$414:$Q$465,$A9-1978,FALSE)*HLOOKUP(O$4,BuildingStockData!$A$1:$O$6,5,FALSE)*1000*1000000/(99976.129*1000000)*BuildingStockData!$D$18</f>
        <v>141.51059060991903</v>
      </c>
      <c r="P9" s="71">
        <f t="shared" si="0"/>
        <v>29.207946608898379</v>
      </c>
    </row>
    <row r="10" spans="1:16" x14ac:dyDescent="0.3">
      <c r="A10" s="68">
        <f t="shared" si="1"/>
        <v>2020</v>
      </c>
      <c r="B10" s="71">
        <f>HLOOKUP(B$4,'FS ADD Mid PA'!$A$414:$Q$465,$A10-1978,FALSE)*HLOOKUP(B$4,BuildingStockData!$A$1:$O$6,5,FALSE)*1000*1000000/(99976.129*1000000)*BuildingStockData!$F$18</f>
        <v>0.58290083917067137</v>
      </c>
      <c r="C10" s="71">
        <f>HLOOKUP(C$4,'FS ADD Mid PA'!$A$414:$Q$465,$A10-1978,FALSE)*HLOOKUP(C$4,BuildingStockData!$A$1:$O$6,5,FALSE)*1000*1000000/(99976.129*1000000)*BuildingStockData!$F$18</f>
        <v>7.1180818628927103</v>
      </c>
      <c r="D10" s="71">
        <f>HLOOKUP(D$4,'FS ADD Mid PA'!$A$414:$Q$465,$A10-1978,FALSE)*HLOOKUP(D$4,BuildingStockData!$A$1:$O$6,5,FALSE)*1000*1000000/(99976.129*1000000)*BuildingStockData!$F$18</f>
        <v>0.94397770278439541</v>
      </c>
      <c r="E10" s="71">
        <f>HLOOKUP(E$4,'FS ADD Mid PA'!$A$414:$Q$465,$A10-1978,FALSE)*HLOOKUP(E$4,BuildingStockData!$A$1:$O$6,5,FALSE)*1000*1000000/(99976.129*1000000)*BuildingStockData!$F$18</f>
        <v>1.6930752080925493</v>
      </c>
      <c r="F10" s="71">
        <f>HLOOKUP(F$4,'FS ADD Mid PA'!$A$414:$Q$465,$A10-1978,FALSE)*HLOOKUP(F$4,BuildingStockData!$A$1:$O$6,5,FALSE)*1000*1000000/(99976.129*1000000)*BuildingStockData!$F$18</f>
        <v>0.38025069297574593</v>
      </c>
      <c r="G10" s="71">
        <f>HLOOKUP(G$4,'FS ADD Mid PA'!$A$414:$Q$465,$A10-1978,FALSE)*HLOOKUP(G$4,BuildingStockData!$A$1:$O$6,5,FALSE)*1000*1000000/(99976.129*1000000)*BuildingStockData!$F$18</f>
        <v>4.0121412916973132E-2</v>
      </c>
      <c r="H10" s="71">
        <f>HLOOKUP(H$4,'FS ADD Mid PA'!$A$414:$Q$465,$A10-1978,FALSE)*HLOOKUP(H$4,BuildingStockData!$A$1:$O$6,5,FALSE)*1000*1000000/(99976.129*1000000)*BuildingStockData!$F$18</f>
        <v>0.93319852490612087</v>
      </c>
      <c r="I10" s="71">
        <f>HLOOKUP(I$4,'FS ADD Mid PA'!$A$414:$Q$465,$A10-1978,FALSE)*HLOOKUP(I$4,BuildingStockData!$A$1:$O$6,5,FALSE)*1000*1000000/(99976.129*1000000)*BuildingStockData!$F$18</f>
        <v>0.8926234548560843</v>
      </c>
      <c r="J10" s="71">
        <f>HLOOKUP(J$4,'FS ADD Mid PA'!$A$414:$Q$465,$A10-1978,FALSE)*HLOOKUP(J$4,BuildingStockData!$A$1:$O$6,5,FALSE)*1000*1000000/(99976.129*1000000)*BuildingStockData!$F$18</f>
        <v>3.7117969216129252</v>
      </c>
      <c r="K10" s="71">
        <f>HLOOKUP(K$4,'FS ADD Mid PA'!$A$414:$Q$465,$A10-1978,FALSE)*HLOOKUP(K$4,BuildingStockData!$A$1:$O$6,5,FALSE)*1000*1000000/(99976.129*1000000)*BuildingStockData!$F$18</f>
        <v>2.4060514506422206</v>
      </c>
      <c r="L10" s="71">
        <f>HLOOKUP(L$4,'FS ADD Mid PA'!$A$414:$Q$465,$A10-1978,FALSE)*HLOOKUP(L$4,BuildingStockData!$A$1:$O$6,5,FALSE)*1000*1000000/(99976.129*1000000)*BuildingStockData!$F$18</f>
        <v>4.8467709503297556</v>
      </c>
      <c r="M10" s="71">
        <f>HLOOKUP(M$4,'FS ADD Mid PA'!$A$414:$Q$465,$A10-1978,FALSE)*HLOOKUP(M$4,BuildingStockData!$A$1:$O$6,5,FALSE)*1000*1000000/(99976.129*1000000)*BuildingStockData!$F$18</f>
        <v>4.3328948596340302</v>
      </c>
      <c r="N10" s="70">
        <f>HLOOKUP(N$4,'FS ADD Mid PA'!$A$414:$Q$465,$A10-1978,FALSE)*HLOOKUP(N$4,BuildingStockData!$A$1:$O$6,5,FALSE)*1000*1000000/(99976.129*1000000)*BuildingStockData!$D$18</f>
        <v>9.8484757834907501</v>
      </c>
      <c r="O10" s="70">
        <f>HLOOKUP(O$4,'FS ADD Mid PA'!$A$414:$Q$465,$A10-1978,FALSE)*HLOOKUP(O$4,BuildingStockData!$A$1:$O$6,5,FALSE)*1000*1000000/(99976.129*1000000)*BuildingStockData!$D$18</f>
        <v>145.28265370206515</v>
      </c>
      <c r="P10" s="71">
        <f t="shared" si="0"/>
        <v>27.881743880814181</v>
      </c>
    </row>
    <row r="11" spans="1:16" x14ac:dyDescent="0.3">
      <c r="A11" s="68">
        <f t="shared" si="1"/>
        <v>2021</v>
      </c>
      <c r="B11" s="71">
        <f>HLOOKUP(B$4,'FS ADD Mid PA'!$A$414:$Q$465,$A11-1978,FALSE)*HLOOKUP(B$4,BuildingStockData!$A$1:$O$6,5,FALSE)*1000*1000000/(99976.129*1000000)*BuildingStockData!$F$18</f>
        <v>0.57819247276943553</v>
      </c>
      <c r="C11" s="71">
        <f>HLOOKUP(C$4,'FS ADD Mid PA'!$A$414:$Q$465,$A11-1978,FALSE)*HLOOKUP(C$4,BuildingStockData!$A$1:$O$6,5,FALSE)*1000*1000000/(99976.129*1000000)*BuildingStockData!$F$18</f>
        <v>7.0164272994804424</v>
      </c>
      <c r="D11" s="71">
        <f>HLOOKUP(D$4,'FS ADD Mid PA'!$A$414:$Q$465,$A11-1978,FALSE)*HLOOKUP(D$4,BuildingStockData!$A$1:$O$6,5,FALSE)*1000*1000000/(99976.129*1000000)*BuildingStockData!$F$18</f>
        <v>0.92267839093303339</v>
      </c>
      <c r="E11" s="71">
        <f>HLOOKUP(E$4,'FS ADD Mid PA'!$A$414:$Q$465,$A11-1978,FALSE)*HLOOKUP(E$4,BuildingStockData!$A$1:$O$6,5,FALSE)*1000*1000000/(99976.129*1000000)*BuildingStockData!$F$18</f>
        <v>1.6512185160730715</v>
      </c>
      <c r="F11" s="71">
        <f>HLOOKUP(F$4,'FS ADD Mid PA'!$A$414:$Q$465,$A11-1978,FALSE)*HLOOKUP(F$4,BuildingStockData!$A$1:$O$6,5,FALSE)*1000*1000000/(99976.129*1000000)*BuildingStockData!$F$18</f>
        <v>0.38907804038458882</v>
      </c>
      <c r="G11" s="71">
        <f>HLOOKUP(G$4,'FS ADD Mid PA'!$A$414:$Q$465,$A11-1978,FALSE)*HLOOKUP(G$4,BuildingStockData!$A$1:$O$6,5,FALSE)*1000*1000000/(99976.129*1000000)*BuildingStockData!$F$18</f>
        <v>4.0264514659468134E-2</v>
      </c>
      <c r="H11" s="71">
        <f>HLOOKUP(H$4,'FS ADD Mid PA'!$A$414:$Q$465,$A11-1978,FALSE)*HLOOKUP(H$4,BuildingStockData!$A$1:$O$6,5,FALSE)*1000*1000000/(99976.129*1000000)*BuildingStockData!$F$18</f>
        <v>0.96644192828954589</v>
      </c>
      <c r="I11" s="71">
        <f>HLOOKUP(I$4,'FS ADD Mid PA'!$A$414:$Q$465,$A11-1978,FALSE)*HLOOKUP(I$4,BuildingStockData!$A$1:$O$6,5,FALSE)*1000*1000000/(99976.129*1000000)*BuildingStockData!$F$18</f>
        <v>0.93058586856209058</v>
      </c>
      <c r="J11" s="71">
        <f>HLOOKUP(J$4,'FS ADD Mid PA'!$A$414:$Q$465,$A11-1978,FALSE)*HLOOKUP(J$4,BuildingStockData!$A$1:$O$6,5,FALSE)*1000*1000000/(99976.129*1000000)*BuildingStockData!$F$18</f>
        <v>3.757925912822758</v>
      </c>
      <c r="K11" s="71">
        <f>HLOOKUP(K$4,'FS ADD Mid PA'!$A$414:$Q$465,$A11-1978,FALSE)*HLOOKUP(K$4,BuildingStockData!$A$1:$O$6,5,FALSE)*1000*1000000/(99976.129*1000000)*BuildingStockData!$F$18</f>
        <v>2.2296742977843489</v>
      </c>
      <c r="L11" s="71">
        <f>HLOOKUP(L$4,'FS ADD Mid PA'!$A$414:$Q$465,$A11-1978,FALSE)*HLOOKUP(L$4,BuildingStockData!$A$1:$O$6,5,FALSE)*1000*1000000/(99976.129*1000000)*BuildingStockData!$F$18</f>
        <v>4.8730770050931946</v>
      </c>
      <c r="M11" s="71">
        <f>HLOOKUP(M$4,'FS ADD Mid PA'!$A$414:$Q$465,$A11-1978,FALSE)*HLOOKUP(M$4,BuildingStockData!$A$1:$O$6,5,FALSE)*1000*1000000/(99976.129*1000000)*BuildingStockData!$F$18</f>
        <v>4.1802609330891309</v>
      </c>
      <c r="N11" s="70">
        <f>HLOOKUP(N$4,'FS ADD Mid PA'!$A$414:$Q$465,$A11-1978,FALSE)*HLOOKUP(N$4,BuildingStockData!$A$1:$O$6,5,FALSE)*1000*1000000/(99976.129*1000000)*BuildingStockData!$D$18</f>
        <v>10.298065581425746</v>
      </c>
      <c r="O11" s="70">
        <f>HLOOKUP(O$4,'FS ADD Mid PA'!$A$414:$Q$465,$A11-1978,FALSE)*HLOOKUP(O$4,BuildingStockData!$A$1:$O$6,5,FALSE)*1000*1000000/(99976.129*1000000)*BuildingStockData!$D$18</f>
        <v>148.92455565387112</v>
      </c>
      <c r="P11" s="71">
        <f t="shared" si="0"/>
        <v>27.535825179941106</v>
      </c>
    </row>
    <row r="12" spans="1:16" x14ac:dyDescent="0.3">
      <c r="A12" s="68">
        <f t="shared" si="1"/>
        <v>2022</v>
      </c>
      <c r="B12" s="71">
        <f>HLOOKUP(B$4,'FS ADD Mid PA'!$A$414:$Q$465,$A12-1978,FALSE)*HLOOKUP(B$4,BuildingStockData!$A$1:$O$6,5,FALSE)*1000*1000000/(99976.129*1000000)*BuildingStockData!$F$18</f>
        <v>0.58766169347098063</v>
      </c>
      <c r="C12" s="71">
        <f>HLOOKUP(C$4,'FS ADD Mid PA'!$A$414:$Q$465,$A12-1978,FALSE)*HLOOKUP(C$4,BuildingStockData!$A$1:$O$6,5,FALSE)*1000*1000000/(99976.129*1000000)*BuildingStockData!$F$18</f>
        <v>6.8936702331266808</v>
      </c>
      <c r="D12" s="71">
        <f>HLOOKUP(D$4,'FS ADD Mid PA'!$A$414:$Q$465,$A12-1978,FALSE)*HLOOKUP(D$4,BuildingStockData!$A$1:$O$6,5,FALSE)*1000*1000000/(99976.129*1000000)*BuildingStockData!$F$18</f>
        <v>0.89067023517519239</v>
      </c>
      <c r="E12" s="71">
        <f>HLOOKUP(E$4,'FS ADD Mid PA'!$A$414:$Q$465,$A12-1978,FALSE)*HLOOKUP(E$4,BuildingStockData!$A$1:$O$6,5,FALSE)*1000*1000000/(99976.129*1000000)*BuildingStockData!$F$18</f>
        <v>1.5937925612154829</v>
      </c>
      <c r="F12" s="71">
        <f>HLOOKUP(F$4,'FS ADD Mid PA'!$A$414:$Q$465,$A12-1978,FALSE)*HLOOKUP(F$4,BuildingStockData!$A$1:$O$6,5,FALSE)*1000*1000000/(99976.129*1000000)*BuildingStockData!$F$18</f>
        <v>0.38844549222841912</v>
      </c>
      <c r="G12" s="71">
        <f>HLOOKUP(G$4,'FS ADD Mid PA'!$A$414:$Q$465,$A12-1978,FALSE)*HLOOKUP(G$4,BuildingStockData!$A$1:$O$6,5,FALSE)*1000*1000000/(99976.129*1000000)*BuildingStockData!$F$18</f>
        <v>4.0360373404838029E-2</v>
      </c>
      <c r="H12" s="71">
        <f>HLOOKUP(H$4,'FS ADD Mid PA'!$A$414:$Q$465,$A12-1978,FALSE)*HLOOKUP(H$4,BuildingStockData!$A$1:$O$6,5,FALSE)*1000*1000000/(99976.129*1000000)*BuildingStockData!$F$18</f>
        <v>0.99992344809897449</v>
      </c>
      <c r="I12" s="71">
        <f>HLOOKUP(I$4,'FS ADD Mid PA'!$A$414:$Q$465,$A12-1978,FALSE)*HLOOKUP(I$4,BuildingStockData!$A$1:$O$6,5,FALSE)*1000*1000000/(99976.129*1000000)*BuildingStockData!$F$18</f>
        <v>0.95919662057045996</v>
      </c>
      <c r="J12" s="71">
        <f>HLOOKUP(J$4,'FS ADD Mid PA'!$A$414:$Q$465,$A12-1978,FALSE)*HLOOKUP(J$4,BuildingStockData!$A$1:$O$6,5,FALSE)*1000*1000000/(99976.129*1000000)*BuildingStockData!$F$18</f>
        <v>3.8044018191309394</v>
      </c>
      <c r="K12" s="71">
        <f>HLOOKUP(K$4,'FS ADD Mid PA'!$A$414:$Q$465,$A12-1978,FALSE)*HLOOKUP(K$4,BuildingStockData!$A$1:$O$6,5,FALSE)*1000*1000000/(99976.129*1000000)*BuildingStockData!$F$18</f>
        <v>2.205731528541262</v>
      </c>
      <c r="L12" s="71">
        <f>HLOOKUP(L$4,'FS ADD Mid PA'!$A$414:$Q$465,$A12-1978,FALSE)*HLOOKUP(L$4,BuildingStockData!$A$1:$O$6,5,FALSE)*1000*1000000/(99976.129*1000000)*BuildingStockData!$F$18</f>
        <v>4.7674776712825784</v>
      </c>
      <c r="M12" s="71">
        <f>HLOOKUP(M$4,'FS ADD Mid PA'!$A$414:$Q$465,$A12-1978,FALSE)*HLOOKUP(M$4,BuildingStockData!$A$1:$O$6,5,FALSE)*1000*1000000/(99976.129*1000000)*BuildingStockData!$F$18</f>
        <v>4.1739935043164751</v>
      </c>
      <c r="N12" s="70">
        <f>HLOOKUP(N$4,'FS ADD Mid PA'!$A$414:$Q$465,$A12-1978,FALSE)*HLOOKUP(N$4,BuildingStockData!$A$1:$O$6,5,FALSE)*1000*1000000/(99976.129*1000000)*BuildingStockData!$D$18</f>
        <v>10.643353601870388</v>
      </c>
      <c r="O12" s="70">
        <f>HLOOKUP(O$4,'FS ADD Mid PA'!$A$414:$Q$465,$A12-1978,FALSE)*HLOOKUP(O$4,BuildingStockData!$A$1:$O$6,5,FALSE)*1000*1000000/(99976.129*1000000)*BuildingStockData!$D$18</f>
        <v>151.82493313029096</v>
      </c>
      <c r="P12" s="71">
        <f t="shared" si="0"/>
        <v>27.305325180562278</v>
      </c>
    </row>
    <row r="13" spans="1:16" x14ac:dyDescent="0.3">
      <c r="A13" s="68">
        <f t="shared" si="1"/>
        <v>2023</v>
      </c>
      <c r="B13" s="71">
        <f>HLOOKUP(B$4,'FS ADD Mid PA'!$A$414:$Q$465,$A13-1978,FALSE)*HLOOKUP(B$4,BuildingStockData!$A$1:$O$6,5,FALSE)*1000*1000000/(99976.129*1000000)*BuildingStockData!$F$18</f>
        <v>0.61647266431169079</v>
      </c>
      <c r="C13" s="71">
        <f>HLOOKUP(C$4,'FS ADD Mid PA'!$A$414:$Q$465,$A13-1978,FALSE)*HLOOKUP(C$4,BuildingStockData!$A$1:$O$6,5,FALSE)*1000*1000000/(99976.129*1000000)*BuildingStockData!$F$18</f>
        <v>6.8971477232351406</v>
      </c>
      <c r="D13" s="71">
        <f>HLOOKUP(D$4,'FS ADD Mid PA'!$A$414:$Q$465,$A13-1978,FALSE)*HLOOKUP(D$4,BuildingStockData!$A$1:$O$6,5,FALSE)*1000*1000000/(99976.129*1000000)*BuildingStockData!$F$18</f>
        <v>0.87798229537552674</v>
      </c>
      <c r="E13" s="71">
        <f>HLOOKUP(E$4,'FS ADD Mid PA'!$A$414:$Q$465,$A13-1978,FALSE)*HLOOKUP(E$4,BuildingStockData!$A$1:$O$6,5,FALSE)*1000*1000000/(99976.129*1000000)*BuildingStockData!$F$18</f>
        <v>1.5718377943022841</v>
      </c>
      <c r="F13" s="71">
        <f>HLOOKUP(F$4,'FS ADD Mid PA'!$A$414:$Q$465,$A13-1978,FALSE)*HLOOKUP(F$4,BuildingStockData!$A$1:$O$6,5,FALSE)*1000*1000000/(99976.129*1000000)*BuildingStockData!$F$18</f>
        <v>0.38301925963160333</v>
      </c>
      <c r="G13" s="71">
        <f>HLOOKUP(G$4,'FS ADD Mid PA'!$A$414:$Q$465,$A13-1978,FALSE)*HLOOKUP(G$4,BuildingStockData!$A$1:$O$6,5,FALSE)*1000*1000000/(99976.129*1000000)*BuildingStockData!$F$18</f>
        <v>4.0431000723954877E-2</v>
      </c>
      <c r="H13" s="71">
        <f>HLOOKUP(H$4,'FS ADD Mid PA'!$A$414:$Q$465,$A13-1978,FALSE)*HLOOKUP(H$4,BuildingStockData!$A$1:$O$6,5,FALSE)*1000*1000000/(99976.129*1000000)*BuildingStockData!$F$18</f>
        <v>1.025641075282673</v>
      </c>
      <c r="I13" s="71">
        <f>HLOOKUP(I$4,'FS ADD Mid PA'!$A$414:$Q$465,$A13-1978,FALSE)*HLOOKUP(I$4,BuildingStockData!$A$1:$O$6,5,FALSE)*1000*1000000/(99976.129*1000000)*BuildingStockData!$F$18</f>
        <v>0.98712131303617412</v>
      </c>
      <c r="J13" s="71">
        <f>HLOOKUP(J$4,'FS ADD Mid PA'!$A$414:$Q$465,$A13-1978,FALSE)*HLOOKUP(J$4,BuildingStockData!$A$1:$O$6,5,FALSE)*1000*1000000/(99976.129*1000000)*BuildingStockData!$F$18</f>
        <v>3.8491903946285317</v>
      </c>
      <c r="K13" s="71">
        <f>HLOOKUP(K$4,'FS ADD Mid PA'!$A$414:$Q$465,$A13-1978,FALSE)*HLOOKUP(K$4,BuildingStockData!$A$1:$O$6,5,FALSE)*1000*1000000/(99976.129*1000000)*BuildingStockData!$F$18</f>
        <v>2.259105524238767</v>
      </c>
      <c r="L13" s="71">
        <f>HLOOKUP(L$4,'FS ADD Mid PA'!$A$414:$Q$465,$A13-1978,FALSE)*HLOOKUP(L$4,BuildingStockData!$A$1:$O$6,5,FALSE)*1000*1000000/(99976.129*1000000)*BuildingStockData!$F$18</f>
        <v>4.7574716835331152</v>
      </c>
      <c r="M13" s="71">
        <f>HLOOKUP(M$4,'FS ADD Mid PA'!$A$414:$Q$465,$A13-1978,FALSE)*HLOOKUP(M$4,BuildingStockData!$A$1:$O$6,5,FALSE)*1000*1000000/(99976.129*1000000)*BuildingStockData!$F$18</f>
        <v>4.5469388408801468</v>
      </c>
      <c r="N13" s="70">
        <f>HLOOKUP(N$4,'FS ADD Mid PA'!$A$414:$Q$465,$A13-1978,FALSE)*HLOOKUP(N$4,BuildingStockData!$A$1:$O$6,5,FALSE)*1000*1000000/(99976.129*1000000)*BuildingStockData!$D$18</f>
        <v>10.532985380082691</v>
      </c>
      <c r="O13" s="70">
        <f>HLOOKUP(O$4,'FS ADD Mid PA'!$A$414:$Q$465,$A13-1978,FALSE)*HLOOKUP(O$4,BuildingStockData!$A$1:$O$6,5,FALSE)*1000*1000000/(99976.129*1000000)*BuildingStockData!$D$18</f>
        <v>153.69032428208445</v>
      </c>
      <c r="P13" s="71">
        <f t="shared" si="0"/>
        <v>27.812359569179606</v>
      </c>
    </row>
    <row r="14" spans="1:16" x14ac:dyDescent="0.3">
      <c r="A14" s="68">
        <f t="shared" si="1"/>
        <v>2024</v>
      </c>
      <c r="B14" s="71">
        <f>HLOOKUP(B$4,'FS ADD Mid PA'!$A$414:$Q$465,$A14-1978,FALSE)*HLOOKUP(B$4,BuildingStockData!$A$1:$O$6,5,FALSE)*1000*1000000/(99976.129*1000000)*BuildingStockData!$F$18</f>
        <v>0.63666811775039867</v>
      </c>
      <c r="C14" s="71">
        <f>HLOOKUP(C$4,'FS ADD Mid PA'!$A$414:$Q$465,$A14-1978,FALSE)*HLOOKUP(C$4,BuildingStockData!$A$1:$O$6,5,FALSE)*1000*1000000/(99976.129*1000000)*BuildingStockData!$F$18</f>
        <v>7.0411331793899423</v>
      </c>
      <c r="D14" s="71">
        <f>HLOOKUP(D$4,'FS ADD Mid PA'!$A$414:$Q$465,$A14-1978,FALSE)*HLOOKUP(D$4,BuildingStockData!$A$1:$O$6,5,FALSE)*1000*1000000/(99976.129*1000000)*BuildingStockData!$F$18</f>
        <v>0.89672581946697894</v>
      </c>
      <c r="E14" s="71">
        <f>HLOOKUP(E$4,'FS ADD Mid PA'!$A$414:$Q$465,$A14-1978,FALSE)*HLOOKUP(E$4,BuildingStockData!$A$1:$O$6,5,FALSE)*1000*1000000/(99976.129*1000000)*BuildingStockData!$F$18</f>
        <v>1.6032382882331704</v>
      </c>
      <c r="F14" s="71">
        <f>HLOOKUP(F$4,'FS ADD Mid PA'!$A$414:$Q$465,$A14-1978,FALSE)*HLOOKUP(F$4,BuildingStockData!$A$1:$O$6,5,FALSE)*1000*1000000/(99976.129*1000000)*BuildingStockData!$F$18</f>
        <v>0.38318396473707833</v>
      </c>
      <c r="G14" s="71">
        <f>HLOOKUP(G$4,'FS ADD Mid PA'!$A$414:$Q$465,$A14-1978,FALSE)*HLOOKUP(G$4,BuildingStockData!$A$1:$O$6,5,FALSE)*1000*1000000/(99976.129*1000000)*BuildingStockData!$F$18</f>
        <v>4.0484671574561246E-2</v>
      </c>
      <c r="H14" s="71">
        <f>HLOOKUP(H$4,'FS ADD Mid PA'!$A$414:$Q$465,$A14-1978,FALSE)*HLOOKUP(H$4,BuildingStockData!$A$1:$O$6,5,FALSE)*1000*1000000/(99976.129*1000000)*BuildingStockData!$F$18</f>
        <v>1.0465079247043558</v>
      </c>
      <c r="I14" s="71">
        <f>HLOOKUP(I$4,'FS ADD Mid PA'!$A$414:$Q$465,$A14-1978,FALSE)*HLOOKUP(I$4,BuildingStockData!$A$1:$O$6,5,FALSE)*1000*1000000/(99976.129*1000000)*BuildingStockData!$F$18</f>
        <v>1.0158523698711632</v>
      </c>
      <c r="J14" s="71">
        <f>HLOOKUP(J$4,'FS ADD Mid PA'!$A$414:$Q$465,$A14-1978,FALSE)*HLOOKUP(J$4,BuildingStockData!$A$1:$O$6,5,FALSE)*1000*1000000/(99976.129*1000000)*BuildingStockData!$F$18</f>
        <v>3.8953813910552197</v>
      </c>
      <c r="K14" s="71">
        <f>HLOOKUP(K$4,'FS ADD Mid PA'!$A$414:$Q$465,$A14-1978,FALSE)*HLOOKUP(K$4,BuildingStockData!$A$1:$O$6,5,FALSE)*1000*1000000/(99976.129*1000000)*BuildingStockData!$F$18</f>
        <v>2.2722085685812248</v>
      </c>
      <c r="L14" s="71">
        <f>HLOOKUP(L$4,'FS ADD Mid PA'!$A$414:$Q$465,$A14-1978,FALSE)*HLOOKUP(L$4,BuildingStockData!$A$1:$O$6,5,FALSE)*1000*1000000/(99976.129*1000000)*BuildingStockData!$F$18</f>
        <v>4.8415850345561111</v>
      </c>
      <c r="M14" s="71">
        <f>HLOOKUP(M$4,'FS ADD Mid PA'!$A$414:$Q$465,$A14-1978,FALSE)*HLOOKUP(M$4,BuildingStockData!$A$1:$O$6,5,FALSE)*1000*1000000/(99976.129*1000000)*BuildingStockData!$F$18</f>
        <v>4.7912412994543292</v>
      </c>
      <c r="N14" s="70">
        <f>HLOOKUP(N$4,'FS ADD Mid PA'!$A$414:$Q$465,$A14-1978,FALSE)*HLOOKUP(N$4,BuildingStockData!$A$1:$O$6,5,FALSE)*1000*1000000/(99976.129*1000000)*BuildingStockData!$D$18</f>
        <v>10.173854994672963</v>
      </c>
      <c r="O14" s="70">
        <f>HLOOKUP(O$4,'FS ADD Mid PA'!$A$414:$Q$465,$A14-1978,FALSE)*HLOOKUP(O$4,BuildingStockData!$A$1:$O$6,5,FALSE)*1000*1000000/(99976.129*1000000)*BuildingStockData!$D$18</f>
        <v>154.67983595338364</v>
      </c>
      <c r="P14" s="71">
        <f t="shared" si="0"/>
        <v>28.464210629374534</v>
      </c>
    </row>
    <row r="15" spans="1:16" x14ac:dyDescent="0.3">
      <c r="A15" s="68">
        <f t="shared" si="1"/>
        <v>2025</v>
      </c>
      <c r="B15" s="71">
        <f>HLOOKUP(B$4,'FS ADD Mid PA'!$A$414:$Q$465,$A15-1978,FALSE)*HLOOKUP(B$4,BuildingStockData!$A$1:$O$6,5,FALSE)*1000*1000000/(99976.129*1000000)*BuildingStockData!$F$18</f>
        <v>0.63840771732104662</v>
      </c>
      <c r="C15" s="71">
        <f>HLOOKUP(C$4,'FS ADD Mid PA'!$A$414:$Q$465,$A15-1978,FALSE)*HLOOKUP(C$4,BuildingStockData!$A$1:$O$6,5,FALSE)*1000*1000000/(99976.129*1000000)*BuildingStockData!$F$18</f>
        <v>7.1519831589641516</v>
      </c>
      <c r="D15" s="71">
        <f>HLOOKUP(D$4,'FS ADD Mid PA'!$A$414:$Q$465,$A15-1978,FALSE)*HLOOKUP(D$4,BuildingStockData!$A$1:$O$6,5,FALSE)*1000*1000000/(99976.129*1000000)*BuildingStockData!$F$18</f>
        <v>0.91738427164138048</v>
      </c>
      <c r="E15" s="71">
        <f>HLOOKUP(E$4,'FS ADD Mid PA'!$A$414:$Q$465,$A15-1978,FALSE)*HLOOKUP(E$4,BuildingStockData!$A$1:$O$6,5,FALSE)*1000*1000000/(99976.129*1000000)*BuildingStockData!$F$18</f>
        <v>1.636765410473461</v>
      </c>
      <c r="F15" s="71">
        <f>HLOOKUP(F$4,'FS ADD Mid PA'!$A$414:$Q$465,$A15-1978,FALSE)*HLOOKUP(F$4,BuildingStockData!$A$1:$O$6,5,FALSE)*1000*1000000/(99976.129*1000000)*BuildingStockData!$F$18</f>
        <v>0.38792320578598016</v>
      </c>
      <c r="G15" s="71">
        <f>HLOOKUP(G$4,'FS ADD Mid PA'!$A$414:$Q$465,$A15-1978,FALSE)*HLOOKUP(G$4,BuildingStockData!$A$1:$O$6,5,FALSE)*1000*1000000/(99976.129*1000000)*BuildingStockData!$F$18</f>
        <v>4.0564285628804778E-2</v>
      </c>
      <c r="H15" s="71">
        <f>HLOOKUP(H$4,'FS ADD Mid PA'!$A$414:$Q$465,$A15-1978,FALSE)*HLOOKUP(H$4,BuildingStockData!$A$1:$O$6,5,FALSE)*1000*1000000/(99976.129*1000000)*BuildingStockData!$F$18</f>
        <v>1.073163558546615</v>
      </c>
      <c r="I15" s="71">
        <f>HLOOKUP(I$4,'FS ADD Mid PA'!$A$414:$Q$465,$A15-1978,FALSE)*HLOOKUP(I$4,BuildingStockData!$A$1:$O$6,5,FALSE)*1000*1000000/(99976.129*1000000)*BuildingStockData!$F$18</f>
        <v>1.0422228975734797</v>
      </c>
      <c r="J15" s="71">
        <f>HLOOKUP(J$4,'FS ADD Mid PA'!$A$414:$Q$465,$A15-1978,FALSE)*HLOOKUP(J$4,BuildingStockData!$A$1:$O$6,5,FALSE)*1000*1000000/(99976.129*1000000)*BuildingStockData!$F$18</f>
        <v>3.937288353408317</v>
      </c>
      <c r="K15" s="71">
        <f>HLOOKUP(K$4,'FS ADD Mid PA'!$A$414:$Q$465,$A15-1978,FALSE)*HLOOKUP(K$4,BuildingStockData!$A$1:$O$6,5,FALSE)*1000*1000000/(99976.129*1000000)*BuildingStockData!$F$18</f>
        <v>2.2722693885849856</v>
      </c>
      <c r="L15" s="71">
        <f>HLOOKUP(L$4,'FS ADD Mid PA'!$A$414:$Q$465,$A15-1978,FALSE)*HLOOKUP(L$4,BuildingStockData!$A$1:$O$6,5,FALSE)*1000*1000000/(99976.129*1000000)*BuildingStockData!$F$18</f>
        <v>4.890946581397051</v>
      </c>
      <c r="M15" s="71">
        <f>HLOOKUP(M$4,'FS ADD Mid PA'!$A$414:$Q$465,$A15-1978,FALSE)*HLOOKUP(M$4,BuildingStockData!$A$1:$O$6,5,FALSE)*1000*1000000/(99976.129*1000000)*BuildingStockData!$F$18</f>
        <v>4.8322296850619786</v>
      </c>
      <c r="N15" s="70">
        <f>HLOOKUP(N$4,'FS ADD Mid PA'!$A$414:$Q$465,$A15-1978,FALSE)*HLOOKUP(N$4,BuildingStockData!$A$1:$O$6,5,FALSE)*1000*1000000/(99976.129*1000000)*BuildingStockData!$D$18</f>
        <v>9.7593288174124897</v>
      </c>
      <c r="O15" s="70">
        <f>HLOOKUP(O$4,'FS ADD Mid PA'!$A$414:$Q$465,$A15-1978,FALSE)*HLOOKUP(O$4,BuildingStockData!$A$1:$O$6,5,FALSE)*1000*1000000/(99976.129*1000000)*BuildingStockData!$D$18</f>
        <v>155.26106020683912</v>
      </c>
      <c r="P15" s="71">
        <f t="shared" si="0"/>
        <v>28.82114851438725</v>
      </c>
    </row>
    <row r="16" spans="1:16" x14ac:dyDescent="0.3">
      <c r="A16" s="68">
        <f t="shared" si="1"/>
        <v>2026</v>
      </c>
      <c r="B16" s="71">
        <f>HLOOKUP(B$4,'FS ADD Mid PA'!$A$414:$Q$465,$A16-1978,FALSE)*HLOOKUP(B$4,BuildingStockData!$A$1:$O$6,5,FALSE)*1000*1000000/(99976.129*1000000)*BuildingStockData!$F$18</f>
        <v>0.63051033700490833</v>
      </c>
      <c r="C16" s="71">
        <f>HLOOKUP(C$4,'FS ADD Mid PA'!$A$414:$Q$465,$A16-1978,FALSE)*HLOOKUP(C$4,BuildingStockData!$A$1:$O$6,5,FALSE)*1000*1000000/(99976.129*1000000)*BuildingStockData!$F$18</f>
        <v>7.1860009975889279</v>
      </c>
      <c r="D16" s="71">
        <f>HLOOKUP(D$4,'FS ADD Mid PA'!$A$414:$Q$465,$A16-1978,FALSE)*HLOOKUP(D$4,BuildingStockData!$A$1:$O$6,5,FALSE)*1000*1000000/(99976.129*1000000)*BuildingStockData!$F$18</f>
        <v>0.92520844951877157</v>
      </c>
      <c r="E16" s="71">
        <f>HLOOKUP(E$4,'FS ADD Mid PA'!$A$414:$Q$465,$A16-1978,FALSE)*HLOOKUP(E$4,BuildingStockData!$A$1:$O$6,5,FALSE)*1000*1000000/(99976.129*1000000)*BuildingStockData!$F$18</f>
        <v>1.6479712701320923</v>
      </c>
      <c r="F16" s="71">
        <f>HLOOKUP(F$4,'FS ADD Mid PA'!$A$414:$Q$465,$A16-1978,FALSE)*HLOOKUP(F$4,BuildingStockData!$A$1:$O$6,5,FALSE)*1000*1000000/(99976.129*1000000)*BuildingStockData!$F$18</f>
        <v>0.3911839045634008</v>
      </c>
      <c r="G16" s="71">
        <f>HLOOKUP(G$4,'FS ADD Mid PA'!$A$414:$Q$465,$A16-1978,FALSE)*HLOOKUP(G$4,BuildingStockData!$A$1:$O$6,5,FALSE)*1000*1000000/(99976.129*1000000)*BuildingStockData!$F$18</f>
        <v>4.0559871562610206E-2</v>
      </c>
      <c r="H16" s="71">
        <f>HLOOKUP(H$4,'FS ADD Mid PA'!$A$414:$Q$465,$A16-1978,FALSE)*HLOOKUP(H$4,BuildingStockData!$A$1:$O$6,5,FALSE)*1000*1000000/(99976.129*1000000)*BuildingStockData!$F$18</f>
        <v>1.0981353055683467</v>
      </c>
      <c r="I16" s="71">
        <f>HLOOKUP(I$4,'FS ADD Mid PA'!$A$414:$Q$465,$A16-1978,FALSE)*HLOOKUP(I$4,BuildingStockData!$A$1:$O$6,5,FALSE)*1000*1000000/(99976.129*1000000)*BuildingStockData!$F$18</f>
        <v>1.0656252027668431</v>
      </c>
      <c r="J16" s="71">
        <f>HLOOKUP(J$4,'FS ADD Mid PA'!$A$414:$Q$465,$A16-1978,FALSE)*HLOOKUP(J$4,BuildingStockData!$A$1:$O$6,5,FALSE)*1000*1000000/(99976.129*1000000)*BuildingStockData!$F$18</f>
        <v>3.9821855182748451</v>
      </c>
      <c r="K16" s="71">
        <f>HLOOKUP(K$4,'FS ADD Mid PA'!$A$414:$Q$465,$A16-1978,FALSE)*HLOOKUP(K$4,BuildingStockData!$A$1:$O$6,5,FALSE)*1000*1000000/(99976.129*1000000)*BuildingStockData!$F$18</f>
        <v>2.2978683163977083</v>
      </c>
      <c r="L16" s="71">
        <f>HLOOKUP(L$4,'FS ADD Mid PA'!$A$414:$Q$465,$A16-1978,FALSE)*HLOOKUP(L$4,BuildingStockData!$A$1:$O$6,5,FALSE)*1000*1000000/(99976.129*1000000)*BuildingStockData!$F$18</f>
        <v>4.9224045081375252</v>
      </c>
      <c r="M16" s="71">
        <f>HLOOKUP(M$4,'FS ADD Mid PA'!$A$414:$Q$465,$A16-1978,FALSE)*HLOOKUP(M$4,BuildingStockData!$A$1:$O$6,5,FALSE)*1000*1000000/(99976.129*1000000)*BuildingStockData!$F$18</f>
        <v>4.7480412521631701</v>
      </c>
      <c r="N16" s="70">
        <f>HLOOKUP(N$4,'FS ADD Mid PA'!$A$414:$Q$465,$A16-1978,FALSE)*HLOOKUP(N$4,BuildingStockData!$A$1:$O$6,5,FALSE)*1000*1000000/(99976.129*1000000)*BuildingStockData!$D$18</f>
        <v>9.4021091593838033</v>
      </c>
      <c r="O16" s="70">
        <f>HLOOKUP(O$4,'FS ADD Mid PA'!$A$414:$Q$465,$A16-1978,FALSE)*HLOOKUP(O$4,BuildingStockData!$A$1:$O$6,5,FALSE)*1000*1000000/(99976.129*1000000)*BuildingStockData!$D$18</f>
        <v>155.83569759622512</v>
      </c>
      <c r="P16" s="71">
        <f t="shared" si="0"/>
        <v>28.935694933679148</v>
      </c>
    </row>
    <row r="17" spans="1:16" x14ac:dyDescent="0.3">
      <c r="A17" s="68">
        <f t="shared" si="1"/>
        <v>2027</v>
      </c>
      <c r="B17" s="71">
        <f>HLOOKUP(B$4,'FS ADD Mid PA'!$A$414:$Q$465,$A17-1978,FALSE)*HLOOKUP(B$4,BuildingStockData!$A$1:$O$6,5,FALSE)*1000*1000000/(99976.129*1000000)*BuildingStockData!$F$18</f>
        <v>0.6293014679287412</v>
      </c>
      <c r="C17" s="71">
        <f>HLOOKUP(C$4,'FS ADD Mid PA'!$A$414:$Q$465,$A17-1978,FALSE)*HLOOKUP(C$4,BuildingStockData!$A$1:$O$6,5,FALSE)*1000*1000000/(99976.129*1000000)*BuildingStockData!$F$18</f>
        <v>7.2192053116637052</v>
      </c>
      <c r="D17" s="71">
        <f>HLOOKUP(D$4,'FS ADD Mid PA'!$A$414:$Q$465,$A17-1978,FALSE)*HLOOKUP(D$4,BuildingStockData!$A$1:$O$6,5,FALSE)*1000*1000000/(99976.129*1000000)*BuildingStockData!$F$18</f>
        <v>0.92973350279229194</v>
      </c>
      <c r="E17" s="71">
        <f>HLOOKUP(E$4,'FS ADD Mid PA'!$A$414:$Q$465,$A17-1978,FALSE)*HLOOKUP(E$4,BuildingStockData!$A$1:$O$6,5,FALSE)*1000*1000000/(99976.129*1000000)*BuildingStockData!$F$18</f>
        <v>1.6541207841969217</v>
      </c>
      <c r="F17" s="71">
        <f>HLOOKUP(F$4,'FS ADD Mid PA'!$A$414:$Q$465,$A17-1978,FALSE)*HLOOKUP(F$4,BuildingStockData!$A$1:$O$6,5,FALSE)*1000*1000000/(99976.129*1000000)*BuildingStockData!$F$18</f>
        <v>0.39377369058979866</v>
      </c>
      <c r="G17" s="71">
        <f>HLOOKUP(G$4,'FS ADD Mid PA'!$A$414:$Q$465,$A17-1978,FALSE)*HLOOKUP(G$4,BuildingStockData!$A$1:$O$6,5,FALSE)*1000*1000000/(99976.129*1000000)*BuildingStockData!$F$18</f>
        <v>4.059679114067416E-2</v>
      </c>
      <c r="H17" s="71">
        <f>HLOOKUP(H$4,'FS ADD Mid PA'!$A$414:$Q$465,$A17-1978,FALSE)*HLOOKUP(H$4,BuildingStockData!$A$1:$O$6,5,FALSE)*1000*1000000/(99976.129*1000000)*BuildingStockData!$F$18</f>
        <v>1.1244067171040821</v>
      </c>
      <c r="I17" s="71">
        <f>HLOOKUP(I$4,'FS ADD Mid PA'!$A$414:$Q$465,$A17-1978,FALSE)*HLOOKUP(I$4,BuildingStockData!$A$1:$O$6,5,FALSE)*1000*1000000/(99976.129*1000000)*BuildingStockData!$F$18</f>
        <v>1.087435905151561</v>
      </c>
      <c r="J17" s="71">
        <f>HLOOKUP(J$4,'FS ADD Mid PA'!$A$414:$Q$465,$A17-1978,FALSE)*HLOOKUP(J$4,BuildingStockData!$A$1:$O$6,5,FALSE)*1000*1000000/(99976.129*1000000)*BuildingStockData!$F$18</f>
        <v>4.0311070125793842</v>
      </c>
      <c r="K17" s="71">
        <f>HLOOKUP(K$4,'FS ADD Mid PA'!$A$414:$Q$465,$A17-1978,FALSE)*HLOOKUP(K$4,BuildingStockData!$A$1:$O$6,5,FALSE)*1000*1000000/(99976.129*1000000)*BuildingStockData!$F$18</f>
        <v>2.3241411366580067</v>
      </c>
      <c r="L17" s="71">
        <f>HLOOKUP(L$4,'FS ADD Mid PA'!$A$414:$Q$465,$A17-1978,FALSE)*HLOOKUP(L$4,BuildingStockData!$A$1:$O$6,5,FALSE)*1000*1000000/(99976.129*1000000)*BuildingStockData!$F$18</f>
        <v>4.9709768118230055</v>
      </c>
      <c r="M17" s="71">
        <f>HLOOKUP(M$4,'FS ADD Mid PA'!$A$414:$Q$465,$A17-1978,FALSE)*HLOOKUP(M$4,BuildingStockData!$A$1:$O$6,5,FALSE)*1000*1000000/(99976.129*1000000)*BuildingStockData!$F$18</f>
        <v>4.7289549943073572</v>
      </c>
      <c r="N17" s="70">
        <f>HLOOKUP(N$4,'FS ADD Mid PA'!$A$414:$Q$465,$A17-1978,FALSE)*HLOOKUP(N$4,BuildingStockData!$A$1:$O$6,5,FALSE)*1000*1000000/(99976.129*1000000)*BuildingStockData!$D$18</f>
        <v>9.4852828043118471</v>
      </c>
      <c r="O17" s="70">
        <f>HLOOKUP(O$4,'FS ADD Mid PA'!$A$414:$Q$465,$A17-1978,FALSE)*HLOOKUP(O$4,BuildingStockData!$A$1:$O$6,5,FALSE)*1000*1000000/(99976.129*1000000)*BuildingStockData!$D$18</f>
        <v>157.97209086762876</v>
      </c>
      <c r="P17" s="71">
        <f t="shared" si="0"/>
        <v>29.133754125935525</v>
      </c>
    </row>
    <row r="18" spans="1:16" x14ac:dyDescent="0.3">
      <c r="A18" s="68">
        <f t="shared" si="1"/>
        <v>2028</v>
      </c>
      <c r="B18" s="71">
        <f>HLOOKUP(B$4,'FS ADD Mid PA'!$A$414:$Q$465,$A18-1978,FALSE)*HLOOKUP(B$4,BuildingStockData!$A$1:$O$6,5,FALSE)*1000*1000000/(99976.129*1000000)*BuildingStockData!$F$18</f>
        <v>0.6342539329945398</v>
      </c>
      <c r="C18" s="71">
        <f>HLOOKUP(C$4,'FS ADD Mid PA'!$A$414:$Q$465,$A18-1978,FALSE)*HLOOKUP(C$4,BuildingStockData!$A$1:$O$6,5,FALSE)*1000*1000000/(99976.129*1000000)*BuildingStockData!$F$18</f>
        <v>7.2640004506143718</v>
      </c>
      <c r="D18" s="71">
        <f>HLOOKUP(D$4,'FS ADD Mid PA'!$A$414:$Q$465,$A18-1978,FALSE)*HLOOKUP(D$4,BuildingStockData!$A$1:$O$6,5,FALSE)*1000*1000000/(99976.129*1000000)*BuildingStockData!$F$18</f>
        <v>0.93792979556898859</v>
      </c>
      <c r="E18" s="71">
        <f>HLOOKUP(E$4,'FS ADD Mid PA'!$A$414:$Q$465,$A18-1978,FALSE)*HLOOKUP(E$4,BuildingStockData!$A$1:$O$6,5,FALSE)*1000*1000000/(99976.129*1000000)*BuildingStockData!$F$18</f>
        <v>1.6672918718740339</v>
      </c>
      <c r="F18" s="71">
        <f>HLOOKUP(F$4,'FS ADD Mid PA'!$A$414:$Q$465,$A18-1978,FALSE)*HLOOKUP(F$4,BuildingStockData!$A$1:$O$6,5,FALSE)*1000*1000000/(99976.129*1000000)*BuildingStockData!$F$18</f>
        <v>0.39774558891007583</v>
      </c>
      <c r="G18" s="71">
        <f>HLOOKUP(G$4,'FS ADD Mid PA'!$A$414:$Q$465,$A18-1978,FALSE)*HLOOKUP(G$4,BuildingStockData!$A$1:$O$6,5,FALSE)*1000*1000000/(99976.129*1000000)*BuildingStockData!$F$18</f>
        <v>4.0719294310060987E-2</v>
      </c>
      <c r="H18" s="71">
        <f>HLOOKUP(H$4,'FS ADD Mid PA'!$A$414:$Q$465,$A18-1978,FALSE)*HLOOKUP(H$4,BuildingStockData!$A$1:$O$6,5,FALSE)*1000*1000000/(99976.129*1000000)*BuildingStockData!$F$18</f>
        <v>1.1512237765994529</v>
      </c>
      <c r="I18" s="71">
        <f>HLOOKUP(I$4,'FS ADD Mid PA'!$A$414:$Q$465,$A18-1978,FALSE)*HLOOKUP(I$4,BuildingStockData!$A$1:$O$6,5,FALSE)*1000*1000000/(99976.129*1000000)*BuildingStockData!$F$18</f>
        <v>1.1088848313152468</v>
      </c>
      <c r="J18" s="71">
        <f>HLOOKUP(J$4,'FS ADD Mid PA'!$A$414:$Q$465,$A18-1978,FALSE)*HLOOKUP(J$4,BuildingStockData!$A$1:$O$6,5,FALSE)*1000*1000000/(99976.129*1000000)*BuildingStockData!$F$18</f>
        <v>4.0814597305024689</v>
      </c>
      <c r="K18" s="71">
        <f>HLOOKUP(K$4,'FS ADD Mid PA'!$A$414:$Q$465,$A18-1978,FALSE)*HLOOKUP(K$4,BuildingStockData!$A$1:$O$6,5,FALSE)*1000*1000000/(99976.129*1000000)*BuildingStockData!$F$18</f>
        <v>2.3583156937193652</v>
      </c>
      <c r="L18" s="71">
        <f>HLOOKUP(L$4,'FS ADD Mid PA'!$A$414:$Q$465,$A18-1978,FALSE)*HLOOKUP(L$4,BuildingStockData!$A$1:$O$6,5,FALSE)*1000*1000000/(99976.129*1000000)*BuildingStockData!$F$18</f>
        <v>5.0222709966223178</v>
      </c>
      <c r="M18" s="71">
        <f>HLOOKUP(M$4,'FS ADD Mid PA'!$A$414:$Q$465,$A18-1978,FALSE)*HLOOKUP(M$4,BuildingStockData!$A$1:$O$6,5,FALSE)*1000*1000000/(99976.129*1000000)*BuildingStockData!$F$18</f>
        <v>4.7986290702612751</v>
      </c>
      <c r="N18" s="70">
        <f>HLOOKUP(N$4,'FS ADD Mid PA'!$A$414:$Q$465,$A18-1978,FALSE)*HLOOKUP(N$4,BuildingStockData!$A$1:$O$6,5,FALSE)*1000*1000000/(99976.129*1000000)*BuildingStockData!$D$18</f>
        <v>9.5715797447008164</v>
      </c>
      <c r="O18" s="70">
        <f>HLOOKUP(O$4,'FS ADD Mid PA'!$A$414:$Q$465,$A18-1978,FALSE)*HLOOKUP(O$4,BuildingStockData!$A$1:$O$6,5,FALSE)*1000*1000000/(99976.129*1000000)*BuildingStockData!$D$18</f>
        <v>160.17828581890063</v>
      </c>
      <c r="P18" s="71">
        <f t="shared" si="0"/>
        <v>29.462725033292198</v>
      </c>
    </row>
    <row r="19" spans="1:16" x14ac:dyDescent="0.3">
      <c r="A19" s="68">
        <f t="shared" si="1"/>
        <v>2029</v>
      </c>
      <c r="B19" s="71">
        <f>HLOOKUP(B$4,'FS ADD Mid PA'!$A$414:$Q$465,$A19-1978,FALSE)*HLOOKUP(B$4,BuildingStockData!$A$1:$O$6,5,FALSE)*1000*1000000/(99976.129*1000000)*BuildingStockData!$F$18</f>
        <v>0.63878766915742269</v>
      </c>
      <c r="C19" s="71">
        <f>HLOOKUP(C$4,'FS ADD Mid PA'!$A$414:$Q$465,$A19-1978,FALSE)*HLOOKUP(C$4,BuildingStockData!$A$1:$O$6,5,FALSE)*1000*1000000/(99976.129*1000000)*BuildingStockData!$F$18</f>
        <v>7.3198180599214107</v>
      </c>
      <c r="D19" s="71">
        <f>HLOOKUP(D$4,'FS ADD Mid PA'!$A$414:$Q$465,$A19-1978,FALSE)*HLOOKUP(D$4,BuildingStockData!$A$1:$O$6,5,FALSE)*1000*1000000/(99976.129*1000000)*BuildingStockData!$F$18</f>
        <v>0.94881147742662431</v>
      </c>
      <c r="E19" s="71">
        <f>HLOOKUP(E$4,'FS ADD Mid PA'!$A$414:$Q$465,$A19-1978,FALSE)*HLOOKUP(E$4,BuildingStockData!$A$1:$O$6,5,FALSE)*1000*1000000/(99976.129*1000000)*BuildingStockData!$F$18</f>
        <v>1.6855590023511564</v>
      </c>
      <c r="F19" s="71">
        <f>HLOOKUP(F$4,'FS ADD Mid PA'!$A$414:$Q$465,$A19-1978,FALSE)*HLOOKUP(F$4,BuildingStockData!$A$1:$O$6,5,FALSE)*1000*1000000/(99976.129*1000000)*BuildingStockData!$F$18</f>
        <v>0.40298117672179329</v>
      </c>
      <c r="G19" s="71">
        <f>HLOOKUP(G$4,'FS ADD Mid PA'!$A$414:$Q$465,$A19-1978,FALSE)*HLOOKUP(G$4,BuildingStockData!$A$1:$O$6,5,FALSE)*1000*1000000/(99976.129*1000000)*BuildingStockData!$F$18</f>
        <v>4.0802601427345694E-2</v>
      </c>
      <c r="H19" s="71">
        <f>HLOOKUP(H$4,'FS ADD Mid PA'!$A$414:$Q$465,$A19-1978,FALSE)*HLOOKUP(H$4,BuildingStockData!$A$1:$O$6,5,FALSE)*1000*1000000/(99976.129*1000000)*BuildingStockData!$F$18</f>
        <v>1.1786592897757575</v>
      </c>
      <c r="I19" s="71">
        <f>HLOOKUP(I$4,'FS ADD Mid PA'!$A$414:$Q$465,$A19-1978,FALSE)*HLOOKUP(I$4,BuildingStockData!$A$1:$O$6,5,FALSE)*1000*1000000/(99976.129*1000000)*BuildingStockData!$F$18</f>
        <v>1.129289353397986</v>
      </c>
      <c r="J19" s="71">
        <f>HLOOKUP(J$4,'FS ADD Mid PA'!$A$414:$Q$465,$A19-1978,FALSE)*HLOOKUP(J$4,BuildingStockData!$A$1:$O$6,5,FALSE)*1000*1000000/(99976.129*1000000)*BuildingStockData!$F$18</f>
        <v>4.1302022918592263</v>
      </c>
      <c r="K19" s="71">
        <f>HLOOKUP(K$4,'FS ADD Mid PA'!$A$414:$Q$465,$A19-1978,FALSE)*HLOOKUP(K$4,BuildingStockData!$A$1:$O$6,5,FALSE)*1000*1000000/(99976.129*1000000)*BuildingStockData!$F$18</f>
        <v>2.3962391526710314</v>
      </c>
      <c r="L19" s="71">
        <f>HLOOKUP(L$4,'FS ADD Mid PA'!$A$414:$Q$465,$A19-1978,FALSE)*HLOOKUP(L$4,BuildingStockData!$A$1:$O$6,5,FALSE)*1000*1000000/(99976.129*1000000)*BuildingStockData!$F$18</f>
        <v>5.07600892676607</v>
      </c>
      <c r="M19" s="71">
        <f>HLOOKUP(M$4,'FS ADD Mid PA'!$A$414:$Q$465,$A19-1978,FALSE)*HLOOKUP(M$4,BuildingStockData!$A$1:$O$6,5,FALSE)*1000*1000000/(99976.129*1000000)*BuildingStockData!$F$18</f>
        <v>4.8818497392409625</v>
      </c>
      <c r="N19" s="70">
        <f>HLOOKUP(N$4,'FS ADD Mid PA'!$A$414:$Q$465,$A19-1978,FALSE)*HLOOKUP(N$4,BuildingStockData!$A$1:$O$6,5,FALSE)*1000*1000000/(99976.129*1000000)*BuildingStockData!$D$18</f>
        <v>9.65759291942652</v>
      </c>
      <c r="O19" s="70">
        <f>HLOOKUP(O$4,'FS ADD Mid PA'!$A$414:$Q$465,$A19-1978,FALSE)*HLOOKUP(O$4,BuildingStockData!$A$1:$O$6,5,FALSE)*1000*1000000/(99976.129*1000000)*BuildingStockData!$D$18</f>
        <v>162.39515797141891</v>
      </c>
      <c r="P19" s="71">
        <f t="shared" si="0"/>
        <v>29.829008740716787</v>
      </c>
    </row>
    <row r="20" spans="1:16" x14ac:dyDescent="0.3">
      <c r="A20" s="68">
        <f t="shared" si="1"/>
        <v>2030</v>
      </c>
      <c r="B20" s="71">
        <f>HLOOKUP(B$4,'FS ADD Mid PA'!$A$414:$Q$465,$A20-1978,FALSE)*HLOOKUP(B$4,BuildingStockData!$A$1:$O$6,5,FALSE)*1000*1000000/(99976.129*1000000)*BuildingStockData!$F$18</f>
        <v>0.64430567504594394</v>
      </c>
      <c r="C20" s="71">
        <f>HLOOKUP(C$4,'FS ADD Mid PA'!$A$414:$Q$465,$A20-1978,FALSE)*HLOOKUP(C$4,BuildingStockData!$A$1:$O$6,5,FALSE)*1000*1000000/(99976.129*1000000)*BuildingStockData!$F$18</f>
        <v>7.3845619096967443</v>
      </c>
      <c r="D20" s="71">
        <f>HLOOKUP(D$4,'FS ADD Mid PA'!$A$414:$Q$465,$A20-1978,FALSE)*HLOOKUP(D$4,BuildingStockData!$A$1:$O$6,5,FALSE)*1000*1000000/(99976.129*1000000)*BuildingStockData!$F$18</f>
        <v>0.96204246492732381</v>
      </c>
      <c r="E20" s="71">
        <f>HLOOKUP(E$4,'FS ADD Mid PA'!$A$414:$Q$465,$A20-1978,FALSE)*HLOOKUP(E$4,BuildingStockData!$A$1:$O$6,5,FALSE)*1000*1000000/(99976.129*1000000)*BuildingStockData!$F$18</f>
        <v>1.7081426062540648</v>
      </c>
      <c r="F20" s="71">
        <f>HLOOKUP(F$4,'FS ADD Mid PA'!$A$414:$Q$465,$A20-1978,FALSE)*HLOOKUP(F$4,BuildingStockData!$A$1:$O$6,5,FALSE)*1000*1000000/(99976.129*1000000)*BuildingStockData!$F$18</f>
        <v>0.40953701369012663</v>
      </c>
      <c r="G20" s="71">
        <f>HLOOKUP(G$4,'FS ADD Mid PA'!$A$414:$Q$465,$A20-1978,FALSE)*HLOOKUP(G$4,BuildingStockData!$A$1:$O$6,5,FALSE)*1000*1000000/(99976.129*1000000)*BuildingStockData!$F$18</f>
        <v>4.1081104893386705E-2</v>
      </c>
      <c r="H20" s="71">
        <f>HLOOKUP(H$4,'FS ADD Mid PA'!$A$414:$Q$465,$A20-1978,FALSE)*HLOOKUP(H$4,BuildingStockData!$A$1:$O$6,5,FALSE)*1000*1000000/(99976.129*1000000)*BuildingStockData!$F$18</f>
        <v>1.2049469860258308</v>
      </c>
      <c r="I20" s="71">
        <f>HLOOKUP(I$4,'FS ADD Mid PA'!$A$414:$Q$465,$A20-1978,FALSE)*HLOOKUP(I$4,BuildingStockData!$A$1:$O$6,5,FALSE)*1000*1000000/(99976.129*1000000)*BuildingStockData!$F$18</f>
        <v>1.1475340086596921</v>
      </c>
      <c r="J20" s="71">
        <f>HLOOKUP(J$4,'FS ADD Mid PA'!$A$414:$Q$465,$A20-1978,FALSE)*HLOOKUP(J$4,BuildingStockData!$A$1:$O$6,5,FALSE)*1000*1000000/(99976.129*1000000)*BuildingStockData!$F$18</f>
        <v>4.1788925335788267</v>
      </c>
      <c r="K20" s="71">
        <f>HLOOKUP(K$4,'FS ADD Mid PA'!$A$414:$Q$465,$A20-1978,FALSE)*HLOOKUP(K$4,BuildingStockData!$A$1:$O$6,5,FALSE)*1000*1000000/(99976.129*1000000)*BuildingStockData!$F$18</f>
        <v>2.4371791955012867</v>
      </c>
      <c r="L20" s="71">
        <f>HLOOKUP(L$4,'FS ADD Mid PA'!$A$414:$Q$465,$A20-1978,FALSE)*HLOOKUP(L$4,BuildingStockData!$A$1:$O$6,5,FALSE)*1000*1000000/(99976.129*1000000)*BuildingStockData!$F$18</f>
        <v>5.1389354884347487</v>
      </c>
      <c r="M20" s="71">
        <f>HLOOKUP(M$4,'FS ADD Mid PA'!$A$414:$Q$465,$A20-1978,FALSE)*HLOOKUP(M$4,BuildingStockData!$A$1:$O$6,5,FALSE)*1000*1000000/(99976.129*1000000)*BuildingStockData!$F$18</f>
        <v>4.9676988817777064</v>
      </c>
      <c r="N20" s="70">
        <f>HLOOKUP(N$4,'FS ADD Mid PA'!$A$414:$Q$465,$A20-1978,FALSE)*HLOOKUP(N$4,BuildingStockData!$A$1:$O$6,5,FALSE)*1000*1000000/(99976.129*1000000)*BuildingStockData!$D$18</f>
        <v>9.7436225709397011</v>
      </c>
      <c r="O20" s="70">
        <f>HLOOKUP(O$4,'FS ADD Mid PA'!$A$414:$Q$465,$A20-1978,FALSE)*HLOOKUP(O$4,BuildingStockData!$A$1:$O$6,5,FALSE)*1000*1000000/(99976.129*1000000)*BuildingStockData!$D$18</f>
        <v>164.627847678259</v>
      </c>
      <c r="P20" s="71">
        <f t="shared" si="0"/>
        <v>30.224857868485678</v>
      </c>
    </row>
    <row r="22" spans="1:16" ht="18" x14ac:dyDescent="0.35">
      <c r="A22" s="62" t="s">
        <v>165</v>
      </c>
      <c r="D22" s="149">
        <v>0.1</v>
      </c>
    </row>
    <row r="23" spans="1:16" x14ac:dyDescent="0.3">
      <c r="A23" s="67" t="s">
        <v>187</v>
      </c>
    </row>
    <row r="24" spans="1:16" x14ac:dyDescent="0.3">
      <c r="B24" s="68">
        <v>2015</v>
      </c>
      <c r="C24" s="68">
        <f>B24+1</f>
        <v>2016</v>
      </c>
      <c r="D24" s="68">
        <f t="shared" ref="D24:L24" si="2">C24+1</f>
        <v>2017</v>
      </c>
      <c r="E24" s="68">
        <f t="shared" si="2"/>
        <v>2018</v>
      </c>
      <c r="F24" s="68">
        <f t="shared" si="2"/>
        <v>2019</v>
      </c>
      <c r="G24" s="68">
        <f t="shared" si="2"/>
        <v>2020</v>
      </c>
      <c r="H24" s="68">
        <f t="shared" si="2"/>
        <v>2021</v>
      </c>
      <c r="I24" s="68">
        <f t="shared" si="2"/>
        <v>2022</v>
      </c>
      <c r="J24" s="68">
        <f t="shared" si="2"/>
        <v>2023</v>
      </c>
      <c r="K24" s="68">
        <f t="shared" si="2"/>
        <v>2024</v>
      </c>
      <c r="L24" s="68">
        <f t="shared" si="2"/>
        <v>2025</v>
      </c>
      <c r="M24" s="68">
        <f>L24+1</f>
        <v>2026</v>
      </c>
      <c r="N24" s="68">
        <f t="shared" ref="N24:P24" si="3">M24+1</f>
        <v>2027</v>
      </c>
      <c r="O24" s="68">
        <f t="shared" si="3"/>
        <v>2028</v>
      </c>
      <c r="P24" s="68">
        <f t="shared" si="3"/>
        <v>2029</v>
      </c>
    </row>
    <row r="25" spans="1:16" x14ac:dyDescent="0.3">
      <c r="A25" s="72" t="s">
        <v>116</v>
      </c>
      <c r="B25" s="74">
        <v>0</v>
      </c>
      <c r="C25" s="74">
        <v>0</v>
      </c>
      <c r="D25" s="74">
        <v>0</v>
      </c>
      <c r="E25" s="74">
        <v>0</v>
      </c>
      <c r="F25" s="74">
        <v>0</v>
      </c>
      <c r="G25" s="74">
        <f>$D$22*(10-(2029-G24))/10</f>
        <v>0.01</v>
      </c>
      <c r="H25" s="74">
        <f t="shared" ref="H25:P25" si="4">$D$22*(10-(2029-H24))/10</f>
        <v>0.02</v>
      </c>
      <c r="I25" s="74">
        <f t="shared" si="4"/>
        <v>3.0000000000000006E-2</v>
      </c>
      <c r="J25" s="74">
        <f t="shared" si="4"/>
        <v>0.04</v>
      </c>
      <c r="K25" s="74">
        <f t="shared" si="4"/>
        <v>0.05</v>
      </c>
      <c r="L25" s="74">
        <f t="shared" si="4"/>
        <v>6.0000000000000012E-2</v>
      </c>
      <c r="M25" s="74">
        <f t="shared" si="4"/>
        <v>7.0000000000000007E-2</v>
      </c>
      <c r="N25" s="74">
        <f t="shared" si="4"/>
        <v>0.08</v>
      </c>
      <c r="O25" s="74">
        <f t="shared" si="4"/>
        <v>0.09</v>
      </c>
      <c r="P25" s="74">
        <f t="shared" si="4"/>
        <v>0.1</v>
      </c>
    </row>
    <row r="26" spans="1:16" ht="28.8" x14ac:dyDescent="0.3">
      <c r="A26" s="73" t="s">
        <v>117</v>
      </c>
      <c r="B26" s="71">
        <v>0</v>
      </c>
      <c r="C26" s="71">
        <v>0</v>
      </c>
      <c r="D26" s="71">
        <v>0</v>
      </c>
      <c r="E26" s="71">
        <f>-E27*1000000*99976.1/(3.412*1000000000)*(0.8/3)</f>
        <v>0</v>
      </c>
      <c r="F26" s="71">
        <f t="shared" ref="F26:P26" si="5">-F27*1000000*99976.1/(3.412*1000000000)*(0.8/3)</f>
        <v>0</v>
      </c>
      <c r="G26" s="71">
        <f t="shared" si="5"/>
        <v>-2.178591648614824</v>
      </c>
      <c r="H26" s="71">
        <f t="shared" si="5"/>
        <v>-6.4817169503300418</v>
      </c>
      <c r="I26" s="71">
        <f t="shared" si="5"/>
        <v>-12.882373271043788</v>
      </c>
      <c r="J26" s="71">
        <f t="shared" si="5"/>
        <v>-21.575053979208718</v>
      </c>
      <c r="K26" s="71">
        <f t="shared" si="5"/>
        <v>-32.695572808061442</v>
      </c>
      <c r="L26" s="71">
        <f t="shared" si="5"/>
        <v>-46.207535415279402</v>
      </c>
      <c r="M26" s="71">
        <f t="shared" si="5"/>
        <v>-62.034143865309098</v>
      </c>
      <c r="N26" s="71">
        <f t="shared" si="5"/>
        <v>-80.245502151326733</v>
      </c>
      <c r="O26" s="71">
        <f t="shared" si="5"/>
        <v>-100.96462297806241</v>
      </c>
      <c r="P26" s="71">
        <f t="shared" si="5"/>
        <v>-124.27207089336351</v>
      </c>
    </row>
    <row r="27" spans="1:16" ht="28.8" x14ac:dyDescent="0.3">
      <c r="A27" s="73" t="s">
        <v>118</v>
      </c>
      <c r="B27" s="71">
        <v>0</v>
      </c>
      <c r="C27" s="71">
        <v>0</v>
      </c>
      <c r="D27" s="71">
        <v>0</v>
      </c>
      <c r="E27" s="71">
        <f>VLOOKUP(E$24,$A$5:$P$20,16,FALSE)*E25+D27</f>
        <v>0</v>
      </c>
      <c r="F27" s="71">
        <f t="shared" ref="F27:P27" si="6">VLOOKUP(F$24,$A$5:$P$20,16,FALSE)*F25+E27</f>
        <v>0</v>
      </c>
      <c r="G27" s="71">
        <f t="shared" si="6"/>
        <v>0.2788174388081418</v>
      </c>
      <c r="H27" s="71">
        <f t="shared" si="6"/>
        <v>0.82953394240696399</v>
      </c>
      <c r="I27" s="71">
        <f t="shared" si="6"/>
        <v>1.6486936978238325</v>
      </c>
      <c r="J27" s="71">
        <f t="shared" si="6"/>
        <v>2.7611880805910167</v>
      </c>
      <c r="K27" s="71">
        <f t="shared" si="6"/>
        <v>4.1843986120597432</v>
      </c>
      <c r="L27" s="71">
        <f t="shared" si="6"/>
        <v>5.913667522922978</v>
      </c>
      <c r="M27" s="71">
        <f t="shared" si="6"/>
        <v>7.9391661682805186</v>
      </c>
      <c r="N27" s="71">
        <f t="shared" si="6"/>
        <v>10.269866498355361</v>
      </c>
      <c r="O27" s="71">
        <f t="shared" si="6"/>
        <v>12.921511751351659</v>
      </c>
      <c r="P27" s="71">
        <f t="shared" si="6"/>
        <v>15.904412625423337</v>
      </c>
    </row>
    <row r="28" spans="1:16" x14ac:dyDescent="0.3">
      <c r="A28" s="146"/>
      <c r="B28" s="147"/>
      <c r="C28" s="147"/>
      <c r="D28" s="147"/>
      <c r="E28" s="147"/>
      <c r="F28" s="147"/>
      <c r="G28" s="147"/>
      <c r="H28" s="147"/>
      <c r="I28" s="147"/>
      <c r="J28" s="147"/>
      <c r="K28" s="147"/>
      <c r="L28" s="147"/>
      <c r="M28" s="147"/>
      <c r="N28" s="147"/>
      <c r="O28" s="147"/>
      <c r="P28" s="147"/>
    </row>
    <row r="29" spans="1:16" ht="18" x14ac:dyDescent="0.35">
      <c r="A29" s="62" t="s">
        <v>167</v>
      </c>
      <c r="D29" s="148">
        <v>0.25</v>
      </c>
    </row>
    <row r="30" spans="1:16" x14ac:dyDescent="0.3">
      <c r="A30" s="67" t="s">
        <v>187</v>
      </c>
    </row>
    <row r="31" spans="1:16" x14ac:dyDescent="0.3">
      <c r="B31" s="68">
        <v>2015</v>
      </c>
      <c r="C31" s="68">
        <f>B31+1</f>
        <v>2016</v>
      </c>
      <c r="D31" s="68">
        <f t="shared" ref="D31:L31" si="7">C31+1</f>
        <v>2017</v>
      </c>
      <c r="E31" s="68">
        <f t="shared" si="7"/>
        <v>2018</v>
      </c>
      <c r="F31" s="68">
        <f t="shared" si="7"/>
        <v>2019</v>
      </c>
      <c r="G31" s="68">
        <f t="shared" si="7"/>
        <v>2020</v>
      </c>
      <c r="H31" s="68">
        <f t="shared" si="7"/>
        <v>2021</v>
      </c>
      <c r="I31" s="68">
        <f t="shared" si="7"/>
        <v>2022</v>
      </c>
      <c r="J31" s="68">
        <f t="shared" si="7"/>
        <v>2023</v>
      </c>
      <c r="K31" s="68">
        <f t="shared" si="7"/>
        <v>2024</v>
      </c>
      <c r="L31" s="68">
        <f t="shared" si="7"/>
        <v>2025</v>
      </c>
      <c r="M31" s="68">
        <f>L31+1</f>
        <v>2026</v>
      </c>
      <c r="N31" s="68">
        <f t="shared" ref="N31:P31" si="8">M31+1</f>
        <v>2027</v>
      </c>
      <c r="O31" s="68">
        <f t="shared" si="8"/>
        <v>2028</v>
      </c>
      <c r="P31" s="68">
        <f t="shared" si="8"/>
        <v>2029</v>
      </c>
    </row>
    <row r="32" spans="1:16" x14ac:dyDescent="0.3">
      <c r="A32" s="72" t="s">
        <v>116</v>
      </c>
      <c r="B32" s="74">
        <v>0</v>
      </c>
      <c r="C32" s="74">
        <v>0</v>
      </c>
      <c r="D32" s="74">
        <v>0</v>
      </c>
      <c r="E32" s="74">
        <v>0</v>
      </c>
      <c r="F32" s="74">
        <v>0</v>
      </c>
      <c r="G32" s="74">
        <f>$D$29*(10-(2029-G31))/10</f>
        <v>2.5000000000000001E-2</v>
      </c>
      <c r="H32" s="74">
        <f t="shared" ref="H32:P32" si="9">$D$29*(10-(2029-H31))/10</f>
        <v>0.05</v>
      </c>
      <c r="I32" s="74">
        <f t="shared" si="9"/>
        <v>7.4999999999999997E-2</v>
      </c>
      <c r="J32" s="74">
        <f t="shared" si="9"/>
        <v>0.1</v>
      </c>
      <c r="K32" s="74">
        <f t="shared" si="9"/>
        <v>0.125</v>
      </c>
      <c r="L32" s="74">
        <f t="shared" si="9"/>
        <v>0.15</v>
      </c>
      <c r="M32" s="74">
        <f t="shared" si="9"/>
        <v>0.17499999999999999</v>
      </c>
      <c r="N32" s="74">
        <f t="shared" si="9"/>
        <v>0.2</v>
      </c>
      <c r="O32" s="74">
        <f t="shared" si="9"/>
        <v>0.22500000000000001</v>
      </c>
      <c r="P32" s="74">
        <f t="shared" si="9"/>
        <v>0.25</v>
      </c>
    </row>
    <row r="33" spans="1:16" ht="28.8" x14ac:dyDescent="0.3">
      <c r="A33" s="73" t="s">
        <v>117</v>
      </c>
      <c r="B33" s="71">
        <v>0</v>
      </c>
      <c r="C33" s="71">
        <v>0</v>
      </c>
      <c r="D33" s="71">
        <v>0</v>
      </c>
      <c r="E33" s="71">
        <f>-E34*1000000*99976.1/(3.412*1000000000)*(0.8/3)</f>
        <v>0</v>
      </c>
      <c r="F33" s="71">
        <f t="shared" ref="F33:P33" si="10">-F34*1000000*99976.1/(3.412*1000000000)*(0.8/3)</f>
        <v>0</v>
      </c>
      <c r="G33" s="71">
        <f t="shared" si="10"/>
        <v>-5.4464791215370596</v>
      </c>
      <c r="H33" s="71">
        <f t="shared" si="10"/>
        <v>-16.204292375825101</v>
      </c>
      <c r="I33" s="71">
        <f t="shared" si="10"/>
        <v>-32.205933177609467</v>
      </c>
      <c r="J33" s="71">
        <f t="shared" si="10"/>
        <v>-53.937634948021795</v>
      </c>
      <c r="K33" s="71">
        <f t="shared" si="10"/>
        <v>-81.738932020153612</v>
      </c>
      <c r="L33" s="71">
        <f t="shared" si="10"/>
        <v>-115.51883853819851</v>
      </c>
      <c r="M33" s="71">
        <f t="shared" si="10"/>
        <v>-155.08535966327275</v>
      </c>
      <c r="N33" s="71">
        <f t="shared" si="10"/>
        <v>-200.6137553783168</v>
      </c>
      <c r="O33" s="71">
        <f t="shared" si="10"/>
        <v>-252.41155744515603</v>
      </c>
      <c r="P33" s="71">
        <f t="shared" si="10"/>
        <v>-310.68017723340881</v>
      </c>
    </row>
    <row r="34" spans="1:16" ht="28.8" x14ac:dyDescent="0.3">
      <c r="A34" s="73" t="s">
        <v>118</v>
      </c>
      <c r="B34" s="71">
        <v>0</v>
      </c>
      <c r="C34" s="71">
        <v>0</v>
      </c>
      <c r="D34" s="71">
        <v>0</v>
      </c>
      <c r="E34" s="71">
        <f>VLOOKUP(E$24,$A$5:$P$20,16,FALSE)*E32+D34</f>
        <v>0</v>
      </c>
      <c r="F34" s="71">
        <f t="shared" ref="F34:P34" si="11">VLOOKUP(F$24,$A$5:$P$20,16,FALSE)*F32+E34</f>
        <v>0</v>
      </c>
      <c r="G34" s="71">
        <f t="shared" si="11"/>
        <v>0.69704359702035457</v>
      </c>
      <c r="H34" s="71">
        <f t="shared" si="11"/>
        <v>2.07383485601741</v>
      </c>
      <c r="I34" s="71">
        <f t="shared" si="11"/>
        <v>4.1217342445595806</v>
      </c>
      <c r="J34" s="71">
        <f t="shared" si="11"/>
        <v>6.9029702014775411</v>
      </c>
      <c r="K34" s="71">
        <f t="shared" si="11"/>
        <v>10.460996530149359</v>
      </c>
      <c r="L34" s="71">
        <f t="shared" si="11"/>
        <v>14.784168807307445</v>
      </c>
      <c r="M34" s="71">
        <f t="shared" si="11"/>
        <v>19.847915420701295</v>
      </c>
      <c r="N34" s="71">
        <f t="shared" si="11"/>
        <v>25.6746662458884</v>
      </c>
      <c r="O34" s="71">
        <f t="shared" si="11"/>
        <v>32.303779378379147</v>
      </c>
      <c r="P34" s="71">
        <f t="shared" si="11"/>
        <v>39.761031563558348</v>
      </c>
    </row>
    <row r="35" spans="1:16" x14ac:dyDescent="0.3">
      <c r="A35" s="146"/>
      <c r="B35" s="147"/>
      <c r="C35" s="147"/>
      <c r="D35" s="147"/>
      <c r="E35" s="147"/>
      <c r="F35" s="147"/>
      <c r="G35" s="147"/>
      <c r="H35" s="147"/>
      <c r="I35" s="147"/>
      <c r="J35" s="147"/>
      <c r="K35" s="147"/>
      <c r="L35" s="147"/>
      <c r="M35" s="147"/>
      <c r="N35" s="147"/>
      <c r="O35" s="147"/>
      <c r="P35" s="147"/>
    </row>
    <row r="36" spans="1:16" ht="18" x14ac:dyDescent="0.35">
      <c r="A36" s="62" t="s">
        <v>166</v>
      </c>
      <c r="D36" s="148">
        <v>0</v>
      </c>
    </row>
    <row r="37" spans="1:16" x14ac:dyDescent="0.3">
      <c r="A37" s="67" t="s">
        <v>187</v>
      </c>
    </row>
    <row r="38" spans="1:16" x14ac:dyDescent="0.3">
      <c r="B38" s="68">
        <v>2015</v>
      </c>
      <c r="C38" s="68">
        <f>B38+1</f>
        <v>2016</v>
      </c>
      <c r="D38" s="68">
        <f t="shared" ref="D38:L38" si="12">C38+1</f>
        <v>2017</v>
      </c>
      <c r="E38" s="68">
        <f t="shared" si="12"/>
        <v>2018</v>
      </c>
      <c r="F38" s="68">
        <f t="shared" si="12"/>
        <v>2019</v>
      </c>
      <c r="G38" s="68">
        <f t="shared" si="12"/>
        <v>2020</v>
      </c>
      <c r="H38" s="68">
        <f t="shared" si="12"/>
        <v>2021</v>
      </c>
      <c r="I38" s="68">
        <f t="shared" si="12"/>
        <v>2022</v>
      </c>
      <c r="J38" s="68">
        <f t="shared" si="12"/>
        <v>2023</v>
      </c>
      <c r="K38" s="68">
        <f t="shared" si="12"/>
        <v>2024</v>
      </c>
      <c r="L38" s="68">
        <f t="shared" si="12"/>
        <v>2025</v>
      </c>
      <c r="M38" s="68">
        <f>L38+1</f>
        <v>2026</v>
      </c>
      <c r="N38" s="68">
        <f t="shared" ref="N38:P38" si="13">M38+1</f>
        <v>2027</v>
      </c>
      <c r="O38" s="68">
        <f t="shared" si="13"/>
        <v>2028</v>
      </c>
      <c r="P38" s="68">
        <f t="shared" si="13"/>
        <v>2029</v>
      </c>
    </row>
    <row r="39" spans="1:16" x14ac:dyDescent="0.3">
      <c r="A39" s="72" t="s">
        <v>116</v>
      </c>
      <c r="B39" s="74">
        <v>0</v>
      </c>
      <c r="C39" s="74">
        <v>0</v>
      </c>
      <c r="D39" s="74">
        <v>0</v>
      </c>
      <c r="E39" s="74">
        <v>0</v>
      </c>
      <c r="F39" s="74">
        <v>0</v>
      </c>
      <c r="G39" s="74">
        <f>$D$36*(10-(2029-G38))/10</f>
        <v>0</v>
      </c>
      <c r="H39" s="74">
        <f t="shared" ref="H39:P39" si="14">$D$36*(10-(2029-H38))/10</f>
        <v>0</v>
      </c>
      <c r="I39" s="74">
        <f t="shared" si="14"/>
        <v>0</v>
      </c>
      <c r="J39" s="74">
        <f t="shared" si="14"/>
        <v>0</v>
      </c>
      <c r="K39" s="74">
        <f t="shared" si="14"/>
        <v>0</v>
      </c>
      <c r="L39" s="74">
        <f t="shared" si="14"/>
        <v>0</v>
      </c>
      <c r="M39" s="74">
        <f t="shared" si="14"/>
        <v>0</v>
      </c>
      <c r="N39" s="74">
        <f t="shared" si="14"/>
        <v>0</v>
      </c>
      <c r="O39" s="74">
        <f t="shared" si="14"/>
        <v>0</v>
      </c>
      <c r="P39" s="74">
        <f t="shared" si="14"/>
        <v>0</v>
      </c>
    </row>
    <row r="40" spans="1:16" ht="28.8" x14ac:dyDescent="0.3">
      <c r="A40" s="73" t="s">
        <v>117</v>
      </c>
      <c r="B40" s="71">
        <v>0</v>
      </c>
      <c r="C40" s="71">
        <v>0</v>
      </c>
      <c r="D40" s="71">
        <v>0</v>
      </c>
      <c r="E40" s="71">
        <f>-E41*1000000*99976.1/(3.412*1000000000)*(0.8/3)</f>
        <v>0</v>
      </c>
      <c r="F40" s="71">
        <f t="shared" ref="F40:P40" si="15">-F41*1000000*99976.1/(3.412*1000000000)*(0.8/3)</f>
        <v>0</v>
      </c>
      <c r="G40" s="71">
        <f t="shared" si="15"/>
        <v>0</v>
      </c>
      <c r="H40" s="71">
        <f t="shared" si="15"/>
        <v>0</v>
      </c>
      <c r="I40" s="71">
        <f t="shared" si="15"/>
        <v>0</v>
      </c>
      <c r="J40" s="71">
        <f t="shared" si="15"/>
        <v>0</v>
      </c>
      <c r="K40" s="71">
        <f t="shared" si="15"/>
        <v>0</v>
      </c>
      <c r="L40" s="71">
        <f t="shared" si="15"/>
        <v>0</v>
      </c>
      <c r="M40" s="71">
        <f t="shared" si="15"/>
        <v>0</v>
      </c>
      <c r="N40" s="71">
        <f t="shared" si="15"/>
        <v>0</v>
      </c>
      <c r="O40" s="71">
        <f t="shared" si="15"/>
        <v>0</v>
      </c>
      <c r="P40" s="71">
        <f t="shared" si="15"/>
        <v>0</v>
      </c>
    </row>
    <row r="41" spans="1:16" ht="28.8" x14ac:dyDescent="0.3">
      <c r="A41" s="73" t="s">
        <v>118</v>
      </c>
      <c r="B41" s="71">
        <v>0</v>
      </c>
      <c r="C41" s="71">
        <v>0</v>
      </c>
      <c r="D41" s="71">
        <v>0</v>
      </c>
      <c r="E41" s="71">
        <f>VLOOKUP(E$24,$A$5:$P$20,16,FALSE)*E39+D41</f>
        <v>0</v>
      </c>
      <c r="F41" s="71">
        <f t="shared" ref="F41:P41" si="16">VLOOKUP(F$24,$A$5:$P$20,16,FALSE)*F39+E41</f>
        <v>0</v>
      </c>
      <c r="G41" s="71">
        <f t="shared" si="16"/>
        <v>0</v>
      </c>
      <c r="H41" s="71">
        <f t="shared" si="16"/>
        <v>0</v>
      </c>
      <c r="I41" s="71">
        <f t="shared" si="16"/>
        <v>0</v>
      </c>
      <c r="J41" s="71">
        <f t="shared" si="16"/>
        <v>0</v>
      </c>
      <c r="K41" s="71">
        <f t="shared" si="16"/>
        <v>0</v>
      </c>
      <c r="L41" s="71">
        <f t="shared" si="16"/>
        <v>0</v>
      </c>
      <c r="M41" s="71">
        <f t="shared" si="16"/>
        <v>0</v>
      </c>
      <c r="N41" s="71">
        <f t="shared" si="16"/>
        <v>0</v>
      </c>
      <c r="O41" s="71">
        <f t="shared" si="16"/>
        <v>0</v>
      </c>
      <c r="P41" s="71">
        <f t="shared" si="16"/>
        <v>0</v>
      </c>
    </row>
    <row r="43" spans="1:16" x14ac:dyDescent="0.3">
      <c r="A43" s="172" t="s">
        <v>188</v>
      </c>
      <c r="B43" s="172"/>
      <c r="C43" s="172"/>
      <c r="D43" s="172"/>
      <c r="E43" s="172"/>
      <c r="F43" s="172"/>
      <c r="G43" s="172"/>
      <c r="H43" s="172"/>
      <c r="I43" s="172"/>
      <c r="J43" s="172"/>
      <c r="K43" s="172"/>
    </row>
    <row r="44" spans="1:16" x14ac:dyDescent="0.3">
      <c r="A44" s="172"/>
      <c r="B44" s="172"/>
      <c r="C44" s="172"/>
      <c r="D44" s="172"/>
      <c r="E44" s="172"/>
      <c r="F44" s="172"/>
      <c r="G44" s="172"/>
      <c r="H44" s="172"/>
      <c r="I44" s="172"/>
      <c r="J44" s="172"/>
      <c r="K44" s="172"/>
    </row>
    <row r="45" spans="1:16" x14ac:dyDescent="0.3">
      <c r="A45" s="172"/>
      <c r="B45" s="172"/>
      <c r="C45" s="172"/>
      <c r="D45" s="172"/>
      <c r="E45" s="172"/>
      <c r="F45" s="172"/>
      <c r="G45" s="172"/>
      <c r="H45" s="172"/>
      <c r="I45" s="172"/>
      <c r="J45" s="172"/>
      <c r="K45" s="172"/>
    </row>
    <row r="46" spans="1:16" x14ac:dyDescent="0.3">
      <c r="A46" s="172"/>
      <c r="B46" s="172"/>
      <c r="C46" s="172"/>
      <c r="D46" s="172"/>
      <c r="E46" s="172"/>
      <c r="F46" s="172"/>
      <c r="G46" s="172"/>
      <c r="H46" s="172"/>
      <c r="I46" s="172"/>
      <c r="J46" s="172"/>
      <c r="K46" s="172"/>
    </row>
    <row r="47" spans="1:16" x14ac:dyDescent="0.3">
      <c r="A47" s="172"/>
      <c r="B47" s="172"/>
      <c r="C47" s="172"/>
      <c r="D47" s="172"/>
      <c r="E47" s="172"/>
      <c r="F47" s="172"/>
      <c r="G47" s="172"/>
      <c r="H47" s="172"/>
      <c r="I47" s="172"/>
      <c r="J47" s="172"/>
      <c r="K47" s="172"/>
    </row>
    <row r="48" spans="1:16" x14ac:dyDescent="0.3">
      <c r="A48" s="172"/>
      <c r="B48" s="172"/>
      <c r="C48" s="172"/>
      <c r="D48" s="172"/>
      <c r="E48" s="172"/>
      <c r="F48" s="172"/>
      <c r="G48" s="172"/>
      <c r="H48" s="172"/>
      <c r="I48" s="172"/>
      <c r="J48" s="172"/>
      <c r="K48" s="172"/>
    </row>
    <row r="49" spans="1:11" x14ac:dyDescent="0.3">
      <c r="A49" s="172"/>
      <c r="B49" s="172"/>
      <c r="C49" s="172"/>
      <c r="D49" s="172"/>
      <c r="E49" s="172"/>
      <c r="F49" s="172"/>
      <c r="G49" s="172"/>
      <c r="H49" s="172"/>
      <c r="I49" s="172"/>
      <c r="J49" s="172"/>
      <c r="K49" s="172"/>
    </row>
    <row r="50" spans="1:11" x14ac:dyDescent="0.3">
      <c r="A50" s="172"/>
      <c r="B50" s="172"/>
      <c r="C50" s="172"/>
      <c r="D50" s="172"/>
      <c r="E50" s="172"/>
      <c r="F50" s="172"/>
      <c r="G50" s="172"/>
      <c r="H50" s="172"/>
      <c r="I50" s="172"/>
      <c r="J50" s="172"/>
      <c r="K50" s="172"/>
    </row>
    <row r="51" spans="1:11" x14ac:dyDescent="0.3">
      <c r="A51" s="172"/>
      <c r="B51" s="172"/>
      <c r="C51" s="172"/>
      <c r="D51" s="172"/>
      <c r="E51" s="172"/>
      <c r="F51" s="172"/>
      <c r="G51" s="172"/>
      <c r="H51" s="172"/>
      <c r="I51" s="172"/>
      <c r="J51" s="172"/>
      <c r="K51" s="172"/>
    </row>
    <row r="52" spans="1:11" x14ac:dyDescent="0.3">
      <c r="A52" s="172"/>
      <c r="B52" s="172"/>
      <c r="C52" s="172"/>
      <c r="D52" s="172"/>
      <c r="E52" s="172"/>
      <c r="F52" s="172"/>
      <c r="G52" s="172"/>
      <c r="H52" s="172"/>
      <c r="I52" s="172"/>
      <c r="J52" s="172"/>
      <c r="K52" s="172"/>
    </row>
    <row r="53" spans="1:11" x14ac:dyDescent="0.3">
      <c r="A53" s="172"/>
      <c r="B53" s="172"/>
      <c r="C53" s="172"/>
      <c r="D53" s="172"/>
      <c r="E53" s="172"/>
      <c r="F53" s="172"/>
      <c r="G53" s="172"/>
      <c r="H53" s="172"/>
      <c r="I53" s="172"/>
      <c r="J53" s="172"/>
      <c r="K53" s="172"/>
    </row>
    <row r="54" spans="1:11" x14ac:dyDescent="0.3">
      <c r="A54" s="172"/>
      <c r="B54" s="172"/>
      <c r="C54" s="172"/>
      <c r="D54" s="172"/>
      <c r="E54" s="172"/>
      <c r="F54" s="172"/>
      <c r="G54" s="172"/>
      <c r="H54" s="172"/>
      <c r="I54" s="172"/>
      <c r="J54" s="172"/>
      <c r="K54" s="172"/>
    </row>
    <row r="55" spans="1:11" x14ac:dyDescent="0.3">
      <c r="A55" s="172"/>
      <c r="B55" s="172"/>
      <c r="C55" s="172"/>
      <c r="D55" s="172"/>
      <c r="E55" s="172"/>
      <c r="F55" s="172"/>
      <c r="G55" s="172"/>
      <c r="H55" s="172"/>
      <c r="I55" s="172"/>
      <c r="J55" s="172"/>
      <c r="K55" s="172"/>
    </row>
    <row r="56" spans="1:11" x14ac:dyDescent="0.3">
      <c r="A56" s="172"/>
      <c r="B56" s="172"/>
      <c r="C56" s="172"/>
      <c r="D56" s="172"/>
      <c r="E56" s="172"/>
      <c r="F56" s="172"/>
      <c r="G56" s="172"/>
      <c r="H56" s="172"/>
      <c r="I56" s="172"/>
      <c r="J56" s="172"/>
      <c r="K56" s="172"/>
    </row>
    <row r="57" spans="1:11" x14ac:dyDescent="0.3">
      <c r="A57" s="172"/>
      <c r="B57" s="172"/>
      <c r="C57" s="172"/>
      <c r="D57" s="172"/>
      <c r="E57" s="172"/>
      <c r="F57" s="172"/>
      <c r="G57" s="172"/>
      <c r="H57" s="172"/>
      <c r="I57" s="172"/>
      <c r="J57" s="172"/>
      <c r="K57" s="172"/>
    </row>
    <row r="58" spans="1:11" x14ac:dyDescent="0.3">
      <c r="A58" s="172"/>
      <c r="B58" s="172"/>
      <c r="C58" s="172"/>
      <c r="D58" s="172"/>
      <c r="E58" s="172"/>
      <c r="F58" s="172"/>
      <c r="G58" s="172"/>
      <c r="H58" s="172"/>
      <c r="I58" s="172"/>
      <c r="J58" s="172"/>
      <c r="K58" s="172"/>
    </row>
    <row r="59" spans="1:11" x14ac:dyDescent="0.3">
      <c r="A59" s="172"/>
      <c r="B59" s="172"/>
      <c r="C59" s="172"/>
      <c r="D59" s="172"/>
      <c r="E59" s="172"/>
      <c r="F59" s="172"/>
      <c r="G59" s="172"/>
      <c r="H59" s="172"/>
      <c r="I59" s="172"/>
      <c r="J59" s="172"/>
      <c r="K59" s="172"/>
    </row>
  </sheetData>
  <mergeCells count="2">
    <mergeCell ref="A3:C3"/>
    <mergeCell ref="A43:K59"/>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G36"/>
  <sheetViews>
    <sheetView zoomScaleNormal="100" workbookViewId="0">
      <selection activeCell="D32" sqref="D32"/>
    </sheetView>
  </sheetViews>
  <sheetFormatPr defaultColWidth="8.88671875" defaultRowHeight="14.4" x14ac:dyDescent="0.3"/>
  <cols>
    <col min="1" max="1" width="27.33203125" style="1" bestFit="1" customWidth="1"/>
    <col min="2" max="2" width="22.6640625" style="1" bestFit="1" customWidth="1"/>
    <col min="3" max="3" width="14.33203125" style="1" customWidth="1"/>
    <col min="4" max="4" width="11.33203125" style="1" customWidth="1"/>
    <col min="5" max="16384" width="8.88671875" style="1"/>
  </cols>
  <sheetData>
    <row r="1" spans="1:7" ht="18" x14ac:dyDescent="0.35">
      <c r="A1" s="19" t="s">
        <v>35</v>
      </c>
      <c r="B1" s="6"/>
      <c r="C1" s="6"/>
      <c r="D1" s="6"/>
    </row>
    <row r="2" spans="1:7" ht="18" x14ac:dyDescent="0.35">
      <c r="A2" s="3"/>
      <c r="B2" s="6"/>
      <c r="C2" s="6"/>
      <c r="D2" s="6"/>
    </row>
    <row r="3" spans="1:7" ht="15" thickBot="1" x14ac:dyDescent="0.35">
      <c r="A3" s="10" t="s">
        <v>57</v>
      </c>
      <c r="B3" s="10" t="s">
        <v>13</v>
      </c>
      <c r="C3" s="10" t="s">
        <v>27</v>
      </c>
      <c r="D3" s="10" t="s">
        <v>1</v>
      </c>
    </row>
    <row r="4" spans="1:7" x14ac:dyDescent="0.3">
      <c r="A4" s="20" t="s">
        <v>9</v>
      </c>
      <c r="B4" s="21" t="s">
        <v>8</v>
      </c>
      <c r="C4" s="20" t="s">
        <v>24</v>
      </c>
      <c r="D4" s="21" t="s">
        <v>2</v>
      </c>
      <c r="F4" s="18"/>
    </row>
    <row r="5" spans="1:7" x14ac:dyDescent="0.3">
      <c r="A5" s="20" t="s">
        <v>10</v>
      </c>
      <c r="B5" s="21" t="s">
        <v>8</v>
      </c>
      <c r="C5" s="20" t="s">
        <v>24</v>
      </c>
      <c r="D5" s="21" t="s">
        <v>5</v>
      </c>
      <c r="F5" s="18"/>
    </row>
    <row r="6" spans="1:7" x14ac:dyDescent="0.3">
      <c r="A6" s="20" t="s">
        <v>18</v>
      </c>
      <c r="B6" s="21" t="s">
        <v>8</v>
      </c>
      <c r="C6" s="20" t="s">
        <v>24</v>
      </c>
      <c r="D6" s="21" t="s">
        <v>5</v>
      </c>
      <c r="F6" s="18"/>
    </row>
    <row r="7" spans="1:7" x14ac:dyDescent="0.3">
      <c r="A7" s="20" t="s">
        <v>19</v>
      </c>
      <c r="B7" s="21" t="s">
        <v>8</v>
      </c>
      <c r="C7" s="20" t="s">
        <v>24</v>
      </c>
      <c r="D7" s="20" t="s">
        <v>14</v>
      </c>
      <c r="F7" s="18"/>
      <c r="G7" s="18"/>
    </row>
    <row r="8" spans="1:7" x14ac:dyDescent="0.3">
      <c r="A8" s="20" t="s">
        <v>11</v>
      </c>
      <c r="B8" s="20" t="s">
        <v>6</v>
      </c>
      <c r="C8" s="20" t="s">
        <v>24</v>
      </c>
      <c r="D8" s="20" t="s">
        <v>14</v>
      </c>
      <c r="F8" s="18"/>
      <c r="G8" s="18"/>
    </row>
    <row r="9" spans="1:7" x14ac:dyDescent="0.3">
      <c r="A9" s="22" t="s">
        <v>20</v>
      </c>
      <c r="B9" s="22" t="s">
        <v>6</v>
      </c>
      <c r="C9" s="22" t="s">
        <v>24</v>
      </c>
      <c r="D9" s="22" t="s">
        <v>2</v>
      </c>
      <c r="F9" s="18"/>
      <c r="G9" s="18"/>
    </row>
    <row r="10" spans="1:7" x14ac:dyDescent="0.3">
      <c r="A10" s="20" t="s">
        <v>31</v>
      </c>
      <c r="B10" s="20" t="s">
        <v>6</v>
      </c>
      <c r="C10" s="20" t="s">
        <v>26</v>
      </c>
      <c r="D10" s="20" t="s">
        <v>16</v>
      </c>
      <c r="F10" s="18"/>
      <c r="G10" s="18"/>
    </row>
    <row r="11" spans="1:7" x14ac:dyDescent="0.3">
      <c r="A11" s="20" t="s">
        <v>32</v>
      </c>
      <c r="B11" s="20" t="s">
        <v>6</v>
      </c>
      <c r="C11" s="20" t="s">
        <v>25</v>
      </c>
      <c r="D11" s="20" t="s">
        <v>15</v>
      </c>
      <c r="F11" s="18"/>
      <c r="G11" s="18"/>
    </row>
    <row r="12" spans="1:7" x14ac:dyDescent="0.3">
      <c r="A12" s="20" t="s">
        <v>30</v>
      </c>
      <c r="B12" s="20" t="s">
        <v>6</v>
      </c>
      <c r="C12" s="20" t="s">
        <v>24</v>
      </c>
      <c r="D12" s="20" t="s">
        <v>23</v>
      </c>
      <c r="F12" s="18"/>
      <c r="G12" s="18"/>
    </row>
    <row r="13" spans="1:7" x14ac:dyDescent="0.3">
      <c r="A13" s="20" t="s">
        <v>12</v>
      </c>
      <c r="B13" s="20" t="s">
        <v>6</v>
      </c>
      <c r="C13" s="20" t="s">
        <v>26</v>
      </c>
      <c r="D13" s="20" t="s">
        <v>17</v>
      </c>
      <c r="F13" s="18"/>
      <c r="G13" s="18"/>
    </row>
    <row r="14" spans="1:7" x14ac:dyDescent="0.3">
      <c r="A14" s="20" t="s">
        <v>21</v>
      </c>
      <c r="B14" s="20" t="s">
        <v>6</v>
      </c>
      <c r="C14" s="20" t="s">
        <v>24</v>
      </c>
      <c r="D14" s="20" t="s">
        <v>2</v>
      </c>
      <c r="F14" s="18"/>
      <c r="G14" s="18"/>
    </row>
    <row r="15" spans="1:7" x14ac:dyDescent="0.3">
      <c r="A15" s="20" t="s">
        <v>22</v>
      </c>
      <c r="B15" s="20" t="s">
        <v>6</v>
      </c>
      <c r="C15" s="20" t="s">
        <v>24</v>
      </c>
      <c r="D15" s="20" t="s">
        <v>14</v>
      </c>
      <c r="F15" s="18"/>
      <c r="G15" s="18"/>
    </row>
    <row r="16" spans="1:7" x14ac:dyDescent="0.3">
      <c r="A16" s="20" t="s">
        <v>184</v>
      </c>
      <c r="B16" s="20" t="s">
        <v>186</v>
      </c>
      <c r="C16" s="20" t="s">
        <v>24</v>
      </c>
      <c r="D16" s="20" t="s">
        <v>15</v>
      </c>
      <c r="F16" s="18"/>
      <c r="G16" s="18"/>
    </row>
    <row r="17" spans="1:7" x14ac:dyDescent="0.3">
      <c r="A17" s="20" t="s">
        <v>185</v>
      </c>
      <c r="B17" s="20" t="s">
        <v>186</v>
      </c>
      <c r="C17" s="20" t="s">
        <v>24</v>
      </c>
      <c r="D17" s="20" t="s">
        <v>15</v>
      </c>
      <c r="F17" s="18"/>
      <c r="G17" s="18"/>
    </row>
    <row r="18" spans="1:7" x14ac:dyDescent="0.3">
      <c r="A18" s="20" t="s">
        <v>7</v>
      </c>
      <c r="B18" s="20" t="s">
        <v>186</v>
      </c>
      <c r="C18" s="20" t="s">
        <v>24</v>
      </c>
      <c r="D18" s="20" t="s">
        <v>15</v>
      </c>
      <c r="F18" s="18"/>
      <c r="G18" s="18"/>
    </row>
    <row r="19" spans="1:7" x14ac:dyDescent="0.3">
      <c r="A19" s="20" t="s">
        <v>29</v>
      </c>
      <c r="B19" s="20" t="s">
        <v>186</v>
      </c>
      <c r="C19" s="20" t="s">
        <v>24</v>
      </c>
      <c r="D19" s="20" t="s">
        <v>15</v>
      </c>
      <c r="F19" s="18"/>
      <c r="G19" s="18"/>
    </row>
    <row r="20" spans="1:7" x14ac:dyDescent="0.3">
      <c r="A20" s="20" t="s">
        <v>183</v>
      </c>
      <c r="B20" s="20" t="s">
        <v>186</v>
      </c>
      <c r="C20" s="20" t="s">
        <v>24</v>
      </c>
      <c r="D20" s="20" t="s">
        <v>15</v>
      </c>
    </row>
    <row r="21" spans="1:7" x14ac:dyDescent="0.3">
      <c r="A21" s="20"/>
      <c r="B21" s="20"/>
      <c r="C21" s="20"/>
      <c r="D21" s="20"/>
    </row>
    <row r="22" spans="1:7" x14ac:dyDescent="0.3">
      <c r="A22" s="20"/>
      <c r="B22" s="20"/>
      <c r="C22" s="20"/>
      <c r="D22" s="20"/>
    </row>
    <row r="23" spans="1:7" ht="15" thickBot="1" x14ac:dyDescent="0.35">
      <c r="A23" s="10" t="s">
        <v>54</v>
      </c>
      <c r="B23" s="10" t="s">
        <v>56</v>
      </c>
      <c r="C23" s="10" t="s">
        <v>51</v>
      </c>
      <c r="D23" s="20"/>
    </row>
    <row r="24" spans="1:7" x14ac:dyDescent="0.3">
      <c r="A24" s="23" t="s">
        <v>56</v>
      </c>
      <c r="B24" s="12" t="s">
        <v>47</v>
      </c>
      <c r="C24" s="12" t="s">
        <v>34</v>
      </c>
      <c r="D24" s="20"/>
    </row>
    <row r="25" spans="1:7" x14ac:dyDescent="0.3">
      <c r="A25" s="24" t="s">
        <v>51</v>
      </c>
      <c r="B25" s="12" t="s">
        <v>48</v>
      </c>
      <c r="C25" s="12" t="s">
        <v>52</v>
      </c>
      <c r="D25" s="20"/>
    </row>
    <row r="26" spans="1:7" x14ac:dyDescent="0.3">
      <c r="A26" s="24"/>
      <c r="B26" s="12" t="s">
        <v>49</v>
      </c>
      <c r="C26" s="12" t="s">
        <v>53</v>
      </c>
      <c r="D26" s="20"/>
    </row>
    <row r="27" spans="1:7" x14ac:dyDescent="0.3">
      <c r="A27" s="24"/>
      <c r="B27" s="12" t="s">
        <v>44</v>
      </c>
      <c r="C27" s="12"/>
      <c r="D27" s="20"/>
    </row>
    <row r="28" spans="1:7" x14ac:dyDescent="0.3">
      <c r="A28" s="24"/>
      <c r="B28" s="12" t="s">
        <v>50</v>
      </c>
      <c r="C28" s="12"/>
      <c r="D28" s="20"/>
    </row>
    <row r="29" spans="1:7" x14ac:dyDescent="0.3">
      <c r="A29" s="24"/>
      <c r="B29" s="12" t="s">
        <v>40</v>
      </c>
      <c r="C29" s="12"/>
      <c r="D29" s="20"/>
    </row>
    <row r="30" spans="1:7" x14ac:dyDescent="0.3">
      <c r="A30" s="24"/>
      <c r="B30" s="12" t="s">
        <v>45</v>
      </c>
      <c r="C30" s="12"/>
      <c r="D30" s="20"/>
    </row>
    <row r="31" spans="1:7" x14ac:dyDescent="0.3">
      <c r="A31" s="24"/>
      <c r="B31" s="12" t="s">
        <v>41</v>
      </c>
      <c r="C31" s="12"/>
      <c r="D31" s="20"/>
    </row>
    <row r="32" spans="1:7" x14ac:dyDescent="0.3">
      <c r="A32" s="24"/>
      <c r="B32" s="12" t="s">
        <v>42</v>
      </c>
      <c r="C32" s="12"/>
      <c r="D32" s="20"/>
    </row>
    <row r="33" spans="1:4" x14ac:dyDescent="0.3">
      <c r="A33" s="24"/>
      <c r="B33" s="12" t="s">
        <v>46</v>
      </c>
      <c r="C33" s="12"/>
      <c r="D33" s="20"/>
    </row>
    <row r="34" spans="1:4" x14ac:dyDescent="0.3">
      <c r="A34" s="24"/>
      <c r="B34" s="12" t="s">
        <v>43</v>
      </c>
      <c r="C34" s="12"/>
      <c r="D34" s="20"/>
    </row>
    <row r="35" spans="1:4" x14ac:dyDescent="0.3">
      <c r="A35" s="24"/>
      <c r="B35" s="12" t="s">
        <v>55</v>
      </c>
      <c r="C35" s="12"/>
      <c r="D35" s="20"/>
    </row>
    <row r="36" spans="1:4" x14ac:dyDescent="0.3">
      <c r="A36"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2:E35"/>
  <sheetViews>
    <sheetView zoomScale="85" zoomScaleNormal="85" workbookViewId="0">
      <selection activeCell="C33" sqref="C33"/>
    </sheetView>
  </sheetViews>
  <sheetFormatPr defaultColWidth="8.88671875" defaultRowHeight="14.4" x14ac:dyDescent="0.3"/>
  <cols>
    <col min="1" max="1" width="8.88671875" style="84"/>
    <col min="2" max="2" width="27.33203125" style="92" customWidth="1"/>
    <col min="3" max="3" width="111.109375" style="93" customWidth="1"/>
    <col min="4" max="5" width="13.6640625" style="84" customWidth="1"/>
    <col min="6" max="16384" width="8.88671875" style="84"/>
  </cols>
  <sheetData>
    <row r="2" spans="2:5" ht="13.95" customHeight="1" x14ac:dyDescent="0.3">
      <c r="B2" s="155" t="s">
        <v>153</v>
      </c>
      <c r="C2" s="156"/>
    </row>
    <row r="3" spans="2:5" x14ac:dyDescent="0.3">
      <c r="B3" s="85" t="s">
        <v>57</v>
      </c>
      <c r="C3" s="85" t="s">
        <v>183</v>
      </c>
    </row>
    <row r="4" spans="2:5" x14ac:dyDescent="0.3">
      <c r="B4" s="85" t="s">
        <v>154</v>
      </c>
      <c r="C4" s="85" t="str">
        <f>VLOOKUP($C$3, 'Look-up'!$A$4:$D$20, 2, FALSE)</f>
        <v>Benchmarking &amp; Market Transformation</v>
      </c>
    </row>
    <row r="5" spans="2:5" x14ac:dyDescent="0.3">
      <c r="B5" s="85" t="s">
        <v>54</v>
      </c>
      <c r="C5" s="85" t="str">
        <f>VLOOKUP($C$3, 'Look-up'!$A$4:$D$20, 3, FALSE)</f>
        <v>RES, NR</v>
      </c>
    </row>
    <row r="8" spans="2:5" x14ac:dyDescent="0.3">
      <c r="B8" s="155" t="s">
        <v>33</v>
      </c>
      <c r="C8" s="156"/>
    </row>
    <row r="9" spans="2:5" x14ac:dyDescent="0.3">
      <c r="B9" s="85" t="s">
        <v>155</v>
      </c>
      <c r="C9" s="86" t="s">
        <v>200</v>
      </c>
    </row>
    <row r="10" spans="2:5" x14ac:dyDescent="0.3">
      <c r="B10" s="85" t="s">
        <v>156</v>
      </c>
      <c r="C10" s="87" t="s">
        <v>200</v>
      </c>
    </row>
    <row r="11" spans="2:5" x14ac:dyDescent="0.3">
      <c r="B11" s="88"/>
      <c r="C11" s="89"/>
      <c r="D11" s="89"/>
      <c r="E11" s="88"/>
    </row>
    <row r="13" spans="2:5" ht="13.95" customHeight="1" x14ac:dyDescent="0.3">
      <c r="B13" s="153" t="s">
        <v>157</v>
      </c>
      <c r="C13" s="154"/>
    </row>
    <row r="14" spans="2:5" x14ac:dyDescent="0.3">
      <c r="B14" s="90" t="s">
        <v>194</v>
      </c>
      <c r="C14" s="90" t="s">
        <v>198</v>
      </c>
    </row>
    <row r="15" spans="2:5" x14ac:dyDescent="0.3">
      <c r="B15" s="90" t="s">
        <v>194</v>
      </c>
      <c r="C15" s="90" t="s">
        <v>197</v>
      </c>
    </row>
    <row r="16" spans="2:5" x14ac:dyDescent="0.3">
      <c r="B16" s="90" t="s">
        <v>194</v>
      </c>
      <c r="C16" s="90" t="s">
        <v>196</v>
      </c>
    </row>
    <row r="17" spans="2:3" x14ac:dyDescent="0.3">
      <c r="B17" s="90" t="s">
        <v>199</v>
      </c>
      <c r="C17" s="90" t="s">
        <v>195</v>
      </c>
    </row>
    <row r="20" spans="2:3" x14ac:dyDescent="0.3">
      <c r="B20" s="153" t="s">
        <v>158</v>
      </c>
      <c r="C20" s="154"/>
    </row>
    <row r="21" spans="2:3" x14ac:dyDescent="0.3">
      <c r="B21" s="85" t="s">
        <v>51</v>
      </c>
      <c r="C21" s="90" t="s">
        <v>159</v>
      </c>
    </row>
    <row r="22" spans="2:3" x14ac:dyDescent="0.3">
      <c r="B22" s="85" t="s">
        <v>151</v>
      </c>
      <c r="C22" s="90" t="s">
        <v>159</v>
      </c>
    </row>
    <row r="25" spans="2:3" x14ac:dyDescent="0.3">
      <c r="B25" s="153" t="s">
        <v>160</v>
      </c>
      <c r="C25" s="154"/>
    </row>
    <row r="26" spans="2:3" x14ac:dyDescent="0.3">
      <c r="B26" s="91" t="s">
        <v>161</v>
      </c>
      <c r="C26" s="90" t="s">
        <v>204</v>
      </c>
    </row>
    <row r="27" spans="2:3" x14ac:dyDescent="0.3">
      <c r="B27" s="91" t="s">
        <v>162</v>
      </c>
      <c r="C27" s="90" t="s">
        <v>204</v>
      </c>
    </row>
    <row r="28" spans="2:3" x14ac:dyDescent="0.3">
      <c r="B28" s="91" t="s">
        <v>163</v>
      </c>
      <c r="C28" s="90" t="s">
        <v>204</v>
      </c>
    </row>
    <row r="29" spans="2:3" ht="72" x14ac:dyDescent="0.3">
      <c r="B29" s="91" t="s">
        <v>205</v>
      </c>
      <c r="C29" s="90" t="s">
        <v>206</v>
      </c>
    </row>
    <row r="32" spans="2:3" x14ac:dyDescent="0.3">
      <c r="B32" s="153" t="s">
        <v>164</v>
      </c>
      <c r="C32" s="154"/>
    </row>
    <row r="33" spans="2:3" ht="28.8" x14ac:dyDescent="0.3">
      <c r="B33" s="91" t="s">
        <v>165</v>
      </c>
      <c r="C33" s="90" t="s">
        <v>201</v>
      </c>
    </row>
    <row r="34" spans="2:3" x14ac:dyDescent="0.3">
      <c r="B34" s="91" t="s">
        <v>166</v>
      </c>
      <c r="C34" s="90" t="s">
        <v>202</v>
      </c>
    </row>
    <row r="35" spans="2:3" ht="28.8" x14ac:dyDescent="0.3">
      <c r="B35" s="91" t="s">
        <v>167</v>
      </c>
      <c r="C35" s="90" t="s">
        <v>203</v>
      </c>
    </row>
  </sheetData>
  <mergeCells count="6">
    <mergeCell ref="B32:C32"/>
    <mergeCell ref="B2:C2"/>
    <mergeCell ref="B8:C8"/>
    <mergeCell ref="B13:C13"/>
    <mergeCell ref="B20:C20"/>
    <mergeCell ref="B25:C25"/>
  </mergeCells>
  <dataValidations disablePrompts="1" count="1">
    <dataValidation type="list" allowBlank="1" showInputMessage="1" showErrorMessage="1" sqref="C3">
      <formula1>Programs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B46"/>
  <sheetViews>
    <sheetView zoomScale="55" zoomScaleNormal="55" workbookViewId="0">
      <selection activeCell="C49" sqref="C49"/>
    </sheetView>
  </sheetViews>
  <sheetFormatPr defaultColWidth="8.88671875" defaultRowHeight="14.4" x14ac:dyDescent="0.3"/>
  <cols>
    <col min="1" max="1" width="8.88671875" style="66"/>
    <col min="2" max="2" width="18.44140625" style="66" customWidth="1"/>
    <col min="3" max="3" width="26.5546875" style="66" customWidth="1"/>
    <col min="4" max="4" width="31" style="66" customWidth="1"/>
    <col min="5" max="5" width="19.5546875" style="66" customWidth="1"/>
    <col min="6" max="6" width="22.33203125" style="66" bestFit="1" customWidth="1"/>
    <col min="7" max="11" width="13.44140625" style="66" bestFit="1" customWidth="1"/>
    <col min="12" max="21" width="14.6640625" style="66" customWidth="1"/>
    <col min="22" max="22" width="8.88671875" style="66"/>
    <col min="23" max="23" width="14" style="66" customWidth="1"/>
    <col min="24" max="24" width="39.109375" style="66" customWidth="1"/>
    <col min="25" max="25" width="12.33203125" style="66" customWidth="1"/>
    <col min="26" max="16384" width="8.88671875" style="66"/>
  </cols>
  <sheetData>
    <row r="1" spans="2:28" ht="23.4" x14ac:dyDescent="0.45">
      <c r="B1" s="94" t="s">
        <v>28</v>
      </c>
      <c r="C1" s="94" t="str">
        <f>'Program Analysis'!C3</f>
        <v>Fuel Substitution</v>
      </c>
      <c r="D1" s="61"/>
    </row>
    <row r="2" spans="2:28" ht="23.4" x14ac:dyDescent="0.45">
      <c r="B2" s="94" t="s">
        <v>168</v>
      </c>
      <c r="C2" s="94" t="s">
        <v>169</v>
      </c>
      <c r="D2" s="61"/>
    </row>
    <row r="4" spans="2:28" s="1" customFormat="1" ht="15.6" x14ac:dyDescent="0.3">
      <c r="B4" s="17"/>
      <c r="G4" s="8"/>
      <c r="H4" s="8"/>
      <c r="I4" s="8"/>
      <c r="J4" s="8"/>
      <c r="K4" s="8"/>
      <c r="L4" s="8"/>
      <c r="M4" s="8"/>
      <c r="N4" s="8"/>
      <c r="O4" s="8"/>
      <c r="P4" s="8"/>
      <c r="Q4" s="8"/>
      <c r="R4" s="8"/>
      <c r="S4" s="8"/>
      <c r="T4" s="8"/>
      <c r="U4" s="8"/>
    </row>
    <row r="5" spans="2:28" s="1" customFormat="1" ht="15" thickBot="1" x14ac:dyDescent="0.35">
      <c r="G5" s="8"/>
      <c r="H5" s="8"/>
      <c r="I5" s="8"/>
      <c r="J5" s="8"/>
      <c r="K5" s="8"/>
      <c r="L5" s="8"/>
      <c r="M5" s="8"/>
      <c r="N5" s="8"/>
      <c r="O5" s="8"/>
      <c r="P5" s="8"/>
      <c r="Q5" s="8"/>
      <c r="R5" s="8"/>
      <c r="S5" s="8"/>
      <c r="T5" s="8"/>
      <c r="U5" s="8"/>
    </row>
    <row r="6" spans="2:28" ht="24" thickBot="1" x14ac:dyDescent="0.5">
      <c r="B6" s="164" t="s">
        <v>151</v>
      </c>
      <c r="C6" s="165"/>
      <c r="D6" s="165"/>
      <c r="E6" s="165"/>
      <c r="F6" s="165"/>
      <c r="G6" s="165"/>
      <c r="H6" s="165"/>
      <c r="I6" s="165"/>
      <c r="J6" s="165"/>
      <c r="K6" s="165"/>
      <c r="L6" s="165"/>
      <c r="M6" s="165"/>
      <c r="N6" s="165"/>
      <c r="O6" s="165"/>
      <c r="P6" s="165"/>
      <c r="Q6" s="165"/>
      <c r="R6" s="165"/>
      <c r="S6" s="165"/>
      <c r="T6" s="165"/>
      <c r="U6" s="166"/>
      <c r="V6" s="61"/>
      <c r="W6" s="61"/>
    </row>
    <row r="7" spans="2:28" s="6" customFormat="1" ht="18.600000000000001" thickBot="1" x14ac:dyDescent="0.4">
      <c r="B7" s="95" t="s">
        <v>1</v>
      </c>
      <c r="C7" s="96" t="s">
        <v>13</v>
      </c>
      <c r="D7" s="96" t="s">
        <v>3</v>
      </c>
      <c r="E7" s="96" t="s">
        <v>170</v>
      </c>
      <c r="F7" s="97" t="s">
        <v>36</v>
      </c>
      <c r="G7" s="96">
        <v>2015</v>
      </c>
      <c r="H7" s="96">
        <v>2016</v>
      </c>
      <c r="I7" s="96">
        <v>2017</v>
      </c>
      <c r="J7" s="96">
        <v>2018</v>
      </c>
      <c r="K7" s="96">
        <v>2019</v>
      </c>
      <c r="L7" s="96">
        <v>2020</v>
      </c>
      <c r="M7" s="96">
        <v>2021</v>
      </c>
      <c r="N7" s="96">
        <v>2022</v>
      </c>
      <c r="O7" s="96">
        <v>2023</v>
      </c>
      <c r="P7" s="96">
        <v>2024</v>
      </c>
      <c r="Q7" s="96">
        <v>2025</v>
      </c>
      <c r="R7" s="96">
        <v>2026</v>
      </c>
      <c r="S7" s="96">
        <v>2027</v>
      </c>
      <c r="T7" s="96">
        <v>2028</v>
      </c>
      <c r="U7" s="98">
        <v>2029</v>
      </c>
      <c r="V7" s="14"/>
      <c r="W7" s="14"/>
      <c r="Y7" s="66"/>
      <c r="AA7" s="11"/>
      <c r="AB7" s="11"/>
    </row>
    <row r="8" spans="2:28" s="6" customFormat="1" ht="18" x14ac:dyDescent="0.35">
      <c r="B8" s="99" t="s">
        <v>38</v>
      </c>
      <c r="C8" s="100"/>
      <c r="D8" s="100"/>
      <c r="E8" s="100"/>
      <c r="F8" s="100"/>
      <c r="G8" s="160" t="s">
        <v>171</v>
      </c>
      <c r="H8" s="160"/>
      <c r="I8" s="160"/>
      <c r="J8" s="160"/>
      <c r="K8" s="160"/>
      <c r="L8" s="160"/>
      <c r="M8" s="160"/>
      <c r="N8" s="160"/>
      <c r="O8" s="160"/>
      <c r="P8" s="160"/>
      <c r="Q8" s="160"/>
      <c r="R8" s="160"/>
      <c r="S8" s="160"/>
      <c r="T8" s="160"/>
      <c r="U8" s="161"/>
      <c r="V8" s="14"/>
      <c r="W8" s="14"/>
      <c r="AA8" s="11"/>
      <c r="AB8" s="11"/>
    </row>
    <row r="9" spans="2:28" ht="14.4" customHeight="1" x14ac:dyDescent="0.3">
      <c r="B9" s="15" t="str">
        <f>VLOOKUP($C$1, 'Look-up'!$A$4:$D$20, 4, FALSE)</f>
        <v>State of CA</v>
      </c>
      <c r="C9" s="5" t="str">
        <f>VLOOKUP($C$1, 'Look-up'!$A$4:$D$20, 2, FALSE)</f>
        <v>Benchmarking &amp; Market Transformation</v>
      </c>
      <c r="D9" s="5" t="str">
        <f>VLOOKUP($C$1, 'Look-up'!$A$4:$D$20, 1, FALSE)</f>
        <v>Fuel Substitution</v>
      </c>
      <c r="E9" s="5" t="s">
        <v>135</v>
      </c>
      <c r="F9" s="9" t="s">
        <v>0</v>
      </c>
      <c r="G9" s="101">
        <f>Conservative!C$9</f>
        <v>0</v>
      </c>
      <c r="H9" s="101">
        <f>Conservative!D$9</f>
        <v>0</v>
      </c>
      <c r="I9" s="101">
        <f>Conservative!E$9</f>
        <v>0</v>
      </c>
      <c r="J9" s="101">
        <f>Conservative!F$9</f>
        <v>0</v>
      </c>
      <c r="K9" s="101">
        <f>Conservative!G$9</f>
        <v>0</v>
      </c>
      <c r="L9" s="101">
        <f>Conservative!H$9</f>
        <v>0</v>
      </c>
      <c r="M9" s="101">
        <f>Conservative!I$9</f>
        <v>0</v>
      </c>
      <c r="N9" s="101">
        <f>Conservative!J$9</f>
        <v>0</v>
      </c>
      <c r="O9" s="101">
        <f>Conservative!K$9</f>
        <v>0</v>
      </c>
      <c r="P9" s="101">
        <f>Conservative!L$9</f>
        <v>0</v>
      </c>
      <c r="Q9" s="101">
        <f>Conservative!M$9</f>
        <v>0</v>
      </c>
      <c r="R9" s="101">
        <f>Conservative!N$9</f>
        <v>0</v>
      </c>
      <c r="S9" s="101">
        <f>Conservative!O$9</f>
        <v>0</v>
      </c>
      <c r="T9" s="101">
        <f>Conservative!P$9</f>
        <v>0</v>
      </c>
      <c r="U9" s="102">
        <f>Conservative!Q$9</f>
        <v>0</v>
      </c>
      <c r="V9" s="16"/>
      <c r="W9" s="61"/>
      <c r="AA9" s="4"/>
      <c r="AB9" s="4"/>
    </row>
    <row r="10" spans="2:28" x14ac:dyDescent="0.3">
      <c r="B10" s="103" t="str">
        <f t="shared" ref="B10:D11" si="0">B$9</f>
        <v>State of CA</v>
      </c>
      <c r="C10" s="104" t="str">
        <f t="shared" si="0"/>
        <v>Benchmarking &amp; Market Transformation</v>
      </c>
      <c r="D10" s="104" t="str">
        <f t="shared" si="0"/>
        <v>Fuel Substitution</v>
      </c>
      <c r="E10" s="104" t="s">
        <v>133</v>
      </c>
      <c r="F10" s="9" t="str">
        <f>F9</f>
        <v>GWh</v>
      </c>
      <c r="G10" s="101">
        <f>Reference!C$9</f>
        <v>0</v>
      </c>
      <c r="H10" s="101">
        <f>Reference!D$9</f>
        <v>0</v>
      </c>
      <c r="I10" s="101">
        <f>Reference!E$9</f>
        <v>0</v>
      </c>
      <c r="J10" s="101">
        <f>Reference!F$9</f>
        <v>0</v>
      </c>
      <c r="K10" s="101">
        <f>Reference!G$9</f>
        <v>0</v>
      </c>
      <c r="L10" s="101">
        <f>Reference!H$9</f>
        <v>-2.178591648614824</v>
      </c>
      <c r="M10" s="101">
        <f>Reference!I$9</f>
        <v>-6.4817169503300418</v>
      </c>
      <c r="N10" s="101">
        <f>Reference!J$9</f>
        <v>-12.882373271043788</v>
      </c>
      <c r="O10" s="101">
        <f>Reference!K$9</f>
        <v>-21.575053979208718</v>
      </c>
      <c r="P10" s="101">
        <f>Reference!L$9</f>
        <v>-32.695572808061442</v>
      </c>
      <c r="Q10" s="101">
        <f>Reference!M$9</f>
        <v>-46.207535415279402</v>
      </c>
      <c r="R10" s="101">
        <f>Reference!N$9</f>
        <v>-62.034143865309098</v>
      </c>
      <c r="S10" s="101">
        <f>Reference!O$9</f>
        <v>-80.245502151326733</v>
      </c>
      <c r="T10" s="101">
        <f>Reference!P$9</f>
        <v>-100.96462297806241</v>
      </c>
      <c r="U10" s="102">
        <f>Reference!Q$9</f>
        <v>-124.27207089336351</v>
      </c>
      <c r="V10" s="61"/>
      <c r="W10" s="61"/>
    </row>
    <row r="11" spans="2:28" x14ac:dyDescent="0.3">
      <c r="B11" s="103" t="str">
        <f t="shared" si="0"/>
        <v>State of CA</v>
      </c>
      <c r="C11" s="104" t="str">
        <f t="shared" si="0"/>
        <v>Benchmarking &amp; Market Transformation</v>
      </c>
      <c r="D11" s="104" t="str">
        <f t="shared" si="0"/>
        <v>Fuel Substitution</v>
      </c>
      <c r="E11" s="104" t="s">
        <v>172</v>
      </c>
      <c r="F11" s="9" t="str">
        <f>F10</f>
        <v>GWh</v>
      </c>
      <c r="G11" s="101">
        <f>Aggressive!C$9</f>
        <v>0</v>
      </c>
      <c r="H11" s="101">
        <f>Aggressive!D$9</f>
        <v>0</v>
      </c>
      <c r="I11" s="101">
        <f>Aggressive!E$9</f>
        <v>0</v>
      </c>
      <c r="J11" s="101">
        <f>Aggressive!F$9</f>
        <v>0</v>
      </c>
      <c r="K11" s="101">
        <f>Aggressive!G$9</f>
        <v>0</v>
      </c>
      <c r="L11" s="101">
        <f>Aggressive!H$9</f>
        <v>-5.4464791215370596</v>
      </c>
      <c r="M11" s="101">
        <f>Aggressive!I$9</f>
        <v>-16.204292375825101</v>
      </c>
      <c r="N11" s="101">
        <f>Aggressive!J$9</f>
        <v>-32.205933177609467</v>
      </c>
      <c r="O11" s="101">
        <f>Aggressive!K$9</f>
        <v>-53.937634948021795</v>
      </c>
      <c r="P11" s="101">
        <f>Aggressive!L$9</f>
        <v>-81.738932020153612</v>
      </c>
      <c r="Q11" s="101">
        <f>Aggressive!M$9</f>
        <v>-115.51883853819851</v>
      </c>
      <c r="R11" s="101">
        <f>Aggressive!N$9</f>
        <v>-155.08535966327275</v>
      </c>
      <c r="S11" s="101">
        <f>Aggressive!O$9</f>
        <v>-200.6137553783168</v>
      </c>
      <c r="T11" s="101">
        <f>Aggressive!P$9</f>
        <v>-252.41155744515603</v>
      </c>
      <c r="U11" s="102">
        <f>Aggressive!Q$9</f>
        <v>-310.68017723340881</v>
      </c>
      <c r="V11" s="61"/>
      <c r="W11" s="61"/>
    </row>
    <row r="12" spans="2:28" x14ac:dyDescent="0.3">
      <c r="B12" s="105"/>
      <c r="C12" s="101"/>
      <c r="D12" s="101"/>
      <c r="E12" s="101"/>
      <c r="F12" s="106"/>
      <c r="G12" s="101"/>
      <c r="H12" s="101"/>
      <c r="I12" s="101"/>
      <c r="J12" s="101"/>
      <c r="K12" s="101"/>
      <c r="L12" s="101"/>
      <c r="M12" s="101"/>
      <c r="N12" s="101"/>
      <c r="O12" s="101"/>
      <c r="P12" s="101"/>
      <c r="Q12" s="101"/>
      <c r="R12" s="101"/>
      <c r="S12" s="101"/>
      <c r="T12" s="101"/>
      <c r="U12" s="102"/>
      <c r="V12" s="61"/>
      <c r="W12" s="61"/>
    </row>
    <row r="13" spans="2:28" s="6" customFormat="1" ht="18" x14ac:dyDescent="0.35">
      <c r="B13" s="107" t="s">
        <v>39</v>
      </c>
      <c r="C13" s="108"/>
      <c r="D13" s="108"/>
      <c r="E13" s="108"/>
      <c r="F13" s="109"/>
      <c r="G13" s="162" t="s">
        <v>173</v>
      </c>
      <c r="H13" s="162"/>
      <c r="I13" s="162"/>
      <c r="J13" s="162"/>
      <c r="K13" s="162"/>
      <c r="L13" s="162"/>
      <c r="M13" s="162"/>
      <c r="N13" s="162"/>
      <c r="O13" s="162"/>
      <c r="P13" s="162"/>
      <c r="Q13" s="162"/>
      <c r="R13" s="162"/>
      <c r="S13" s="162"/>
      <c r="T13" s="162"/>
      <c r="U13" s="163"/>
      <c r="V13" s="14"/>
      <c r="W13" s="14"/>
      <c r="AA13" s="11"/>
      <c r="AB13" s="11"/>
    </row>
    <row r="14" spans="2:28" ht="14.4" customHeight="1" x14ac:dyDescent="0.3">
      <c r="B14" s="103" t="str">
        <f>'SB 350 Potential'!B$9</f>
        <v>State of CA</v>
      </c>
      <c r="C14" s="104" t="str">
        <f>'SB 350 Potential'!C$9</f>
        <v>Benchmarking &amp; Market Transformation</v>
      </c>
      <c r="D14" s="104" t="str">
        <f>'SB 350 Potential'!D$9</f>
        <v>Fuel Substitution</v>
      </c>
      <c r="E14" s="5" t="s">
        <v>135</v>
      </c>
      <c r="F14" s="106" t="s">
        <v>4</v>
      </c>
      <c r="G14" s="101">
        <f>Conservative!C$10</f>
        <v>0</v>
      </c>
      <c r="H14" s="101">
        <f>Conservative!D$10</f>
        <v>0</v>
      </c>
      <c r="I14" s="101">
        <f>Conservative!E$10</f>
        <v>0</v>
      </c>
      <c r="J14" s="101">
        <f>Conservative!F$10</f>
        <v>0</v>
      </c>
      <c r="K14" s="101">
        <f>Conservative!G$10</f>
        <v>0</v>
      </c>
      <c r="L14" s="101">
        <f>Conservative!H$10</f>
        <v>0</v>
      </c>
      <c r="M14" s="101">
        <f>Conservative!I$10</f>
        <v>0</v>
      </c>
      <c r="N14" s="101">
        <f>Conservative!J$10</f>
        <v>0</v>
      </c>
      <c r="O14" s="101">
        <f>Conservative!K$10</f>
        <v>0</v>
      </c>
      <c r="P14" s="101">
        <f>Conservative!L$10</f>
        <v>0</v>
      </c>
      <c r="Q14" s="101">
        <f>Conservative!M$10</f>
        <v>0</v>
      </c>
      <c r="R14" s="101">
        <f>Conservative!N$10</f>
        <v>0</v>
      </c>
      <c r="S14" s="101">
        <f>Conservative!O$10</f>
        <v>0</v>
      </c>
      <c r="T14" s="101">
        <f>Conservative!P$10</f>
        <v>0</v>
      </c>
      <c r="U14" s="102">
        <f>Conservative!Q$10</f>
        <v>0</v>
      </c>
      <c r="V14" s="16"/>
      <c r="W14" s="61"/>
      <c r="AA14" s="4"/>
      <c r="AB14" s="4"/>
    </row>
    <row r="15" spans="2:28" x14ac:dyDescent="0.3">
      <c r="B15" s="103" t="str">
        <f>'SB 350 Potential'!B$9</f>
        <v>State of CA</v>
      </c>
      <c r="C15" s="104" t="str">
        <f>'SB 350 Potential'!C$9</f>
        <v>Benchmarking &amp; Market Transformation</v>
      </c>
      <c r="D15" s="104" t="str">
        <f>'SB 350 Potential'!D$9</f>
        <v>Fuel Substitution</v>
      </c>
      <c r="E15" s="104" t="s">
        <v>133</v>
      </c>
      <c r="F15" s="106" t="str">
        <f t="shared" ref="F15:F16" si="1">F14</f>
        <v>MM Therms</v>
      </c>
      <c r="G15" s="101">
        <f>Reference!C$10</f>
        <v>0</v>
      </c>
      <c r="H15" s="101">
        <f>Reference!D$10</f>
        <v>0</v>
      </c>
      <c r="I15" s="101">
        <f>Reference!E$10</f>
        <v>0</v>
      </c>
      <c r="J15" s="101">
        <f>Reference!F$10</f>
        <v>0</v>
      </c>
      <c r="K15" s="101">
        <f>Reference!G$10</f>
        <v>0</v>
      </c>
      <c r="L15" s="101">
        <f>Reference!H$10</f>
        <v>0.2788174388081418</v>
      </c>
      <c r="M15" s="101">
        <f>Reference!I$10</f>
        <v>0.82953394240696399</v>
      </c>
      <c r="N15" s="101">
        <f>Reference!J$10</f>
        <v>1.6486936978238325</v>
      </c>
      <c r="O15" s="101">
        <f>Reference!K$10</f>
        <v>2.7611880805910167</v>
      </c>
      <c r="P15" s="101">
        <f>Reference!L$10</f>
        <v>4.1843986120597432</v>
      </c>
      <c r="Q15" s="101">
        <f>Reference!M$10</f>
        <v>5.913667522922978</v>
      </c>
      <c r="R15" s="101">
        <f>Reference!N$10</f>
        <v>7.9391661682805186</v>
      </c>
      <c r="S15" s="101">
        <f>Reference!O$10</f>
        <v>10.269866498355361</v>
      </c>
      <c r="T15" s="101">
        <f>Reference!P$10</f>
        <v>12.921511751351659</v>
      </c>
      <c r="U15" s="102">
        <f>Reference!Q$10</f>
        <v>15.904412625423337</v>
      </c>
      <c r="V15" s="61"/>
      <c r="W15" s="61"/>
    </row>
    <row r="16" spans="2:28" ht="15" thickBot="1" x14ac:dyDescent="0.35">
      <c r="B16" s="110" t="str">
        <f>'SB 350 Potential'!B$9</f>
        <v>State of CA</v>
      </c>
      <c r="C16" s="111" t="str">
        <f>'SB 350 Potential'!C$9</f>
        <v>Benchmarking &amp; Market Transformation</v>
      </c>
      <c r="D16" s="111" t="str">
        <f>'SB 350 Potential'!D$9</f>
        <v>Fuel Substitution</v>
      </c>
      <c r="E16" s="111" t="s">
        <v>172</v>
      </c>
      <c r="F16" s="112" t="str">
        <f t="shared" si="1"/>
        <v>MM Therms</v>
      </c>
      <c r="G16" s="113">
        <f>Aggressive!C$10</f>
        <v>0</v>
      </c>
      <c r="H16" s="113">
        <f>Aggressive!D$10</f>
        <v>0</v>
      </c>
      <c r="I16" s="113">
        <f>Aggressive!E$10</f>
        <v>0</v>
      </c>
      <c r="J16" s="113">
        <f>Aggressive!F$10</f>
        <v>0</v>
      </c>
      <c r="K16" s="113">
        <f>Aggressive!G$10</f>
        <v>0</v>
      </c>
      <c r="L16" s="113">
        <f>Aggressive!H$10</f>
        <v>0.69704359702035457</v>
      </c>
      <c r="M16" s="113">
        <f>Aggressive!I$10</f>
        <v>2.07383485601741</v>
      </c>
      <c r="N16" s="113">
        <f>Aggressive!J$10</f>
        <v>4.1217342445595806</v>
      </c>
      <c r="O16" s="113">
        <f>Aggressive!K$10</f>
        <v>6.9029702014775411</v>
      </c>
      <c r="P16" s="113">
        <f>Aggressive!L$10</f>
        <v>10.460996530149359</v>
      </c>
      <c r="Q16" s="113">
        <f>Aggressive!M$10</f>
        <v>14.784168807307445</v>
      </c>
      <c r="R16" s="113">
        <f>Aggressive!N$10</f>
        <v>19.847915420701295</v>
      </c>
      <c r="S16" s="113">
        <f>Aggressive!O$10</f>
        <v>25.6746662458884</v>
      </c>
      <c r="T16" s="113">
        <f>Aggressive!P$10</f>
        <v>32.303779378379147</v>
      </c>
      <c r="U16" s="114">
        <f>Aggressive!Q$10</f>
        <v>39.761031563558348</v>
      </c>
      <c r="V16" s="61"/>
      <c r="W16" s="61"/>
    </row>
    <row r="17" spans="2:28" x14ac:dyDescent="0.3">
      <c r="B17" s="115"/>
      <c r="C17" s="115"/>
      <c r="D17" s="115"/>
      <c r="E17" s="115"/>
      <c r="F17" s="115"/>
      <c r="G17" s="115"/>
      <c r="H17" s="115"/>
      <c r="I17" s="115"/>
      <c r="J17" s="115"/>
      <c r="K17" s="115"/>
      <c r="L17" s="115"/>
      <c r="M17" s="115"/>
      <c r="N17" s="115"/>
      <c r="O17" s="115"/>
      <c r="P17" s="115"/>
      <c r="Q17" s="115"/>
      <c r="R17" s="115"/>
      <c r="S17" s="115"/>
      <c r="T17" s="115"/>
      <c r="U17" s="115"/>
      <c r="V17" s="61"/>
      <c r="W17" s="61"/>
    </row>
    <row r="18" spans="2:28" x14ac:dyDescent="0.3">
      <c r="B18" s="115"/>
      <c r="C18" s="115"/>
      <c r="D18" s="115"/>
      <c r="E18" s="115"/>
      <c r="F18" s="115"/>
      <c r="G18" s="115"/>
      <c r="H18" s="115"/>
      <c r="I18" s="115"/>
      <c r="J18" s="115"/>
      <c r="K18" s="115"/>
      <c r="L18" s="115"/>
      <c r="M18" s="115"/>
      <c r="N18" s="115"/>
      <c r="O18" s="115"/>
      <c r="P18" s="115"/>
      <c r="Q18" s="115"/>
      <c r="R18" s="115"/>
      <c r="S18" s="115"/>
      <c r="T18" s="115"/>
      <c r="U18" s="115"/>
      <c r="V18" s="61"/>
      <c r="W18" s="61"/>
    </row>
    <row r="19" spans="2:28" ht="15" thickBot="1" x14ac:dyDescent="0.35">
      <c r="B19" s="115"/>
      <c r="C19" s="115"/>
      <c r="D19" s="115"/>
      <c r="E19" s="115"/>
      <c r="F19" s="115"/>
      <c r="G19" s="115"/>
      <c r="H19" s="115"/>
      <c r="I19" s="115"/>
      <c r="J19" s="115"/>
      <c r="K19" s="115"/>
      <c r="L19" s="115"/>
      <c r="M19" s="115"/>
      <c r="N19" s="115"/>
      <c r="O19" s="115"/>
      <c r="P19" s="115"/>
      <c r="Q19" s="115"/>
      <c r="R19" s="115"/>
      <c r="S19" s="115"/>
      <c r="T19" s="115"/>
      <c r="U19" s="115"/>
      <c r="V19" s="61"/>
      <c r="W19" s="61"/>
    </row>
    <row r="20" spans="2:28" ht="24" thickBot="1" x14ac:dyDescent="0.5">
      <c r="B20" s="167" t="s">
        <v>174</v>
      </c>
      <c r="C20" s="168"/>
      <c r="D20" s="168"/>
      <c r="E20" s="168"/>
      <c r="F20" s="168"/>
      <c r="G20" s="168"/>
      <c r="H20" s="168"/>
      <c r="I20" s="168"/>
      <c r="J20" s="168"/>
      <c r="K20" s="168"/>
      <c r="L20" s="168"/>
      <c r="M20" s="168"/>
      <c r="N20" s="168"/>
      <c r="O20" s="168"/>
      <c r="P20" s="168"/>
      <c r="Q20" s="168"/>
      <c r="R20" s="168"/>
      <c r="S20" s="168"/>
      <c r="T20" s="168"/>
      <c r="U20" s="169"/>
      <c r="V20" s="61"/>
      <c r="W20" s="61"/>
    </row>
    <row r="21" spans="2:28" s="6" customFormat="1" ht="18.600000000000001" thickBot="1" x14ac:dyDescent="0.4">
      <c r="B21" s="116" t="s">
        <v>1</v>
      </c>
      <c r="C21" s="117" t="s">
        <v>13</v>
      </c>
      <c r="D21" s="117" t="s">
        <v>3</v>
      </c>
      <c r="E21" s="117" t="s">
        <v>170</v>
      </c>
      <c r="F21" s="118" t="s">
        <v>36</v>
      </c>
      <c r="G21" s="119">
        <v>2015</v>
      </c>
      <c r="H21" s="119">
        <v>2016</v>
      </c>
      <c r="I21" s="119">
        <v>2017</v>
      </c>
      <c r="J21" s="119">
        <v>2018</v>
      </c>
      <c r="K21" s="119">
        <v>2019</v>
      </c>
      <c r="L21" s="119">
        <v>2020</v>
      </c>
      <c r="M21" s="119">
        <v>2021</v>
      </c>
      <c r="N21" s="119">
        <v>2022</v>
      </c>
      <c r="O21" s="119">
        <v>2023</v>
      </c>
      <c r="P21" s="119">
        <v>2024</v>
      </c>
      <c r="Q21" s="119">
        <v>2025</v>
      </c>
      <c r="R21" s="119">
        <v>2026</v>
      </c>
      <c r="S21" s="119">
        <v>2027</v>
      </c>
      <c r="T21" s="119">
        <v>2028</v>
      </c>
      <c r="U21" s="120">
        <v>2029</v>
      </c>
      <c r="V21" s="14"/>
      <c r="W21" s="14"/>
      <c r="Y21" s="66"/>
      <c r="AA21" s="11"/>
      <c r="AB21" s="11"/>
    </row>
    <row r="22" spans="2:28" s="6" customFormat="1" ht="18" x14ac:dyDescent="0.35">
      <c r="B22" s="121" t="s">
        <v>38</v>
      </c>
      <c r="C22" s="122"/>
      <c r="D22" s="122"/>
      <c r="E22" s="122"/>
      <c r="F22" s="122"/>
      <c r="G22" s="160" t="s">
        <v>171</v>
      </c>
      <c r="H22" s="160"/>
      <c r="I22" s="160"/>
      <c r="J22" s="160"/>
      <c r="K22" s="160"/>
      <c r="L22" s="160"/>
      <c r="M22" s="160"/>
      <c r="N22" s="160"/>
      <c r="O22" s="160"/>
      <c r="P22" s="160"/>
      <c r="Q22" s="160"/>
      <c r="R22" s="160"/>
      <c r="S22" s="160"/>
      <c r="T22" s="160"/>
      <c r="U22" s="161"/>
      <c r="V22" s="14"/>
      <c r="W22" s="14"/>
      <c r="AA22" s="11"/>
      <c r="AB22" s="11"/>
    </row>
    <row r="23" spans="2:28" ht="14.4" customHeight="1" x14ac:dyDescent="0.3">
      <c r="B23" s="103" t="str">
        <f>'SB 350 Potential'!B$9</f>
        <v>State of CA</v>
      </c>
      <c r="C23" s="104" t="str">
        <f>'SB 350 Potential'!C$9</f>
        <v>Benchmarking &amp; Market Transformation</v>
      </c>
      <c r="D23" s="104" t="str">
        <f>'SB 350 Potential'!D$9</f>
        <v>Fuel Substitution</v>
      </c>
      <c r="E23" s="5" t="s">
        <v>135</v>
      </c>
      <c r="F23" s="9" t="s">
        <v>0</v>
      </c>
      <c r="G23" s="101">
        <f>Conservative!C$12</f>
        <v>0</v>
      </c>
      <c r="H23" s="101">
        <f>Conservative!D$12</f>
        <v>0</v>
      </c>
      <c r="I23" s="101">
        <f>Conservative!E$12</f>
        <v>0</v>
      </c>
      <c r="J23" s="101">
        <f>Conservative!F$12</f>
        <v>0</v>
      </c>
      <c r="K23" s="101">
        <f>Conservative!G$12</f>
        <v>0</v>
      </c>
      <c r="L23" s="101">
        <f>Conservative!H$12</f>
        <v>0</v>
      </c>
      <c r="M23" s="101">
        <f>Conservative!I$12</f>
        <v>0</v>
      </c>
      <c r="N23" s="101">
        <f>Conservative!J$12</f>
        <v>0</v>
      </c>
      <c r="O23" s="101">
        <f>Conservative!K$12</f>
        <v>0</v>
      </c>
      <c r="P23" s="101">
        <f>Conservative!L$12</f>
        <v>0</v>
      </c>
      <c r="Q23" s="101">
        <f>Conservative!M$12</f>
        <v>0</v>
      </c>
      <c r="R23" s="101">
        <f>Conservative!N$12</f>
        <v>0</v>
      </c>
      <c r="S23" s="101">
        <f>Conservative!O$12</f>
        <v>0</v>
      </c>
      <c r="T23" s="101">
        <f>Conservative!P$12</f>
        <v>0</v>
      </c>
      <c r="U23" s="102">
        <f>Conservative!Q$12</f>
        <v>0</v>
      </c>
      <c r="V23" s="16"/>
      <c r="W23" s="61"/>
      <c r="AA23" s="4"/>
      <c r="AB23" s="4"/>
    </row>
    <row r="24" spans="2:28" x14ac:dyDescent="0.3">
      <c r="B24" s="103" t="str">
        <f>'SB 350 Potential'!B$9</f>
        <v>State of CA</v>
      </c>
      <c r="C24" s="104" t="str">
        <f>'SB 350 Potential'!C$9</f>
        <v>Benchmarking &amp; Market Transformation</v>
      </c>
      <c r="D24" s="104" t="str">
        <f>'SB 350 Potential'!D$9</f>
        <v>Fuel Substitution</v>
      </c>
      <c r="E24" s="104" t="s">
        <v>133</v>
      </c>
      <c r="F24" s="9" t="str">
        <f t="shared" ref="F24:F25" si="2">F23</f>
        <v>GWh</v>
      </c>
      <c r="G24" s="101">
        <f>Reference!C$12</f>
        <v>0</v>
      </c>
      <c r="H24" s="101">
        <f>Reference!D$12</f>
        <v>0</v>
      </c>
      <c r="I24" s="101">
        <f>Reference!E$12</f>
        <v>0</v>
      </c>
      <c r="J24" s="101">
        <f>Reference!F$12</f>
        <v>0</v>
      </c>
      <c r="K24" s="101">
        <f>Reference!G$12</f>
        <v>0</v>
      </c>
      <c r="L24" s="101">
        <f>Reference!H$12</f>
        <v>-12.121457846471969</v>
      </c>
      <c r="M24" s="101">
        <f>Reference!I$12</f>
        <v>-37.003766096385469</v>
      </c>
      <c r="N24" s="101">
        <f>Reference!J$12</f>
        <v>-75.088046708726012</v>
      </c>
      <c r="O24" s="101">
        <f>Reference!K$12</f>
        <v>-126.41561538122555</v>
      </c>
      <c r="P24" s="101">
        <f>Reference!L$12</f>
        <v>-190.82135626278864</v>
      </c>
      <c r="Q24" s="101">
        <f>Reference!M$12</f>
        <v>-268.1863968964463</v>
      </c>
      <c r="R24" s="101">
        <f>Reference!N$12</f>
        <v>-358.56452932618924</v>
      </c>
      <c r="S24" s="101">
        <f>Reference!O$12</f>
        <v>-463.24126327515864</v>
      </c>
      <c r="T24" s="101">
        <f>Reference!P$12</f>
        <v>-582.61474183018674</v>
      </c>
      <c r="U24" s="102">
        <f>Reference!Q$12</f>
        <v>-717.05134228613247</v>
      </c>
      <c r="V24" s="61"/>
      <c r="W24" s="61"/>
    </row>
    <row r="25" spans="2:28" x14ac:dyDescent="0.3">
      <c r="B25" s="103" t="str">
        <f>'SB 350 Potential'!B$9</f>
        <v>State of CA</v>
      </c>
      <c r="C25" s="104" t="str">
        <f>'SB 350 Potential'!C$9</f>
        <v>Benchmarking &amp; Market Transformation</v>
      </c>
      <c r="D25" s="104" t="str">
        <f>'SB 350 Potential'!D$9</f>
        <v>Fuel Substitution</v>
      </c>
      <c r="E25" s="104" t="s">
        <v>172</v>
      </c>
      <c r="F25" s="9" t="str">
        <f t="shared" si="2"/>
        <v>GWh</v>
      </c>
      <c r="G25" s="101">
        <f>Aggressive!C$12</f>
        <v>0</v>
      </c>
      <c r="H25" s="101">
        <f>Aggressive!D$12</f>
        <v>0</v>
      </c>
      <c r="I25" s="101">
        <f>Aggressive!E$12</f>
        <v>0</v>
      </c>
      <c r="J25" s="101">
        <f>Aggressive!F$12</f>
        <v>0</v>
      </c>
      <c r="K25" s="101">
        <f>Aggressive!G$12</f>
        <v>0</v>
      </c>
      <c r="L25" s="101">
        <f>Aggressive!H$12</f>
        <v>-30.303644616179923</v>
      </c>
      <c r="M25" s="101">
        <f>Aggressive!I$12</f>
        <v>-92.509415240963676</v>
      </c>
      <c r="N25" s="101">
        <f>Aggressive!J$12</f>
        <v>-187.72011677181501</v>
      </c>
      <c r="O25" s="101">
        <f>Aggressive!K$12</f>
        <v>-316.03903845306388</v>
      </c>
      <c r="P25" s="101">
        <f>Aggressive!L$12</f>
        <v>-477.05339065697171</v>
      </c>
      <c r="Q25" s="101">
        <f>Aggressive!M$12</f>
        <v>-670.4659922411156</v>
      </c>
      <c r="R25" s="101">
        <f>Aggressive!N$12</f>
        <v>-896.41132331547283</v>
      </c>
      <c r="S25" s="101">
        <f>Aggressive!O$12</f>
        <v>-1158.1031581878965</v>
      </c>
      <c r="T25" s="101">
        <f>Aggressive!P$12</f>
        <v>-1456.5368545754673</v>
      </c>
      <c r="U25" s="102">
        <f>Aggressive!Q$12</f>
        <v>-1792.6283557153313</v>
      </c>
      <c r="V25" s="61"/>
      <c r="W25" s="61"/>
    </row>
    <row r="26" spans="2:28" x14ac:dyDescent="0.3">
      <c r="B26" s="103"/>
      <c r="C26" s="104"/>
      <c r="D26" s="104"/>
      <c r="E26" s="104"/>
      <c r="F26" s="123"/>
      <c r="G26" s="101"/>
      <c r="H26" s="101"/>
      <c r="I26" s="101"/>
      <c r="J26" s="101"/>
      <c r="K26" s="101"/>
      <c r="L26" s="101"/>
      <c r="M26" s="101"/>
      <c r="N26" s="101"/>
      <c r="O26" s="101"/>
      <c r="P26" s="101"/>
      <c r="Q26" s="101"/>
      <c r="R26" s="101"/>
      <c r="S26" s="101"/>
      <c r="T26" s="101"/>
      <c r="U26" s="102"/>
      <c r="V26" s="61"/>
      <c r="W26" s="61"/>
    </row>
    <row r="27" spans="2:28" s="6" customFormat="1" ht="18" x14ac:dyDescent="0.35">
      <c r="B27" s="124" t="s">
        <v>39</v>
      </c>
      <c r="C27" s="13"/>
      <c r="D27" s="13"/>
      <c r="E27" s="13"/>
      <c r="F27" s="125"/>
      <c r="G27" s="162" t="s">
        <v>173</v>
      </c>
      <c r="H27" s="162"/>
      <c r="I27" s="162"/>
      <c r="J27" s="162"/>
      <c r="K27" s="162"/>
      <c r="L27" s="162"/>
      <c r="M27" s="162"/>
      <c r="N27" s="162"/>
      <c r="O27" s="162"/>
      <c r="P27" s="162"/>
      <c r="Q27" s="162"/>
      <c r="R27" s="162"/>
      <c r="S27" s="162"/>
      <c r="T27" s="162"/>
      <c r="U27" s="163"/>
      <c r="V27" s="14"/>
      <c r="W27" s="14"/>
      <c r="AA27" s="11"/>
      <c r="AB27" s="11"/>
    </row>
    <row r="28" spans="2:28" ht="14.4" customHeight="1" x14ac:dyDescent="0.3">
      <c r="B28" s="103" t="str">
        <f>'SB 350 Potential'!B$9</f>
        <v>State of CA</v>
      </c>
      <c r="C28" s="104" t="str">
        <f>'SB 350 Potential'!C$9</f>
        <v>Benchmarking &amp; Market Transformation</v>
      </c>
      <c r="D28" s="104" t="str">
        <f>'SB 350 Potential'!D$9</f>
        <v>Fuel Substitution</v>
      </c>
      <c r="E28" s="5" t="str">
        <f t="shared" ref="E28:E30" si="3">E23</f>
        <v>Conservative</v>
      </c>
      <c r="F28" s="9" t="s">
        <v>4</v>
      </c>
      <c r="G28" s="101">
        <f>Conservative!C$13</f>
        <v>0</v>
      </c>
      <c r="H28" s="101">
        <f>Conservative!D$13</f>
        <v>0</v>
      </c>
      <c r="I28" s="101">
        <f>Conservative!E$13</f>
        <v>0</v>
      </c>
      <c r="J28" s="101">
        <f>Conservative!F$13</f>
        <v>0</v>
      </c>
      <c r="K28" s="101">
        <f>Conservative!G$13</f>
        <v>0</v>
      </c>
      <c r="L28" s="101">
        <f>Conservative!H$13</f>
        <v>0</v>
      </c>
      <c r="M28" s="101">
        <f>Conservative!I$13</f>
        <v>0</v>
      </c>
      <c r="N28" s="101">
        <f>Conservative!J$13</f>
        <v>0</v>
      </c>
      <c r="O28" s="101">
        <f>Conservative!K$13</f>
        <v>0</v>
      </c>
      <c r="P28" s="101">
        <f>Conservative!L$13</f>
        <v>0</v>
      </c>
      <c r="Q28" s="101">
        <f>Conservative!M$13</f>
        <v>0</v>
      </c>
      <c r="R28" s="101">
        <f>Conservative!N$13</f>
        <v>0</v>
      </c>
      <c r="S28" s="101">
        <f>Conservative!O$13</f>
        <v>0</v>
      </c>
      <c r="T28" s="101">
        <f>Conservative!P$13</f>
        <v>0</v>
      </c>
      <c r="U28" s="102">
        <f>Conservative!Q$13</f>
        <v>0</v>
      </c>
      <c r="V28" s="16"/>
      <c r="W28" s="61"/>
      <c r="AA28" s="4"/>
      <c r="AB28" s="4"/>
    </row>
    <row r="29" spans="2:28" x14ac:dyDescent="0.3">
      <c r="B29" s="103" t="str">
        <f>'SB 350 Potential'!B$9</f>
        <v>State of CA</v>
      </c>
      <c r="C29" s="104" t="str">
        <f>'SB 350 Potential'!C$9</f>
        <v>Benchmarking &amp; Market Transformation</v>
      </c>
      <c r="D29" s="104" t="str">
        <f>'SB 350 Potential'!D$9</f>
        <v>Fuel Substitution</v>
      </c>
      <c r="E29" s="104" t="str">
        <f t="shared" si="3"/>
        <v>Reference</v>
      </c>
      <c r="F29" s="123" t="str">
        <f t="shared" ref="F29:F30" si="4">F28</f>
        <v>MM Therms</v>
      </c>
      <c r="G29" s="101">
        <f>Reference!C$13</f>
        <v>0</v>
      </c>
      <c r="H29" s="101">
        <f>Reference!D$13</f>
        <v>0</v>
      </c>
      <c r="I29" s="101">
        <f>Reference!E$13</f>
        <v>0</v>
      </c>
      <c r="J29" s="101">
        <f>Reference!F$13</f>
        <v>0</v>
      </c>
      <c r="K29" s="101">
        <f>Reference!G$13</f>
        <v>0</v>
      </c>
      <c r="L29" s="101">
        <f>Reference!H$13</f>
        <v>1.551311294855559</v>
      </c>
      <c r="M29" s="101">
        <f>Reference!I$13</f>
        <v>4.7357637195614961</v>
      </c>
      <c r="N29" s="101">
        <f>Reference!J$13</f>
        <v>9.6098123215263378</v>
      </c>
      <c r="O29" s="101">
        <f>Reference!K$13</f>
        <v>16.178744708013024</v>
      </c>
      <c r="P29" s="101">
        <f>Reference!L$13</f>
        <v>24.421429255415852</v>
      </c>
      <c r="Q29" s="101">
        <f>Reference!M$13</f>
        <v>34.322652596870952</v>
      </c>
      <c r="R29" s="101">
        <f>Reference!N$13</f>
        <v>45.889299069763581</v>
      </c>
      <c r="S29" s="101">
        <f>Reference!O$13</f>
        <v>59.285888963518829</v>
      </c>
      <c r="T29" s="101">
        <f>Reference!P$13</f>
        <v>74.563376864242954</v>
      </c>
      <c r="U29" s="102">
        <f>Reference!Q$13</f>
        <v>91.768651953327492</v>
      </c>
      <c r="V29" s="61"/>
      <c r="W29" s="61"/>
    </row>
    <row r="30" spans="2:28" ht="15" thickBot="1" x14ac:dyDescent="0.35">
      <c r="B30" s="110" t="str">
        <f>'SB 350 Potential'!B$9</f>
        <v>State of CA</v>
      </c>
      <c r="C30" s="111" t="str">
        <f>'SB 350 Potential'!C$9</f>
        <v>Benchmarking &amp; Market Transformation</v>
      </c>
      <c r="D30" s="111" t="str">
        <f>'SB 350 Potential'!D$9</f>
        <v>Fuel Substitution</v>
      </c>
      <c r="E30" s="111" t="str">
        <f t="shared" si="3"/>
        <v>Aggressive</v>
      </c>
      <c r="F30" s="126" t="str">
        <f t="shared" si="4"/>
        <v>MM Therms</v>
      </c>
      <c r="G30" s="113">
        <f>Aggressive!C$13</f>
        <v>0</v>
      </c>
      <c r="H30" s="113">
        <f>Aggressive!D$13</f>
        <v>0</v>
      </c>
      <c r="I30" s="113">
        <f>Aggressive!E$13</f>
        <v>0</v>
      </c>
      <c r="J30" s="113">
        <f>Aggressive!F$13</f>
        <v>0</v>
      </c>
      <c r="K30" s="113">
        <f>Aggressive!G$13</f>
        <v>0</v>
      </c>
      <c r="L30" s="113">
        <f>Aggressive!H$13</f>
        <v>3.8782782371388977</v>
      </c>
      <c r="M30" s="113">
        <f>Aggressive!I$13</f>
        <v>11.839409298903741</v>
      </c>
      <c r="N30" s="113">
        <f>Aggressive!J$13</f>
        <v>24.024530803815843</v>
      </c>
      <c r="O30" s="113">
        <f>Aggressive!K$13</f>
        <v>40.446861770032555</v>
      </c>
      <c r="P30" s="113">
        <f>Aggressive!L$13</f>
        <v>61.053573138539633</v>
      </c>
      <c r="Q30" s="113">
        <f>Aggressive!M$13</f>
        <v>85.806631492177374</v>
      </c>
      <c r="R30" s="113">
        <f>Aggressive!N$13</f>
        <v>114.72324767440892</v>
      </c>
      <c r="S30" s="113">
        <f>Aggressive!O$13</f>
        <v>148.21472240879706</v>
      </c>
      <c r="T30" s="113">
        <f>Aggressive!P$13</f>
        <v>186.40844216060739</v>
      </c>
      <c r="U30" s="114">
        <f>Aggressive!Q$13</f>
        <v>229.42162988331876</v>
      </c>
      <c r="V30" s="61"/>
      <c r="W30" s="61"/>
    </row>
    <row r="31" spans="2:28" x14ac:dyDescent="0.3">
      <c r="B31" s="115"/>
      <c r="C31" s="115"/>
      <c r="D31" s="115"/>
      <c r="E31" s="115"/>
      <c r="F31" s="115"/>
      <c r="G31" s="115"/>
      <c r="H31" s="115"/>
      <c r="I31" s="115"/>
      <c r="J31" s="115"/>
      <c r="K31" s="115"/>
      <c r="L31" s="115"/>
      <c r="M31" s="115"/>
      <c r="N31" s="115"/>
      <c r="O31" s="115"/>
      <c r="P31" s="115"/>
      <c r="Q31" s="115"/>
      <c r="R31" s="115"/>
      <c r="S31" s="115"/>
      <c r="T31" s="115"/>
      <c r="U31" s="115"/>
      <c r="V31" s="61"/>
      <c r="W31" s="61"/>
    </row>
    <row r="32" spans="2:28" x14ac:dyDescent="0.3">
      <c r="B32" s="115"/>
      <c r="C32" s="115"/>
      <c r="D32" s="115"/>
      <c r="E32" s="115"/>
      <c r="F32" s="115"/>
      <c r="G32" s="115"/>
      <c r="H32" s="115"/>
      <c r="I32" s="115"/>
      <c r="J32" s="115"/>
      <c r="K32" s="115"/>
      <c r="L32" s="115"/>
      <c r="M32" s="115"/>
      <c r="N32" s="115"/>
      <c r="O32" s="115"/>
      <c r="P32" s="115"/>
      <c r="Q32" s="115"/>
      <c r="R32" s="115"/>
      <c r="S32" s="115"/>
      <c r="T32" s="115"/>
      <c r="U32" s="115"/>
      <c r="V32" s="61"/>
      <c r="W32" s="61"/>
    </row>
    <row r="33" spans="2:28" ht="15" thickBot="1" x14ac:dyDescent="0.35">
      <c r="B33" s="115"/>
      <c r="C33" s="115"/>
      <c r="D33" s="115"/>
      <c r="E33" s="115"/>
      <c r="F33" s="115"/>
      <c r="G33" s="115"/>
      <c r="H33" s="115"/>
      <c r="I33" s="115"/>
      <c r="J33" s="115"/>
      <c r="K33" s="115"/>
      <c r="L33" s="115"/>
      <c r="M33" s="115"/>
      <c r="N33" s="115"/>
      <c r="O33" s="115"/>
      <c r="P33" s="115"/>
      <c r="Q33" s="115"/>
      <c r="R33" s="115"/>
      <c r="S33" s="115"/>
      <c r="T33" s="115"/>
      <c r="U33" s="115"/>
      <c r="V33" s="61"/>
      <c r="W33" s="61"/>
    </row>
    <row r="34" spans="2:28" ht="24" thickBot="1" x14ac:dyDescent="0.5">
      <c r="B34" s="157" t="s">
        <v>175</v>
      </c>
      <c r="C34" s="158"/>
      <c r="D34" s="158"/>
      <c r="E34" s="158"/>
      <c r="F34" s="158"/>
      <c r="G34" s="158"/>
      <c r="H34" s="158"/>
      <c r="I34" s="158"/>
      <c r="J34" s="158"/>
      <c r="K34" s="158"/>
      <c r="L34" s="158"/>
      <c r="M34" s="158"/>
      <c r="N34" s="158"/>
      <c r="O34" s="158"/>
      <c r="P34" s="158"/>
      <c r="Q34" s="158"/>
      <c r="R34" s="158"/>
      <c r="S34" s="158"/>
      <c r="T34" s="158"/>
      <c r="U34" s="159"/>
      <c r="V34" s="61"/>
      <c r="W34" s="61"/>
    </row>
    <row r="35" spans="2:28" s="6" customFormat="1" ht="18.600000000000001" thickBot="1" x14ac:dyDescent="0.4">
      <c r="B35" s="127" t="s">
        <v>1</v>
      </c>
      <c r="C35" s="128" t="s">
        <v>13</v>
      </c>
      <c r="D35" s="128" t="s">
        <v>3</v>
      </c>
      <c r="E35" s="128" t="s">
        <v>170</v>
      </c>
      <c r="F35" s="129" t="s">
        <v>36</v>
      </c>
      <c r="G35" s="130">
        <v>2015</v>
      </c>
      <c r="H35" s="130">
        <v>2016</v>
      </c>
      <c r="I35" s="130">
        <v>2017</v>
      </c>
      <c r="J35" s="130">
        <v>2018</v>
      </c>
      <c r="K35" s="130">
        <v>2019</v>
      </c>
      <c r="L35" s="130">
        <v>2020</v>
      </c>
      <c r="M35" s="130">
        <v>2021</v>
      </c>
      <c r="N35" s="130">
        <v>2022</v>
      </c>
      <c r="O35" s="130">
        <v>2023</v>
      </c>
      <c r="P35" s="130">
        <v>2024</v>
      </c>
      <c r="Q35" s="130">
        <v>2025</v>
      </c>
      <c r="R35" s="130">
        <v>2026</v>
      </c>
      <c r="S35" s="130">
        <v>2027</v>
      </c>
      <c r="T35" s="130">
        <v>2028</v>
      </c>
      <c r="U35" s="131">
        <v>2029</v>
      </c>
      <c r="V35" s="14"/>
      <c r="W35" s="14"/>
      <c r="Y35" s="66"/>
      <c r="AA35" s="11"/>
      <c r="AB35" s="11"/>
    </row>
    <row r="36" spans="2:28" s="6" customFormat="1" ht="18" x14ac:dyDescent="0.35">
      <c r="B36" s="121" t="s">
        <v>38</v>
      </c>
      <c r="C36" s="122"/>
      <c r="D36" s="122"/>
      <c r="E36" s="122"/>
      <c r="F36" s="122"/>
      <c r="G36" s="160" t="s">
        <v>171</v>
      </c>
      <c r="H36" s="160"/>
      <c r="I36" s="160"/>
      <c r="J36" s="160"/>
      <c r="K36" s="160"/>
      <c r="L36" s="160"/>
      <c r="M36" s="160"/>
      <c r="N36" s="160"/>
      <c r="O36" s="160"/>
      <c r="P36" s="160"/>
      <c r="Q36" s="160"/>
      <c r="R36" s="160"/>
      <c r="S36" s="160"/>
      <c r="T36" s="160"/>
      <c r="U36" s="161"/>
      <c r="V36" s="14"/>
      <c r="W36" s="14"/>
      <c r="AA36" s="11"/>
      <c r="AB36" s="11"/>
    </row>
    <row r="37" spans="2:28" ht="14.4" customHeight="1" x14ac:dyDescent="0.3">
      <c r="B37" s="103" t="str">
        <f>'SB 350 Potential'!B$9</f>
        <v>State of CA</v>
      </c>
      <c r="C37" s="104" t="str">
        <f>'SB 350 Potential'!C$9</f>
        <v>Benchmarking &amp; Market Transformation</v>
      </c>
      <c r="D37" s="104" t="str">
        <f>'SB 350 Potential'!D$9</f>
        <v>Fuel Substitution</v>
      </c>
      <c r="E37" s="5" t="s">
        <v>135</v>
      </c>
      <c r="F37" s="9" t="s">
        <v>0</v>
      </c>
      <c r="G37" s="101">
        <f>SUM(G9,G23)</f>
        <v>0</v>
      </c>
      <c r="H37" s="101">
        <f t="shared" ref="H37:U38" si="5">SUM(H9,H23)</f>
        <v>0</v>
      </c>
      <c r="I37" s="101">
        <f t="shared" si="5"/>
        <v>0</v>
      </c>
      <c r="J37" s="101">
        <f t="shared" si="5"/>
        <v>0</v>
      </c>
      <c r="K37" s="101">
        <f t="shared" si="5"/>
        <v>0</v>
      </c>
      <c r="L37" s="101">
        <f t="shared" si="5"/>
        <v>0</v>
      </c>
      <c r="M37" s="101">
        <f t="shared" si="5"/>
        <v>0</v>
      </c>
      <c r="N37" s="101">
        <f t="shared" si="5"/>
        <v>0</v>
      </c>
      <c r="O37" s="101">
        <f t="shared" si="5"/>
        <v>0</v>
      </c>
      <c r="P37" s="101">
        <f t="shared" si="5"/>
        <v>0</v>
      </c>
      <c r="Q37" s="101">
        <f t="shared" si="5"/>
        <v>0</v>
      </c>
      <c r="R37" s="101">
        <f t="shared" si="5"/>
        <v>0</v>
      </c>
      <c r="S37" s="101">
        <f t="shared" si="5"/>
        <v>0</v>
      </c>
      <c r="T37" s="101">
        <f t="shared" si="5"/>
        <v>0</v>
      </c>
      <c r="U37" s="102">
        <f>SUM(U9,U23)</f>
        <v>0</v>
      </c>
      <c r="V37" s="16"/>
      <c r="W37" s="61"/>
      <c r="AA37" s="4"/>
      <c r="AB37" s="4"/>
    </row>
    <row r="38" spans="2:28" x14ac:dyDescent="0.3">
      <c r="B38" s="103" t="str">
        <f>'SB 350 Potential'!B$9</f>
        <v>State of CA</v>
      </c>
      <c r="C38" s="104" t="str">
        <f>'SB 350 Potential'!C$9</f>
        <v>Benchmarking &amp; Market Transformation</v>
      </c>
      <c r="D38" s="104" t="str">
        <f>'SB 350 Potential'!D$9</f>
        <v>Fuel Substitution</v>
      </c>
      <c r="E38" s="104" t="s">
        <v>133</v>
      </c>
      <c r="F38" s="9" t="str">
        <f t="shared" ref="F38:F39" si="6">F37</f>
        <v>GWh</v>
      </c>
      <c r="G38" s="101">
        <f>SUM(G10,G24)</f>
        <v>0</v>
      </c>
      <c r="H38" s="101">
        <f t="shared" si="5"/>
        <v>0</v>
      </c>
      <c r="I38" s="101">
        <f t="shared" si="5"/>
        <v>0</v>
      </c>
      <c r="J38" s="101">
        <f t="shared" si="5"/>
        <v>0</v>
      </c>
      <c r="K38" s="101">
        <f t="shared" si="5"/>
        <v>0</v>
      </c>
      <c r="L38" s="101">
        <f t="shared" si="5"/>
        <v>-14.300049495086792</v>
      </c>
      <c r="M38" s="101">
        <f t="shared" si="5"/>
        <v>-43.485483046715508</v>
      </c>
      <c r="N38" s="101">
        <f t="shared" si="5"/>
        <v>-87.970419979769801</v>
      </c>
      <c r="O38" s="101">
        <f t="shared" si="5"/>
        <v>-147.99066936043425</v>
      </c>
      <c r="P38" s="101">
        <f t="shared" si="5"/>
        <v>-223.5169290708501</v>
      </c>
      <c r="Q38" s="101">
        <f t="shared" si="5"/>
        <v>-314.39393231172568</v>
      </c>
      <c r="R38" s="101">
        <f t="shared" si="5"/>
        <v>-420.59867319149834</v>
      </c>
      <c r="S38" s="101">
        <f t="shared" si="5"/>
        <v>-543.48676542648536</v>
      </c>
      <c r="T38" s="101">
        <f t="shared" si="5"/>
        <v>-683.57936480824912</v>
      </c>
      <c r="U38" s="102">
        <f t="shared" si="5"/>
        <v>-841.32341317949601</v>
      </c>
      <c r="V38" s="61"/>
      <c r="W38" s="61"/>
    </row>
    <row r="39" spans="2:28" x14ac:dyDescent="0.3">
      <c r="B39" s="103" t="str">
        <f>'SB 350 Potential'!B$9</f>
        <v>State of CA</v>
      </c>
      <c r="C39" s="104" t="str">
        <f>'SB 350 Potential'!C$9</f>
        <v>Benchmarking &amp; Market Transformation</v>
      </c>
      <c r="D39" s="104" t="str">
        <f>'SB 350 Potential'!D$9</f>
        <v>Fuel Substitution</v>
      </c>
      <c r="E39" s="104" t="s">
        <v>172</v>
      </c>
      <c r="F39" s="9" t="str">
        <f t="shared" si="6"/>
        <v>GWh</v>
      </c>
      <c r="G39" s="101">
        <f t="shared" ref="G39:U39" si="7">SUM(G11,G25)</f>
        <v>0</v>
      </c>
      <c r="H39" s="101">
        <f t="shared" si="7"/>
        <v>0</v>
      </c>
      <c r="I39" s="101">
        <f t="shared" si="7"/>
        <v>0</v>
      </c>
      <c r="J39" s="101">
        <f t="shared" si="7"/>
        <v>0</v>
      </c>
      <c r="K39" s="101">
        <f t="shared" si="7"/>
        <v>0</v>
      </c>
      <c r="L39" s="101">
        <f t="shared" si="7"/>
        <v>-35.750123737716983</v>
      </c>
      <c r="M39" s="101">
        <f t="shared" si="7"/>
        <v>-108.71370761678878</v>
      </c>
      <c r="N39" s="101">
        <f t="shared" si="7"/>
        <v>-219.92604994942448</v>
      </c>
      <c r="O39" s="101">
        <f t="shared" si="7"/>
        <v>-369.97667340108569</v>
      </c>
      <c r="P39" s="101">
        <f t="shared" si="7"/>
        <v>-558.7923226771253</v>
      </c>
      <c r="Q39" s="101">
        <f t="shared" si="7"/>
        <v>-785.98483077931405</v>
      </c>
      <c r="R39" s="101">
        <f t="shared" si="7"/>
        <v>-1051.4966829787456</v>
      </c>
      <c r="S39" s="101">
        <f t="shared" si="7"/>
        <v>-1358.7169135662134</v>
      </c>
      <c r="T39" s="101">
        <f t="shared" si="7"/>
        <v>-1708.9484120206232</v>
      </c>
      <c r="U39" s="102">
        <f t="shared" si="7"/>
        <v>-2103.3085329487403</v>
      </c>
      <c r="V39" s="61"/>
      <c r="W39" s="61"/>
    </row>
    <row r="40" spans="2:28" x14ac:dyDescent="0.3">
      <c r="B40" s="103"/>
      <c r="C40" s="104"/>
      <c r="D40" s="104"/>
      <c r="E40" s="104"/>
      <c r="F40" s="123"/>
      <c r="G40" s="101"/>
      <c r="H40" s="101"/>
      <c r="I40" s="101"/>
      <c r="J40" s="101"/>
      <c r="K40" s="101"/>
      <c r="L40" s="101"/>
      <c r="M40" s="101"/>
      <c r="N40" s="101"/>
      <c r="O40" s="101"/>
      <c r="P40" s="101"/>
      <c r="Q40" s="101"/>
      <c r="R40" s="101"/>
      <c r="S40" s="101"/>
      <c r="T40" s="101"/>
      <c r="U40" s="102"/>
      <c r="V40" s="61"/>
      <c r="W40" s="61"/>
    </row>
    <row r="41" spans="2:28" s="6" customFormat="1" ht="18" x14ac:dyDescent="0.35">
      <c r="B41" s="124" t="s">
        <v>39</v>
      </c>
      <c r="C41" s="13"/>
      <c r="D41" s="13"/>
      <c r="E41" s="13"/>
      <c r="F41" s="125"/>
      <c r="G41" s="162" t="s">
        <v>173</v>
      </c>
      <c r="H41" s="162"/>
      <c r="I41" s="162"/>
      <c r="J41" s="162"/>
      <c r="K41" s="162"/>
      <c r="L41" s="162"/>
      <c r="M41" s="162"/>
      <c r="N41" s="162"/>
      <c r="O41" s="162"/>
      <c r="P41" s="162"/>
      <c r="Q41" s="162"/>
      <c r="R41" s="162"/>
      <c r="S41" s="162"/>
      <c r="T41" s="162"/>
      <c r="U41" s="163"/>
      <c r="V41" s="14"/>
      <c r="W41" s="14"/>
      <c r="AA41" s="11"/>
      <c r="AB41" s="11"/>
    </row>
    <row r="42" spans="2:28" ht="14.4" customHeight="1" x14ac:dyDescent="0.3">
      <c r="B42" s="103" t="str">
        <f>'SB 350 Potential'!B$9</f>
        <v>State of CA</v>
      </c>
      <c r="C42" s="104" t="str">
        <f>'SB 350 Potential'!C$9</f>
        <v>Benchmarking &amp; Market Transformation</v>
      </c>
      <c r="D42" s="104" t="str">
        <f>'SB 350 Potential'!D$9</f>
        <v>Fuel Substitution</v>
      </c>
      <c r="E42" s="5" t="str">
        <f t="shared" ref="E42:E44" si="8">E37</f>
        <v>Conservative</v>
      </c>
      <c r="F42" s="9" t="s">
        <v>4</v>
      </c>
      <c r="G42" s="101">
        <f>SUM(G14,G28)</f>
        <v>0</v>
      </c>
      <c r="H42" s="101">
        <f t="shared" ref="H42:U42" si="9">SUM(H14,H28)</f>
        <v>0</v>
      </c>
      <c r="I42" s="101">
        <f t="shared" si="9"/>
        <v>0</v>
      </c>
      <c r="J42" s="101">
        <f t="shared" si="9"/>
        <v>0</v>
      </c>
      <c r="K42" s="101">
        <f t="shared" si="9"/>
        <v>0</v>
      </c>
      <c r="L42" s="101">
        <f t="shared" si="9"/>
        <v>0</v>
      </c>
      <c r="M42" s="101">
        <f t="shared" si="9"/>
        <v>0</v>
      </c>
      <c r="N42" s="101">
        <f t="shared" si="9"/>
        <v>0</v>
      </c>
      <c r="O42" s="101">
        <f t="shared" si="9"/>
        <v>0</v>
      </c>
      <c r="P42" s="101">
        <f t="shared" si="9"/>
        <v>0</v>
      </c>
      <c r="Q42" s="101">
        <f t="shared" si="9"/>
        <v>0</v>
      </c>
      <c r="R42" s="101">
        <f t="shared" si="9"/>
        <v>0</v>
      </c>
      <c r="S42" s="101">
        <f t="shared" si="9"/>
        <v>0</v>
      </c>
      <c r="T42" s="101">
        <f t="shared" si="9"/>
        <v>0</v>
      </c>
      <c r="U42" s="102">
        <f t="shared" si="9"/>
        <v>0</v>
      </c>
      <c r="V42" s="16"/>
      <c r="W42" s="61"/>
      <c r="AA42" s="4"/>
      <c r="AB42" s="4"/>
    </row>
    <row r="43" spans="2:28" x14ac:dyDescent="0.3">
      <c r="B43" s="103" t="str">
        <f>'SB 350 Potential'!B$9</f>
        <v>State of CA</v>
      </c>
      <c r="C43" s="104" t="str">
        <f>'SB 350 Potential'!C$9</f>
        <v>Benchmarking &amp; Market Transformation</v>
      </c>
      <c r="D43" s="104" t="str">
        <f>'SB 350 Potential'!D$9</f>
        <v>Fuel Substitution</v>
      </c>
      <c r="E43" s="104" t="str">
        <f t="shared" si="8"/>
        <v>Reference</v>
      </c>
      <c r="F43" s="123" t="str">
        <f t="shared" ref="F43:F44" si="10">F42</f>
        <v>MM Therms</v>
      </c>
      <c r="G43" s="101">
        <f t="shared" ref="G43:U44" si="11">SUM(G15,G29)</f>
        <v>0</v>
      </c>
      <c r="H43" s="101">
        <f t="shared" si="11"/>
        <v>0</v>
      </c>
      <c r="I43" s="101">
        <f t="shared" si="11"/>
        <v>0</v>
      </c>
      <c r="J43" s="101">
        <f t="shared" si="11"/>
        <v>0</v>
      </c>
      <c r="K43" s="101">
        <f t="shared" si="11"/>
        <v>0</v>
      </c>
      <c r="L43" s="101">
        <f t="shared" si="11"/>
        <v>1.8301287336637007</v>
      </c>
      <c r="M43" s="101">
        <f t="shared" si="11"/>
        <v>5.5652976619684598</v>
      </c>
      <c r="N43" s="101">
        <f t="shared" si="11"/>
        <v>11.25850601935017</v>
      </c>
      <c r="O43" s="101">
        <f t="shared" si="11"/>
        <v>18.93993278860404</v>
      </c>
      <c r="P43" s="101">
        <f t="shared" si="11"/>
        <v>28.605827867475597</v>
      </c>
      <c r="Q43" s="101">
        <f t="shared" si="11"/>
        <v>40.23632011979393</v>
      </c>
      <c r="R43" s="101">
        <f t="shared" si="11"/>
        <v>53.828465238044103</v>
      </c>
      <c r="S43" s="101">
        <f t="shared" si="11"/>
        <v>69.555755461874185</v>
      </c>
      <c r="T43" s="101">
        <f t="shared" si="11"/>
        <v>87.484888615594613</v>
      </c>
      <c r="U43" s="102">
        <f t="shared" si="11"/>
        <v>107.67306457875083</v>
      </c>
      <c r="V43" s="61"/>
      <c r="W43" s="61"/>
    </row>
    <row r="44" spans="2:28" ht="15" thickBot="1" x14ac:dyDescent="0.35">
      <c r="B44" s="110" t="str">
        <f>'SB 350 Potential'!B$9</f>
        <v>State of CA</v>
      </c>
      <c r="C44" s="111" t="str">
        <f>'SB 350 Potential'!C$9</f>
        <v>Benchmarking &amp; Market Transformation</v>
      </c>
      <c r="D44" s="111" t="str">
        <f>'SB 350 Potential'!D$9</f>
        <v>Fuel Substitution</v>
      </c>
      <c r="E44" s="111" t="str">
        <f t="shared" si="8"/>
        <v>Aggressive</v>
      </c>
      <c r="F44" s="126" t="str">
        <f t="shared" si="10"/>
        <v>MM Therms</v>
      </c>
      <c r="G44" s="113">
        <f t="shared" si="11"/>
        <v>0</v>
      </c>
      <c r="H44" s="113">
        <f t="shared" si="11"/>
        <v>0</v>
      </c>
      <c r="I44" s="113">
        <f t="shared" si="11"/>
        <v>0</v>
      </c>
      <c r="J44" s="113">
        <f t="shared" si="11"/>
        <v>0</v>
      </c>
      <c r="K44" s="113">
        <f t="shared" si="11"/>
        <v>0</v>
      </c>
      <c r="L44" s="113">
        <f t="shared" si="11"/>
        <v>4.5753218341592525</v>
      </c>
      <c r="M44" s="113">
        <f t="shared" si="11"/>
        <v>13.91324415492115</v>
      </c>
      <c r="N44" s="113">
        <f t="shared" si="11"/>
        <v>28.146265048375422</v>
      </c>
      <c r="O44" s="113">
        <f t="shared" si="11"/>
        <v>47.349831971510099</v>
      </c>
      <c r="P44" s="113">
        <f t="shared" si="11"/>
        <v>71.514569668688992</v>
      </c>
      <c r="Q44" s="113">
        <f t="shared" si="11"/>
        <v>100.59080029948481</v>
      </c>
      <c r="R44" s="113">
        <f t="shared" si="11"/>
        <v>134.57116309511022</v>
      </c>
      <c r="S44" s="113">
        <f t="shared" si="11"/>
        <v>173.88938865468546</v>
      </c>
      <c r="T44" s="113">
        <f t="shared" si="11"/>
        <v>218.71222153898654</v>
      </c>
      <c r="U44" s="114">
        <f t="shared" si="11"/>
        <v>269.18266144687709</v>
      </c>
      <c r="V44" s="61"/>
      <c r="W44" s="61"/>
    </row>
    <row r="45" spans="2:28" x14ac:dyDescent="0.3">
      <c r="B45" s="61"/>
      <c r="C45" s="61"/>
      <c r="D45" s="61"/>
      <c r="E45" s="61"/>
      <c r="F45" s="61"/>
      <c r="G45" s="61"/>
      <c r="H45" s="61"/>
      <c r="I45" s="61"/>
      <c r="J45" s="61"/>
      <c r="K45" s="61"/>
      <c r="L45" s="61"/>
      <c r="M45" s="61"/>
      <c r="N45" s="61"/>
      <c r="O45" s="61"/>
      <c r="P45" s="61"/>
      <c r="Q45" s="61"/>
      <c r="R45" s="61"/>
      <c r="S45" s="61"/>
      <c r="T45" s="61"/>
      <c r="U45" s="61"/>
      <c r="V45" s="61"/>
      <c r="W45" s="61"/>
    </row>
    <row r="46" spans="2:28" x14ac:dyDescent="0.3">
      <c r="B46" s="61"/>
      <c r="C46" s="61"/>
      <c r="D46" s="61"/>
      <c r="E46" s="61"/>
      <c r="F46" s="61"/>
      <c r="G46" s="61"/>
      <c r="H46" s="61"/>
      <c r="I46" s="61"/>
      <c r="J46" s="61"/>
      <c r="K46" s="61"/>
      <c r="L46" s="61"/>
      <c r="M46" s="61"/>
      <c r="N46" s="61"/>
      <c r="O46" s="61"/>
      <c r="P46" s="61"/>
      <c r="Q46" s="61"/>
      <c r="R46" s="61"/>
      <c r="S46" s="61"/>
      <c r="T46" s="61"/>
      <c r="U46" s="61"/>
      <c r="V46" s="61"/>
      <c r="W46" s="61"/>
    </row>
  </sheetData>
  <mergeCells count="9">
    <mergeCell ref="B34:U34"/>
    <mergeCell ref="G36:U36"/>
    <mergeCell ref="G41:U41"/>
    <mergeCell ref="B6:U6"/>
    <mergeCell ref="G8:U8"/>
    <mergeCell ref="G13:U13"/>
    <mergeCell ref="B20:U20"/>
    <mergeCell ref="G22:U22"/>
    <mergeCell ref="G27:U27"/>
  </mergeCells>
  <pageMargins left="0.7" right="0.7" top="0.5" bottom="0.5" header="0.3" footer="0.3"/>
  <pageSetup paperSize="5"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U19"/>
  <sheetViews>
    <sheetView zoomScale="55" zoomScaleNormal="55" workbookViewId="0">
      <selection activeCell="D64" sqref="D64"/>
    </sheetView>
  </sheetViews>
  <sheetFormatPr defaultColWidth="8.88671875" defaultRowHeight="14.4" x14ac:dyDescent="0.3"/>
  <cols>
    <col min="1" max="1" width="8.88671875" style="66"/>
    <col min="2" max="2" width="65.88671875" style="66" bestFit="1" customWidth="1"/>
    <col min="3" max="17" width="16" style="66" customWidth="1"/>
    <col min="18" max="18" width="8.88671875" style="66" customWidth="1"/>
    <col min="19" max="16384" width="8.88671875" style="66"/>
  </cols>
  <sheetData>
    <row r="1" spans="2:21" ht="23.4" x14ac:dyDescent="0.45">
      <c r="B1" s="94" t="s">
        <v>28</v>
      </c>
      <c r="C1" s="94" t="str">
        <f>'Program Analysis'!C3</f>
        <v>Fuel Substitution</v>
      </c>
    </row>
    <row r="2" spans="2:21" ht="23.4" x14ac:dyDescent="0.45">
      <c r="B2" s="94" t="s">
        <v>168</v>
      </c>
      <c r="C2" s="94" t="s">
        <v>133</v>
      </c>
    </row>
    <row r="4" spans="2:21" x14ac:dyDescent="0.3">
      <c r="B4" s="132" t="s">
        <v>37</v>
      </c>
      <c r="C4" s="5"/>
    </row>
    <row r="8" spans="2:21" x14ac:dyDescent="0.3">
      <c r="B8" s="65"/>
      <c r="C8" s="65">
        <v>2015</v>
      </c>
      <c r="D8" s="65">
        <v>2016</v>
      </c>
      <c r="E8" s="65">
        <v>2017</v>
      </c>
      <c r="F8" s="65">
        <v>2018</v>
      </c>
      <c r="G8" s="65">
        <v>2019</v>
      </c>
      <c r="H8" s="65">
        <v>2020</v>
      </c>
      <c r="I8" s="65">
        <v>2021</v>
      </c>
      <c r="J8" s="65">
        <v>2022</v>
      </c>
      <c r="K8" s="65">
        <v>2023</v>
      </c>
      <c r="L8" s="65">
        <v>2024</v>
      </c>
      <c r="M8" s="65">
        <v>2025</v>
      </c>
      <c r="N8" s="65">
        <v>2026</v>
      </c>
      <c r="O8" s="65">
        <v>2027</v>
      </c>
      <c r="P8" s="65">
        <v>2028</v>
      </c>
      <c r="Q8" s="65">
        <v>2029</v>
      </c>
    </row>
    <row r="9" spans="2:21" s="135" customFormat="1" x14ac:dyDescent="0.3">
      <c r="B9" s="133" t="s">
        <v>176</v>
      </c>
      <c r="C9" s="134">
        <f>'Electrification NonRes'!B26</f>
        <v>0</v>
      </c>
      <c r="D9" s="134">
        <f>'Electrification NonRes'!C26</f>
        <v>0</v>
      </c>
      <c r="E9" s="134">
        <f>'Electrification NonRes'!D26</f>
        <v>0</v>
      </c>
      <c r="F9" s="134">
        <f>'Electrification NonRes'!E26</f>
        <v>0</v>
      </c>
      <c r="G9" s="134">
        <f>'Electrification NonRes'!F26</f>
        <v>0</v>
      </c>
      <c r="H9" s="134">
        <f>'Electrification NonRes'!G26</f>
        <v>-2.178591648614824</v>
      </c>
      <c r="I9" s="134">
        <f>'Electrification NonRes'!H26</f>
        <v>-6.4817169503300418</v>
      </c>
      <c r="J9" s="134">
        <f>'Electrification NonRes'!I26</f>
        <v>-12.882373271043788</v>
      </c>
      <c r="K9" s="134">
        <f>'Electrification NonRes'!J26</f>
        <v>-21.575053979208718</v>
      </c>
      <c r="L9" s="134">
        <f>'Electrification NonRes'!K26</f>
        <v>-32.695572808061442</v>
      </c>
      <c r="M9" s="134">
        <f>'Electrification NonRes'!L26</f>
        <v>-46.207535415279402</v>
      </c>
      <c r="N9" s="134">
        <f>'Electrification NonRes'!M26</f>
        <v>-62.034143865309098</v>
      </c>
      <c r="O9" s="134">
        <f>'Electrification NonRes'!N26</f>
        <v>-80.245502151326733</v>
      </c>
      <c r="P9" s="134">
        <f>'Electrification NonRes'!O26</f>
        <v>-100.96462297806241</v>
      </c>
      <c r="Q9" s="134">
        <f>'Electrification NonRes'!P26</f>
        <v>-124.27207089336351</v>
      </c>
      <c r="R9" s="66"/>
      <c r="S9" s="66"/>
      <c r="T9" s="66"/>
      <c r="U9" s="66"/>
    </row>
    <row r="10" spans="2:21" x14ac:dyDescent="0.3">
      <c r="B10" s="133" t="s">
        <v>177</v>
      </c>
      <c r="C10" s="134">
        <f>'Electrification NonRes'!B27</f>
        <v>0</v>
      </c>
      <c r="D10" s="134">
        <f>'Electrification NonRes'!C27</f>
        <v>0</v>
      </c>
      <c r="E10" s="134">
        <f>'Electrification NonRes'!D27</f>
        <v>0</v>
      </c>
      <c r="F10" s="134">
        <f>'Electrification NonRes'!E27</f>
        <v>0</v>
      </c>
      <c r="G10" s="134">
        <f>'Electrification NonRes'!F27</f>
        <v>0</v>
      </c>
      <c r="H10" s="134">
        <f>'Electrification NonRes'!G27</f>
        <v>0.2788174388081418</v>
      </c>
      <c r="I10" s="134">
        <f>'Electrification NonRes'!H27</f>
        <v>0.82953394240696399</v>
      </c>
      <c r="J10" s="134">
        <f>'Electrification NonRes'!I27</f>
        <v>1.6486936978238325</v>
      </c>
      <c r="K10" s="134">
        <f>'Electrification NonRes'!J27</f>
        <v>2.7611880805910167</v>
      </c>
      <c r="L10" s="134">
        <f>'Electrification NonRes'!K27</f>
        <v>4.1843986120597432</v>
      </c>
      <c r="M10" s="134">
        <f>'Electrification NonRes'!L27</f>
        <v>5.913667522922978</v>
      </c>
      <c r="N10" s="134">
        <f>'Electrification NonRes'!M27</f>
        <v>7.9391661682805186</v>
      </c>
      <c r="O10" s="134">
        <f>'Electrification NonRes'!N27</f>
        <v>10.269866498355361</v>
      </c>
      <c r="P10" s="134">
        <f>'Electrification NonRes'!O27</f>
        <v>12.921511751351659</v>
      </c>
      <c r="Q10" s="134">
        <f>'Electrification NonRes'!P27</f>
        <v>15.904412625423337</v>
      </c>
    </row>
    <row r="11" spans="2:21" x14ac:dyDescent="0.3">
      <c r="B11" s="65"/>
      <c r="C11" s="7"/>
      <c r="D11" s="7"/>
      <c r="E11" s="7"/>
      <c r="F11" s="136"/>
      <c r="G11" s="136"/>
      <c r="H11" s="136"/>
      <c r="I11" s="136"/>
      <c r="J11" s="136"/>
      <c r="K11" s="136"/>
      <c r="L11" s="136"/>
      <c r="M11" s="136"/>
      <c r="N11" s="136"/>
      <c r="O11" s="136"/>
      <c r="P11" s="136"/>
      <c r="Q11" s="136"/>
    </row>
    <row r="12" spans="2:21" x14ac:dyDescent="0.3">
      <c r="B12" s="137" t="s">
        <v>178</v>
      </c>
      <c r="C12" s="138">
        <f>'Electrification Res'!B26</f>
        <v>0</v>
      </c>
      <c r="D12" s="138">
        <f>'Electrification Res'!C26</f>
        <v>0</v>
      </c>
      <c r="E12" s="138">
        <f>'Electrification Res'!D26</f>
        <v>0</v>
      </c>
      <c r="F12" s="138">
        <f>'Electrification Res'!E26</f>
        <v>0</v>
      </c>
      <c r="G12" s="138">
        <f>'Electrification Res'!F26</f>
        <v>0</v>
      </c>
      <c r="H12" s="138">
        <f>'Electrification Res'!G26</f>
        <v>-12.121457846471969</v>
      </c>
      <c r="I12" s="138">
        <f>'Electrification Res'!H26</f>
        <v>-37.003766096385469</v>
      </c>
      <c r="J12" s="138">
        <f>'Electrification Res'!I26</f>
        <v>-75.088046708726012</v>
      </c>
      <c r="K12" s="138">
        <f>'Electrification Res'!J26</f>
        <v>-126.41561538122555</v>
      </c>
      <c r="L12" s="138">
        <f>'Electrification Res'!K26</f>
        <v>-190.82135626278864</v>
      </c>
      <c r="M12" s="138">
        <f>'Electrification Res'!L26</f>
        <v>-268.1863968964463</v>
      </c>
      <c r="N12" s="138">
        <f>'Electrification Res'!M26</f>
        <v>-358.56452932618924</v>
      </c>
      <c r="O12" s="138">
        <f>'Electrification Res'!N26</f>
        <v>-463.24126327515864</v>
      </c>
      <c r="P12" s="138">
        <f>'Electrification Res'!O26</f>
        <v>-582.61474183018674</v>
      </c>
      <c r="Q12" s="138">
        <f>'Electrification Res'!P26</f>
        <v>-717.05134228613247</v>
      </c>
    </row>
    <row r="13" spans="2:21" x14ac:dyDescent="0.3">
      <c r="B13" s="137" t="s">
        <v>179</v>
      </c>
      <c r="C13" s="138">
        <f>'Electrification Res'!B27</f>
        <v>0</v>
      </c>
      <c r="D13" s="138">
        <f>'Electrification Res'!C27</f>
        <v>0</v>
      </c>
      <c r="E13" s="138">
        <f>'Electrification Res'!D27</f>
        <v>0</v>
      </c>
      <c r="F13" s="138">
        <f>'Electrification Res'!E27</f>
        <v>0</v>
      </c>
      <c r="G13" s="138">
        <f>'Electrification Res'!F27</f>
        <v>0</v>
      </c>
      <c r="H13" s="138">
        <f>'Electrification Res'!G27</f>
        <v>1.551311294855559</v>
      </c>
      <c r="I13" s="138">
        <f>'Electrification Res'!H27</f>
        <v>4.7357637195614961</v>
      </c>
      <c r="J13" s="138">
        <f>'Electrification Res'!I27</f>
        <v>9.6098123215263378</v>
      </c>
      <c r="K13" s="138">
        <f>'Electrification Res'!J27</f>
        <v>16.178744708013024</v>
      </c>
      <c r="L13" s="138">
        <f>'Electrification Res'!K27</f>
        <v>24.421429255415852</v>
      </c>
      <c r="M13" s="138">
        <f>'Electrification Res'!L27</f>
        <v>34.322652596870952</v>
      </c>
      <c r="N13" s="138">
        <f>'Electrification Res'!M27</f>
        <v>45.889299069763581</v>
      </c>
      <c r="O13" s="138">
        <f>'Electrification Res'!N27</f>
        <v>59.285888963518829</v>
      </c>
      <c r="P13" s="138">
        <f>'Electrification Res'!O27</f>
        <v>74.563376864242954</v>
      </c>
      <c r="Q13" s="138">
        <f>'Electrification Res'!P27</f>
        <v>91.768651953327492</v>
      </c>
    </row>
    <row r="14" spans="2:21" x14ac:dyDescent="0.3">
      <c r="B14" s="65"/>
      <c r="C14" s="7"/>
      <c r="D14" s="7"/>
      <c r="E14" s="7"/>
      <c r="F14" s="136"/>
      <c r="G14" s="136"/>
      <c r="H14" s="136"/>
      <c r="I14" s="136"/>
      <c r="J14" s="136"/>
      <c r="K14" s="136"/>
      <c r="L14" s="136"/>
      <c r="M14" s="136"/>
      <c r="N14" s="136"/>
      <c r="O14" s="136"/>
      <c r="P14" s="136"/>
      <c r="Q14" s="136"/>
    </row>
    <row r="15" spans="2:21" x14ac:dyDescent="0.3">
      <c r="B15" s="139" t="s">
        <v>180</v>
      </c>
      <c r="C15" s="150">
        <f t="shared" ref="C15:Q15" si="0">SUM(C9,C12)</f>
        <v>0</v>
      </c>
      <c r="D15" s="150">
        <f t="shared" si="0"/>
        <v>0</v>
      </c>
      <c r="E15" s="150">
        <f t="shared" si="0"/>
        <v>0</v>
      </c>
      <c r="F15" s="150">
        <f t="shared" si="0"/>
        <v>0</v>
      </c>
      <c r="G15" s="150">
        <f t="shared" si="0"/>
        <v>0</v>
      </c>
      <c r="H15" s="150">
        <f t="shared" si="0"/>
        <v>-14.300049495086792</v>
      </c>
      <c r="I15" s="150">
        <f t="shared" si="0"/>
        <v>-43.485483046715508</v>
      </c>
      <c r="J15" s="150">
        <f t="shared" si="0"/>
        <v>-87.970419979769801</v>
      </c>
      <c r="K15" s="150">
        <f t="shared" si="0"/>
        <v>-147.99066936043425</v>
      </c>
      <c r="L15" s="150">
        <f t="shared" si="0"/>
        <v>-223.5169290708501</v>
      </c>
      <c r="M15" s="150">
        <f t="shared" si="0"/>
        <v>-314.39393231172568</v>
      </c>
      <c r="N15" s="150">
        <f t="shared" si="0"/>
        <v>-420.59867319149834</v>
      </c>
      <c r="O15" s="150">
        <f t="shared" si="0"/>
        <v>-543.48676542648536</v>
      </c>
      <c r="P15" s="150">
        <f t="shared" si="0"/>
        <v>-683.57936480824912</v>
      </c>
      <c r="Q15" s="150">
        <f t="shared" si="0"/>
        <v>-841.32341317949601</v>
      </c>
    </row>
    <row r="16" spans="2:21" x14ac:dyDescent="0.3">
      <c r="B16" s="139" t="s">
        <v>181</v>
      </c>
      <c r="C16" s="150">
        <f t="shared" ref="C16:Q16" si="1">SUM(C10,C13)</f>
        <v>0</v>
      </c>
      <c r="D16" s="150">
        <f t="shared" si="1"/>
        <v>0</v>
      </c>
      <c r="E16" s="150">
        <f t="shared" si="1"/>
        <v>0</v>
      </c>
      <c r="F16" s="150">
        <f t="shared" si="1"/>
        <v>0</v>
      </c>
      <c r="G16" s="150">
        <f t="shared" si="1"/>
        <v>0</v>
      </c>
      <c r="H16" s="150">
        <f t="shared" si="1"/>
        <v>1.8301287336637007</v>
      </c>
      <c r="I16" s="150">
        <f t="shared" si="1"/>
        <v>5.5652976619684598</v>
      </c>
      <c r="J16" s="150">
        <f t="shared" si="1"/>
        <v>11.25850601935017</v>
      </c>
      <c r="K16" s="150">
        <f t="shared" si="1"/>
        <v>18.93993278860404</v>
      </c>
      <c r="L16" s="150">
        <f t="shared" si="1"/>
        <v>28.605827867475597</v>
      </c>
      <c r="M16" s="150">
        <f t="shared" si="1"/>
        <v>40.23632011979393</v>
      </c>
      <c r="N16" s="150">
        <f t="shared" si="1"/>
        <v>53.828465238044103</v>
      </c>
      <c r="O16" s="150">
        <f t="shared" si="1"/>
        <v>69.555755461874185</v>
      </c>
      <c r="P16" s="150">
        <f t="shared" si="1"/>
        <v>87.484888615594613</v>
      </c>
      <c r="Q16" s="150">
        <f t="shared" si="1"/>
        <v>107.67306457875083</v>
      </c>
    </row>
    <row r="19" spans="2:3" x14ac:dyDescent="0.3">
      <c r="B19" s="132"/>
      <c r="C19" s="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V16"/>
  <sheetViews>
    <sheetView zoomScale="55" zoomScaleNormal="55" workbookViewId="0">
      <selection activeCell="C12" sqref="C12:Q13"/>
    </sheetView>
  </sheetViews>
  <sheetFormatPr defaultColWidth="8.88671875" defaultRowHeight="14.4" x14ac:dyDescent="0.3"/>
  <cols>
    <col min="1" max="1" width="8.88671875" style="66"/>
    <col min="2" max="2" width="60.6640625" style="66" bestFit="1" customWidth="1"/>
    <col min="3" max="17" width="16.44140625" style="66" customWidth="1"/>
    <col min="18" max="18" width="8.88671875" style="66" customWidth="1"/>
    <col min="19" max="16384" width="8.88671875" style="66"/>
  </cols>
  <sheetData>
    <row r="1" spans="2:22" ht="23.4" x14ac:dyDescent="0.45">
      <c r="B1" s="94" t="s">
        <v>28</v>
      </c>
      <c r="C1" s="94" t="str">
        <f>'Program Analysis'!C3</f>
        <v>Fuel Substitution</v>
      </c>
    </row>
    <row r="2" spans="2:22" ht="23.4" x14ac:dyDescent="0.45">
      <c r="B2" s="94" t="s">
        <v>168</v>
      </c>
      <c r="C2" s="94" t="s">
        <v>135</v>
      </c>
    </row>
    <row r="4" spans="2:22" x14ac:dyDescent="0.3">
      <c r="B4" s="132" t="s">
        <v>37</v>
      </c>
      <c r="C4" s="5"/>
    </row>
    <row r="8" spans="2:22" x14ac:dyDescent="0.3">
      <c r="B8" s="65"/>
      <c r="C8" s="65">
        <v>2015</v>
      </c>
      <c r="D8" s="65">
        <v>2016</v>
      </c>
      <c r="E8" s="65">
        <v>2017</v>
      </c>
      <c r="F8" s="65">
        <v>2018</v>
      </c>
      <c r="G8" s="65">
        <v>2019</v>
      </c>
      <c r="H8" s="65">
        <v>2020</v>
      </c>
      <c r="I8" s="65">
        <v>2021</v>
      </c>
      <c r="J8" s="65">
        <v>2022</v>
      </c>
      <c r="K8" s="65">
        <v>2023</v>
      </c>
      <c r="L8" s="65">
        <v>2024</v>
      </c>
      <c r="M8" s="65">
        <v>2025</v>
      </c>
      <c r="N8" s="65">
        <v>2026</v>
      </c>
      <c r="O8" s="65">
        <v>2027</v>
      </c>
      <c r="P8" s="65">
        <v>2028</v>
      </c>
      <c r="Q8" s="65">
        <v>2029</v>
      </c>
    </row>
    <row r="9" spans="2:22" s="135" customFormat="1" x14ac:dyDescent="0.3">
      <c r="B9" s="133" t="s">
        <v>176</v>
      </c>
      <c r="C9" s="134">
        <f>'Electrification NonRes'!B40</f>
        <v>0</v>
      </c>
      <c r="D9" s="134">
        <f>'Electrification NonRes'!C40</f>
        <v>0</v>
      </c>
      <c r="E9" s="134">
        <f>'Electrification NonRes'!D40</f>
        <v>0</v>
      </c>
      <c r="F9" s="134">
        <f>'Electrification NonRes'!E40</f>
        <v>0</v>
      </c>
      <c r="G9" s="134">
        <f>'Electrification NonRes'!F40</f>
        <v>0</v>
      </c>
      <c r="H9" s="134">
        <f>'Electrification NonRes'!G40</f>
        <v>0</v>
      </c>
      <c r="I9" s="134">
        <f>'Electrification NonRes'!H40</f>
        <v>0</v>
      </c>
      <c r="J9" s="134">
        <f>'Electrification NonRes'!I40</f>
        <v>0</v>
      </c>
      <c r="K9" s="134">
        <f>'Electrification NonRes'!J40</f>
        <v>0</v>
      </c>
      <c r="L9" s="134">
        <f>'Electrification NonRes'!K40</f>
        <v>0</v>
      </c>
      <c r="M9" s="134">
        <f>'Electrification NonRes'!L40</f>
        <v>0</v>
      </c>
      <c r="N9" s="134">
        <f>'Electrification NonRes'!M40</f>
        <v>0</v>
      </c>
      <c r="O9" s="134">
        <f>'Electrification NonRes'!N40</f>
        <v>0</v>
      </c>
      <c r="P9" s="134">
        <f>'Electrification NonRes'!O40</f>
        <v>0</v>
      </c>
      <c r="Q9" s="134">
        <f>'Electrification NonRes'!P40</f>
        <v>0</v>
      </c>
      <c r="R9" s="66"/>
      <c r="S9" s="66"/>
      <c r="T9" s="66"/>
      <c r="U9" s="66"/>
      <c r="V9" s="66"/>
    </row>
    <row r="10" spans="2:22" x14ac:dyDescent="0.3">
      <c r="B10" s="133" t="s">
        <v>177</v>
      </c>
      <c r="C10" s="134">
        <f>'Electrification NonRes'!B41</f>
        <v>0</v>
      </c>
      <c r="D10" s="134">
        <f>'Electrification NonRes'!C41</f>
        <v>0</v>
      </c>
      <c r="E10" s="134">
        <f>'Electrification NonRes'!D41</f>
        <v>0</v>
      </c>
      <c r="F10" s="134">
        <f>'Electrification NonRes'!E41</f>
        <v>0</v>
      </c>
      <c r="G10" s="134">
        <f>'Electrification NonRes'!F41</f>
        <v>0</v>
      </c>
      <c r="H10" s="134">
        <f>'Electrification NonRes'!G41</f>
        <v>0</v>
      </c>
      <c r="I10" s="134">
        <f>'Electrification NonRes'!H41</f>
        <v>0</v>
      </c>
      <c r="J10" s="134">
        <f>'Electrification NonRes'!I41</f>
        <v>0</v>
      </c>
      <c r="K10" s="134">
        <f>'Electrification NonRes'!J41</f>
        <v>0</v>
      </c>
      <c r="L10" s="134">
        <f>'Electrification NonRes'!K41</f>
        <v>0</v>
      </c>
      <c r="M10" s="134">
        <f>'Electrification NonRes'!L41</f>
        <v>0</v>
      </c>
      <c r="N10" s="134">
        <f>'Electrification NonRes'!M41</f>
        <v>0</v>
      </c>
      <c r="O10" s="134">
        <f>'Electrification NonRes'!N41</f>
        <v>0</v>
      </c>
      <c r="P10" s="134">
        <f>'Electrification NonRes'!O41</f>
        <v>0</v>
      </c>
      <c r="Q10" s="134">
        <f>'Electrification NonRes'!P41</f>
        <v>0</v>
      </c>
    </row>
    <row r="11" spans="2:22" x14ac:dyDescent="0.3">
      <c r="B11" s="65"/>
      <c r="C11" s="7"/>
      <c r="D11" s="7"/>
      <c r="E11" s="7"/>
      <c r="F11" s="136"/>
      <c r="G11" s="136"/>
      <c r="H11" s="136"/>
      <c r="I11" s="136"/>
      <c r="J11" s="136"/>
      <c r="K11" s="136"/>
      <c r="L11" s="136"/>
      <c r="M11" s="136"/>
      <c r="N11" s="136"/>
      <c r="O11" s="136"/>
      <c r="P11" s="136"/>
      <c r="Q11" s="136"/>
    </row>
    <row r="12" spans="2:22" x14ac:dyDescent="0.3">
      <c r="B12" s="137" t="s">
        <v>178</v>
      </c>
      <c r="C12" s="138">
        <f>'Electrification Res'!B40</f>
        <v>0</v>
      </c>
      <c r="D12" s="138">
        <f>'Electrification Res'!C40</f>
        <v>0</v>
      </c>
      <c r="E12" s="138">
        <f>'Electrification Res'!D40</f>
        <v>0</v>
      </c>
      <c r="F12" s="138">
        <f>'Electrification Res'!E40</f>
        <v>0</v>
      </c>
      <c r="G12" s="138">
        <f>'Electrification Res'!F40</f>
        <v>0</v>
      </c>
      <c r="H12" s="138">
        <f>'Electrification Res'!G40</f>
        <v>0</v>
      </c>
      <c r="I12" s="138">
        <f>'Electrification Res'!H40</f>
        <v>0</v>
      </c>
      <c r="J12" s="138">
        <f>'Electrification Res'!I40</f>
        <v>0</v>
      </c>
      <c r="K12" s="138">
        <f>'Electrification Res'!J40</f>
        <v>0</v>
      </c>
      <c r="L12" s="138">
        <f>'Electrification Res'!K40</f>
        <v>0</v>
      </c>
      <c r="M12" s="138">
        <f>'Electrification Res'!L40</f>
        <v>0</v>
      </c>
      <c r="N12" s="138">
        <f>'Electrification Res'!M40</f>
        <v>0</v>
      </c>
      <c r="O12" s="138">
        <f>'Electrification Res'!N40</f>
        <v>0</v>
      </c>
      <c r="P12" s="138">
        <f>'Electrification Res'!O40</f>
        <v>0</v>
      </c>
      <c r="Q12" s="138">
        <f>'Electrification Res'!P40</f>
        <v>0</v>
      </c>
    </row>
    <row r="13" spans="2:22" x14ac:dyDescent="0.3">
      <c r="B13" s="137" t="s">
        <v>179</v>
      </c>
      <c r="C13" s="138">
        <f>'Electrification Res'!B41</f>
        <v>0</v>
      </c>
      <c r="D13" s="138">
        <f>'Electrification Res'!C41</f>
        <v>0</v>
      </c>
      <c r="E13" s="138">
        <f>'Electrification Res'!D41</f>
        <v>0</v>
      </c>
      <c r="F13" s="138">
        <f>'Electrification Res'!E41</f>
        <v>0</v>
      </c>
      <c r="G13" s="138">
        <f>'Electrification Res'!F41</f>
        <v>0</v>
      </c>
      <c r="H13" s="138">
        <f>'Electrification Res'!G41</f>
        <v>0</v>
      </c>
      <c r="I13" s="138">
        <f>'Electrification Res'!H41</f>
        <v>0</v>
      </c>
      <c r="J13" s="138">
        <f>'Electrification Res'!I41</f>
        <v>0</v>
      </c>
      <c r="K13" s="138">
        <f>'Electrification Res'!J41</f>
        <v>0</v>
      </c>
      <c r="L13" s="138">
        <f>'Electrification Res'!K41</f>
        <v>0</v>
      </c>
      <c r="M13" s="138">
        <f>'Electrification Res'!L41</f>
        <v>0</v>
      </c>
      <c r="N13" s="138">
        <f>'Electrification Res'!M41</f>
        <v>0</v>
      </c>
      <c r="O13" s="138">
        <f>'Electrification Res'!N41</f>
        <v>0</v>
      </c>
      <c r="P13" s="138">
        <f>'Electrification Res'!O41</f>
        <v>0</v>
      </c>
      <c r="Q13" s="138">
        <f>'Electrification Res'!P41</f>
        <v>0</v>
      </c>
    </row>
    <row r="14" spans="2:22" x14ac:dyDescent="0.3">
      <c r="B14" s="65"/>
      <c r="C14" s="7"/>
      <c r="D14" s="7"/>
      <c r="E14" s="7"/>
      <c r="F14" s="136"/>
      <c r="G14" s="136"/>
      <c r="H14" s="136"/>
      <c r="I14" s="136"/>
      <c r="J14" s="136"/>
      <c r="K14" s="136"/>
      <c r="L14" s="136"/>
      <c r="M14" s="136"/>
      <c r="N14" s="136"/>
      <c r="O14" s="136"/>
      <c r="P14" s="136"/>
      <c r="Q14" s="136"/>
    </row>
    <row r="15" spans="2:22" x14ac:dyDescent="0.3">
      <c r="B15" s="139" t="s">
        <v>180</v>
      </c>
      <c r="C15" s="140">
        <f t="shared" ref="C15:Q15" si="0">SUM(C9,C12)</f>
        <v>0</v>
      </c>
      <c r="D15" s="140">
        <f t="shared" si="0"/>
        <v>0</v>
      </c>
      <c r="E15" s="140">
        <f t="shared" si="0"/>
        <v>0</v>
      </c>
      <c r="F15" s="140">
        <f t="shared" si="0"/>
        <v>0</v>
      </c>
      <c r="G15" s="140">
        <f t="shared" si="0"/>
        <v>0</v>
      </c>
      <c r="H15" s="140">
        <f t="shared" si="0"/>
        <v>0</v>
      </c>
      <c r="I15" s="140">
        <f t="shared" si="0"/>
        <v>0</v>
      </c>
      <c r="J15" s="140">
        <f t="shared" si="0"/>
        <v>0</v>
      </c>
      <c r="K15" s="140">
        <f t="shared" si="0"/>
        <v>0</v>
      </c>
      <c r="L15" s="140">
        <f t="shared" si="0"/>
        <v>0</v>
      </c>
      <c r="M15" s="140">
        <f t="shared" si="0"/>
        <v>0</v>
      </c>
      <c r="N15" s="140">
        <f t="shared" si="0"/>
        <v>0</v>
      </c>
      <c r="O15" s="140">
        <f t="shared" si="0"/>
        <v>0</v>
      </c>
      <c r="P15" s="140">
        <f t="shared" si="0"/>
        <v>0</v>
      </c>
      <c r="Q15" s="140">
        <f t="shared" si="0"/>
        <v>0</v>
      </c>
    </row>
    <row r="16" spans="2:22" x14ac:dyDescent="0.3">
      <c r="B16" s="139" t="s">
        <v>181</v>
      </c>
      <c r="C16" s="140">
        <f t="shared" ref="C16:Q16" si="1">SUM(C10,C13)</f>
        <v>0</v>
      </c>
      <c r="D16" s="140">
        <f t="shared" si="1"/>
        <v>0</v>
      </c>
      <c r="E16" s="140">
        <f t="shared" si="1"/>
        <v>0</v>
      </c>
      <c r="F16" s="140">
        <f t="shared" si="1"/>
        <v>0</v>
      </c>
      <c r="G16" s="140">
        <f t="shared" si="1"/>
        <v>0</v>
      </c>
      <c r="H16" s="140">
        <f t="shared" si="1"/>
        <v>0</v>
      </c>
      <c r="I16" s="140">
        <f t="shared" si="1"/>
        <v>0</v>
      </c>
      <c r="J16" s="140">
        <f t="shared" si="1"/>
        <v>0</v>
      </c>
      <c r="K16" s="140">
        <f t="shared" si="1"/>
        <v>0</v>
      </c>
      <c r="L16" s="140">
        <f t="shared" si="1"/>
        <v>0</v>
      </c>
      <c r="M16" s="140">
        <f t="shared" si="1"/>
        <v>0</v>
      </c>
      <c r="N16" s="140">
        <f t="shared" si="1"/>
        <v>0</v>
      </c>
      <c r="O16" s="140">
        <f t="shared" si="1"/>
        <v>0</v>
      </c>
      <c r="P16" s="140">
        <f t="shared" si="1"/>
        <v>0</v>
      </c>
      <c r="Q16" s="140">
        <f t="shared" si="1"/>
        <v>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N16"/>
  <sheetViews>
    <sheetView zoomScale="55" zoomScaleNormal="55" workbookViewId="0">
      <selection activeCell="E68" sqref="E68"/>
    </sheetView>
  </sheetViews>
  <sheetFormatPr defaultColWidth="8.88671875" defaultRowHeight="14.4" x14ac:dyDescent="0.3"/>
  <cols>
    <col min="1" max="1" width="8.88671875" style="66"/>
    <col min="2" max="2" width="60.6640625" style="66" bestFit="1" customWidth="1"/>
    <col min="3" max="3" width="16.44140625" style="66" customWidth="1"/>
    <col min="4" max="17" width="16.33203125" style="66" customWidth="1"/>
    <col min="18" max="18" width="8.88671875" style="66" customWidth="1"/>
    <col min="19" max="24" width="8.88671875" style="66"/>
    <col min="25" max="25" width="14.6640625" style="66" customWidth="1"/>
    <col min="26" max="16384" width="8.88671875" style="66"/>
  </cols>
  <sheetData>
    <row r="1" spans="2:40" ht="23.4" x14ac:dyDescent="0.45">
      <c r="B1" s="94" t="s">
        <v>28</v>
      </c>
      <c r="C1" s="94" t="str">
        <f>'Program Analysis'!C3</f>
        <v>Fuel Substitution</v>
      </c>
      <c r="Z1" s="141"/>
      <c r="AA1" s="141"/>
      <c r="AB1" s="141"/>
      <c r="AC1" s="141"/>
      <c r="AD1" s="141"/>
      <c r="AE1" s="141"/>
      <c r="AF1" s="141"/>
      <c r="AG1" s="141"/>
      <c r="AH1" s="141"/>
      <c r="AI1" s="141"/>
      <c r="AJ1" s="141"/>
      <c r="AK1" s="141"/>
    </row>
    <row r="2" spans="2:40" ht="23.4" x14ac:dyDescent="0.45">
      <c r="B2" s="94" t="s">
        <v>168</v>
      </c>
      <c r="C2" s="94" t="s">
        <v>172</v>
      </c>
    </row>
    <row r="4" spans="2:40" x14ac:dyDescent="0.3">
      <c r="B4" s="132" t="s">
        <v>37</v>
      </c>
      <c r="C4" s="5"/>
    </row>
    <row r="5" spans="2:40" x14ac:dyDescent="0.3">
      <c r="C5" s="5"/>
    </row>
    <row r="8" spans="2:40" x14ac:dyDescent="0.3">
      <c r="B8" s="65"/>
      <c r="C8" s="65">
        <v>2015</v>
      </c>
      <c r="D8" s="65">
        <v>2016</v>
      </c>
      <c r="E8" s="65">
        <v>2017</v>
      </c>
      <c r="F8" s="65">
        <v>2018</v>
      </c>
      <c r="G8" s="65">
        <v>2019</v>
      </c>
      <c r="H8" s="65">
        <v>2020</v>
      </c>
      <c r="I8" s="65">
        <v>2021</v>
      </c>
      <c r="J8" s="65">
        <v>2022</v>
      </c>
      <c r="K8" s="65">
        <v>2023</v>
      </c>
      <c r="L8" s="65">
        <v>2024</v>
      </c>
      <c r="M8" s="65">
        <v>2025</v>
      </c>
      <c r="N8" s="65">
        <v>2026</v>
      </c>
      <c r="O8" s="65">
        <v>2027</v>
      </c>
      <c r="P8" s="65">
        <v>2028</v>
      </c>
      <c r="Q8" s="65">
        <v>2029</v>
      </c>
    </row>
    <row r="9" spans="2:40" s="135" customFormat="1" x14ac:dyDescent="0.3">
      <c r="B9" s="133" t="s">
        <v>176</v>
      </c>
      <c r="C9" s="134">
        <f>'Electrification NonRes'!B33</f>
        <v>0</v>
      </c>
      <c r="D9" s="134">
        <f>'Electrification NonRes'!C33</f>
        <v>0</v>
      </c>
      <c r="E9" s="134">
        <f>'Electrification NonRes'!D33</f>
        <v>0</v>
      </c>
      <c r="F9" s="134">
        <f>'Electrification NonRes'!E33</f>
        <v>0</v>
      </c>
      <c r="G9" s="134">
        <f>'Electrification NonRes'!F33</f>
        <v>0</v>
      </c>
      <c r="H9" s="134">
        <f>'Electrification NonRes'!G33</f>
        <v>-5.4464791215370596</v>
      </c>
      <c r="I9" s="134">
        <f>'Electrification NonRes'!H33</f>
        <v>-16.204292375825101</v>
      </c>
      <c r="J9" s="134">
        <f>'Electrification NonRes'!I33</f>
        <v>-32.205933177609467</v>
      </c>
      <c r="K9" s="134">
        <f>'Electrification NonRes'!J33</f>
        <v>-53.937634948021795</v>
      </c>
      <c r="L9" s="134">
        <f>'Electrification NonRes'!K33</f>
        <v>-81.738932020153612</v>
      </c>
      <c r="M9" s="134">
        <f>'Electrification NonRes'!L33</f>
        <v>-115.51883853819851</v>
      </c>
      <c r="N9" s="134">
        <f>'Electrification NonRes'!M33</f>
        <v>-155.08535966327275</v>
      </c>
      <c r="O9" s="134">
        <f>'Electrification NonRes'!N33</f>
        <v>-200.6137553783168</v>
      </c>
      <c r="P9" s="134">
        <f>'Electrification NonRes'!O33</f>
        <v>-252.41155744515603</v>
      </c>
      <c r="Q9" s="134">
        <f>'Electrification NonRes'!P33</f>
        <v>-310.68017723340881</v>
      </c>
      <c r="R9" s="66"/>
      <c r="S9" s="66"/>
      <c r="T9" s="66"/>
      <c r="U9" s="66"/>
      <c r="V9" s="66"/>
      <c r="W9" s="66"/>
      <c r="Y9" s="66"/>
      <c r="Z9" s="66"/>
      <c r="AA9" s="66"/>
      <c r="AB9" s="66"/>
      <c r="AC9" s="66"/>
      <c r="AD9" s="66"/>
      <c r="AE9" s="66"/>
      <c r="AF9" s="66"/>
      <c r="AG9" s="66"/>
      <c r="AH9" s="66"/>
      <c r="AI9" s="66"/>
      <c r="AJ9" s="66"/>
      <c r="AK9" s="66"/>
      <c r="AL9" s="66"/>
      <c r="AM9" s="66"/>
      <c r="AN9" s="66"/>
    </row>
    <row r="10" spans="2:40" x14ac:dyDescent="0.3">
      <c r="B10" s="133" t="s">
        <v>177</v>
      </c>
      <c r="C10" s="134">
        <f>'Electrification NonRes'!B34</f>
        <v>0</v>
      </c>
      <c r="D10" s="134">
        <f>'Electrification NonRes'!C34</f>
        <v>0</v>
      </c>
      <c r="E10" s="134">
        <f>'Electrification NonRes'!D34</f>
        <v>0</v>
      </c>
      <c r="F10" s="134">
        <f>'Electrification NonRes'!E34</f>
        <v>0</v>
      </c>
      <c r="G10" s="134">
        <f>'Electrification NonRes'!F34</f>
        <v>0</v>
      </c>
      <c r="H10" s="134">
        <f>'Electrification NonRes'!G34</f>
        <v>0.69704359702035457</v>
      </c>
      <c r="I10" s="134">
        <f>'Electrification NonRes'!H34</f>
        <v>2.07383485601741</v>
      </c>
      <c r="J10" s="134">
        <f>'Electrification NonRes'!I34</f>
        <v>4.1217342445595806</v>
      </c>
      <c r="K10" s="134">
        <f>'Electrification NonRes'!J34</f>
        <v>6.9029702014775411</v>
      </c>
      <c r="L10" s="134">
        <f>'Electrification NonRes'!K34</f>
        <v>10.460996530149359</v>
      </c>
      <c r="M10" s="134">
        <f>'Electrification NonRes'!L34</f>
        <v>14.784168807307445</v>
      </c>
      <c r="N10" s="134">
        <f>'Electrification NonRes'!M34</f>
        <v>19.847915420701295</v>
      </c>
      <c r="O10" s="134">
        <f>'Electrification NonRes'!N34</f>
        <v>25.6746662458884</v>
      </c>
      <c r="P10" s="134">
        <f>'Electrification NonRes'!O34</f>
        <v>32.303779378379147</v>
      </c>
      <c r="Q10" s="134">
        <f>'Electrification NonRes'!P34</f>
        <v>39.761031563558348</v>
      </c>
    </row>
    <row r="11" spans="2:40" x14ac:dyDescent="0.3">
      <c r="B11" s="65"/>
      <c r="C11" s="7"/>
      <c r="D11" s="7"/>
      <c r="E11" s="7"/>
      <c r="F11" s="136"/>
      <c r="G11" s="136"/>
      <c r="H11" s="136"/>
      <c r="I11" s="136"/>
      <c r="J11" s="136"/>
      <c r="K11" s="136"/>
      <c r="L11" s="136"/>
      <c r="M11" s="136"/>
      <c r="N11" s="136"/>
      <c r="O11" s="136"/>
      <c r="P11" s="136"/>
      <c r="Q11" s="136"/>
    </row>
    <row r="12" spans="2:40" x14ac:dyDescent="0.3">
      <c r="B12" s="137" t="s">
        <v>178</v>
      </c>
      <c r="C12" s="138">
        <f>'Electrification Res'!B33</f>
        <v>0</v>
      </c>
      <c r="D12" s="138">
        <f>'Electrification Res'!C33</f>
        <v>0</v>
      </c>
      <c r="E12" s="138">
        <f>'Electrification Res'!D33</f>
        <v>0</v>
      </c>
      <c r="F12" s="138">
        <f>'Electrification Res'!E33</f>
        <v>0</v>
      </c>
      <c r="G12" s="138">
        <f>'Electrification Res'!F33</f>
        <v>0</v>
      </c>
      <c r="H12" s="138">
        <f>'Electrification Res'!G33</f>
        <v>-30.303644616179923</v>
      </c>
      <c r="I12" s="138">
        <f>'Electrification Res'!H33</f>
        <v>-92.509415240963676</v>
      </c>
      <c r="J12" s="138">
        <f>'Electrification Res'!I33</f>
        <v>-187.72011677181501</v>
      </c>
      <c r="K12" s="138">
        <f>'Electrification Res'!J33</f>
        <v>-316.03903845306388</v>
      </c>
      <c r="L12" s="138">
        <f>'Electrification Res'!K33</f>
        <v>-477.05339065697171</v>
      </c>
      <c r="M12" s="138">
        <f>'Electrification Res'!L33</f>
        <v>-670.4659922411156</v>
      </c>
      <c r="N12" s="138">
        <f>'Electrification Res'!M33</f>
        <v>-896.41132331547283</v>
      </c>
      <c r="O12" s="138">
        <f>'Electrification Res'!N33</f>
        <v>-1158.1031581878965</v>
      </c>
      <c r="P12" s="138">
        <f>'Electrification Res'!O33</f>
        <v>-1456.5368545754673</v>
      </c>
      <c r="Q12" s="138">
        <f>'Electrification Res'!P33</f>
        <v>-1792.6283557153313</v>
      </c>
    </row>
    <row r="13" spans="2:40" x14ac:dyDescent="0.3">
      <c r="B13" s="137" t="s">
        <v>179</v>
      </c>
      <c r="C13" s="138">
        <f>'Electrification Res'!B34</f>
        <v>0</v>
      </c>
      <c r="D13" s="138">
        <f>'Electrification Res'!C34</f>
        <v>0</v>
      </c>
      <c r="E13" s="138">
        <f>'Electrification Res'!D34</f>
        <v>0</v>
      </c>
      <c r="F13" s="138">
        <f>'Electrification Res'!E34</f>
        <v>0</v>
      </c>
      <c r="G13" s="138">
        <f>'Electrification Res'!F34</f>
        <v>0</v>
      </c>
      <c r="H13" s="138">
        <f>'Electrification Res'!G34</f>
        <v>3.8782782371388977</v>
      </c>
      <c r="I13" s="138">
        <f>'Electrification Res'!H34</f>
        <v>11.839409298903741</v>
      </c>
      <c r="J13" s="138">
        <f>'Electrification Res'!I34</f>
        <v>24.024530803815843</v>
      </c>
      <c r="K13" s="138">
        <f>'Electrification Res'!J34</f>
        <v>40.446861770032555</v>
      </c>
      <c r="L13" s="138">
        <f>'Electrification Res'!K34</f>
        <v>61.053573138539633</v>
      </c>
      <c r="M13" s="138">
        <f>'Electrification Res'!L34</f>
        <v>85.806631492177374</v>
      </c>
      <c r="N13" s="138">
        <f>'Electrification Res'!M34</f>
        <v>114.72324767440892</v>
      </c>
      <c r="O13" s="138">
        <f>'Electrification Res'!N34</f>
        <v>148.21472240879706</v>
      </c>
      <c r="P13" s="138">
        <f>'Electrification Res'!O34</f>
        <v>186.40844216060739</v>
      </c>
      <c r="Q13" s="138">
        <f>'Electrification Res'!P34</f>
        <v>229.42162988331876</v>
      </c>
    </row>
    <row r="14" spans="2:40" x14ac:dyDescent="0.3">
      <c r="B14" s="65"/>
      <c r="C14" s="7"/>
      <c r="D14" s="7"/>
      <c r="E14" s="7"/>
      <c r="F14" s="136"/>
      <c r="G14" s="136"/>
      <c r="H14" s="136"/>
      <c r="I14" s="136"/>
      <c r="J14" s="136"/>
      <c r="K14" s="136"/>
      <c r="L14" s="136"/>
      <c r="M14" s="136"/>
      <c r="N14" s="136"/>
      <c r="O14" s="136"/>
      <c r="P14" s="136"/>
      <c r="Q14" s="136"/>
    </row>
    <row r="15" spans="2:40" x14ac:dyDescent="0.3">
      <c r="B15" s="139" t="s">
        <v>180</v>
      </c>
      <c r="C15" s="150">
        <f t="shared" ref="C15:Q15" si="0">SUM(C9,C12)</f>
        <v>0</v>
      </c>
      <c r="D15" s="150">
        <f t="shared" si="0"/>
        <v>0</v>
      </c>
      <c r="E15" s="150">
        <f t="shared" si="0"/>
        <v>0</v>
      </c>
      <c r="F15" s="150">
        <f t="shared" si="0"/>
        <v>0</v>
      </c>
      <c r="G15" s="150">
        <f t="shared" si="0"/>
        <v>0</v>
      </c>
      <c r="H15" s="150">
        <f t="shared" si="0"/>
        <v>-35.750123737716983</v>
      </c>
      <c r="I15" s="150">
        <f t="shared" si="0"/>
        <v>-108.71370761678878</v>
      </c>
      <c r="J15" s="150">
        <f t="shared" si="0"/>
        <v>-219.92604994942448</v>
      </c>
      <c r="K15" s="150">
        <f t="shared" si="0"/>
        <v>-369.97667340108569</v>
      </c>
      <c r="L15" s="150">
        <f t="shared" si="0"/>
        <v>-558.7923226771253</v>
      </c>
      <c r="M15" s="150">
        <f t="shared" si="0"/>
        <v>-785.98483077931405</v>
      </c>
      <c r="N15" s="150">
        <f t="shared" si="0"/>
        <v>-1051.4966829787456</v>
      </c>
      <c r="O15" s="150">
        <f t="shared" si="0"/>
        <v>-1358.7169135662134</v>
      </c>
      <c r="P15" s="150">
        <f t="shared" si="0"/>
        <v>-1708.9484120206232</v>
      </c>
      <c r="Q15" s="150">
        <f t="shared" si="0"/>
        <v>-2103.3085329487403</v>
      </c>
    </row>
    <row r="16" spans="2:40" x14ac:dyDescent="0.3">
      <c r="B16" s="139" t="s">
        <v>181</v>
      </c>
      <c r="C16" s="150">
        <f t="shared" ref="C16:Q16" si="1">SUM(C10,C13)</f>
        <v>0</v>
      </c>
      <c r="D16" s="150">
        <f t="shared" si="1"/>
        <v>0</v>
      </c>
      <c r="E16" s="150">
        <f t="shared" si="1"/>
        <v>0</v>
      </c>
      <c r="F16" s="150">
        <f t="shared" si="1"/>
        <v>0</v>
      </c>
      <c r="G16" s="150">
        <f t="shared" si="1"/>
        <v>0</v>
      </c>
      <c r="H16" s="150">
        <f t="shared" si="1"/>
        <v>4.5753218341592525</v>
      </c>
      <c r="I16" s="150">
        <f t="shared" si="1"/>
        <v>13.91324415492115</v>
      </c>
      <c r="J16" s="150">
        <f t="shared" si="1"/>
        <v>28.146265048375422</v>
      </c>
      <c r="K16" s="150">
        <f t="shared" si="1"/>
        <v>47.349831971510099</v>
      </c>
      <c r="L16" s="150">
        <f t="shared" si="1"/>
        <v>71.514569668688992</v>
      </c>
      <c r="M16" s="150">
        <f t="shared" si="1"/>
        <v>100.59080029948481</v>
      </c>
      <c r="N16" s="150">
        <f t="shared" si="1"/>
        <v>134.57116309511022</v>
      </c>
      <c r="O16" s="150">
        <f t="shared" si="1"/>
        <v>173.88938865468546</v>
      </c>
      <c r="P16" s="150">
        <f t="shared" si="1"/>
        <v>218.71222153898654</v>
      </c>
      <c r="Q16" s="150">
        <f t="shared" si="1"/>
        <v>269.18266144687709</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E465"/>
  <sheetViews>
    <sheetView topLeftCell="A394" workbookViewId="0">
      <selection activeCell="N461" sqref="N461"/>
    </sheetView>
  </sheetViews>
  <sheetFormatPr defaultRowHeight="14.4" x14ac:dyDescent="0.3"/>
  <sheetData>
    <row r="1" spans="1:20" x14ac:dyDescent="0.3">
      <c r="A1" s="170" t="s">
        <v>59</v>
      </c>
      <c r="B1" s="170"/>
      <c r="C1" s="170"/>
      <c r="D1" s="170"/>
      <c r="E1" s="170"/>
      <c r="F1" s="170"/>
      <c r="G1" s="170"/>
      <c r="H1" s="170"/>
      <c r="I1" s="170"/>
      <c r="J1" s="170"/>
      <c r="K1" s="170"/>
      <c r="L1" s="170"/>
      <c r="M1" s="170"/>
      <c r="N1" s="170"/>
      <c r="O1" s="170"/>
      <c r="P1" s="28"/>
      <c r="Q1" s="28"/>
      <c r="R1" s="28"/>
      <c r="S1" s="28"/>
      <c r="T1" s="28"/>
    </row>
    <row r="2" spans="1:20" x14ac:dyDescent="0.3">
      <c r="A2" s="41" t="s">
        <v>60</v>
      </c>
      <c r="B2" s="41" t="s">
        <v>61</v>
      </c>
      <c r="C2" s="41" t="s">
        <v>62</v>
      </c>
      <c r="D2" s="41" t="s">
        <v>63</v>
      </c>
      <c r="E2" s="41" t="s">
        <v>64</v>
      </c>
      <c r="F2" s="41" t="s">
        <v>65</v>
      </c>
      <c r="G2" s="41" t="s">
        <v>66</v>
      </c>
      <c r="H2" s="41" t="s">
        <v>67</v>
      </c>
      <c r="I2" s="41" t="s">
        <v>68</v>
      </c>
      <c r="J2" s="41" t="s">
        <v>69</v>
      </c>
      <c r="K2" s="41" t="s">
        <v>70</v>
      </c>
      <c r="L2" s="41" t="s">
        <v>71</v>
      </c>
      <c r="M2" s="41" t="s">
        <v>72</v>
      </c>
      <c r="N2" s="41" t="s">
        <v>73</v>
      </c>
      <c r="O2" s="41" t="s">
        <v>74</v>
      </c>
      <c r="P2" s="30"/>
      <c r="Q2" s="30"/>
      <c r="R2" s="30"/>
      <c r="S2" s="30"/>
      <c r="T2" s="30"/>
    </row>
    <row r="3" spans="1:20" x14ac:dyDescent="0.3">
      <c r="A3" s="41">
        <v>1980</v>
      </c>
      <c r="B3" s="41" t="s">
        <v>75</v>
      </c>
      <c r="C3" s="41">
        <v>1</v>
      </c>
      <c r="D3" s="42">
        <v>68.532616412175003</v>
      </c>
      <c r="E3" s="42">
        <v>37.583347003611451</v>
      </c>
      <c r="F3" s="42">
        <v>213.82877054005357</v>
      </c>
      <c r="G3" s="42">
        <v>57.446384511828505</v>
      </c>
      <c r="H3" s="42">
        <v>116.64180151312939</v>
      </c>
      <c r="I3" s="42">
        <v>9.7595905417131679</v>
      </c>
      <c r="J3" s="42">
        <v>144.50790431499925</v>
      </c>
      <c r="K3" s="42">
        <v>85.337709684346365</v>
      </c>
      <c r="L3" s="42">
        <v>63.915176328650332</v>
      </c>
      <c r="M3" s="42">
        <v>57.274818739819914</v>
      </c>
      <c r="N3" s="42">
        <v>260.30662344667564</v>
      </c>
      <c r="O3" s="42">
        <v>175.79345598467222</v>
      </c>
      <c r="P3" s="30"/>
      <c r="Q3" s="30"/>
      <c r="R3" s="30"/>
      <c r="S3" s="30"/>
      <c r="T3" s="30"/>
    </row>
    <row r="4" spans="1:20" x14ac:dyDescent="0.3">
      <c r="A4" s="41">
        <v>1981</v>
      </c>
      <c r="B4" s="41" t="s">
        <v>75</v>
      </c>
      <c r="C4" s="41">
        <v>1</v>
      </c>
      <c r="D4" s="42">
        <v>71.072438472418511</v>
      </c>
      <c r="E4" s="42">
        <v>37.79402718098882</v>
      </c>
      <c r="F4" s="42">
        <v>219.0073480061518</v>
      </c>
      <c r="G4" s="42">
        <v>58.826309772438741</v>
      </c>
      <c r="H4" s="42">
        <v>125.70926628429535</v>
      </c>
      <c r="I4" s="42">
        <v>10.562850464054975</v>
      </c>
      <c r="J4" s="42">
        <v>145.07795912959247</v>
      </c>
      <c r="K4" s="42">
        <v>85.657079514720166</v>
      </c>
      <c r="L4" s="42">
        <v>65.240869860858169</v>
      </c>
      <c r="M4" s="42">
        <v>57.871749735573978</v>
      </c>
      <c r="N4" s="42">
        <v>265.50678827288488</v>
      </c>
      <c r="O4" s="42">
        <v>182.72287663887627</v>
      </c>
      <c r="P4" s="30"/>
      <c r="Q4" s="30"/>
      <c r="R4" s="30"/>
      <c r="S4" s="30"/>
      <c r="T4" s="30"/>
    </row>
    <row r="5" spans="1:20" x14ac:dyDescent="0.3">
      <c r="A5" s="41">
        <v>1982</v>
      </c>
      <c r="B5" s="41" t="s">
        <v>75</v>
      </c>
      <c r="C5" s="41">
        <v>1</v>
      </c>
      <c r="D5" s="42">
        <v>73.53710103601</v>
      </c>
      <c r="E5" s="42">
        <v>38.006770002057806</v>
      </c>
      <c r="F5" s="42">
        <v>223.68325510107891</v>
      </c>
      <c r="G5" s="42">
        <v>60.157519184751798</v>
      </c>
      <c r="H5" s="42">
        <v>132.31287431321368</v>
      </c>
      <c r="I5" s="42">
        <v>10.98487996500757</v>
      </c>
      <c r="J5" s="42">
        <v>145.50076324631206</v>
      </c>
      <c r="K5" s="42">
        <v>85.939730147001811</v>
      </c>
      <c r="L5" s="42">
        <v>67.220965341717843</v>
      </c>
      <c r="M5" s="42">
        <v>59.483188259448383</v>
      </c>
      <c r="N5" s="42">
        <v>270.20722364452314</v>
      </c>
      <c r="O5" s="42">
        <v>190.64395894270649</v>
      </c>
      <c r="P5" s="30"/>
      <c r="Q5" s="30"/>
      <c r="R5" s="30"/>
      <c r="S5" s="30"/>
      <c r="T5" s="30"/>
    </row>
    <row r="6" spans="1:20" x14ac:dyDescent="0.3">
      <c r="A6" s="41">
        <v>1983</v>
      </c>
      <c r="B6" s="41" t="s">
        <v>75</v>
      </c>
      <c r="C6" s="41">
        <v>1</v>
      </c>
      <c r="D6" s="42">
        <v>75.557349170449442</v>
      </c>
      <c r="E6" s="42">
        <v>38.234892948826023</v>
      </c>
      <c r="F6" s="42">
        <v>226.70388041580065</v>
      </c>
      <c r="G6" s="42">
        <v>61.004344360910508</v>
      </c>
      <c r="H6" s="42">
        <v>138.29738866939735</v>
      </c>
      <c r="I6" s="42">
        <v>11.362236141507855</v>
      </c>
      <c r="J6" s="42">
        <v>145.83340971009568</v>
      </c>
      <c r="K6" s="42">
        <v>86.200816232240143</v>
      </c>
      <c r="L6" s="42">
        <v>68.310196733244354</v>
      </c>
      <c r="M6" s="42">
        <v>61.303312294799106</v>
      </c>
      <c r="N6" s="42">
        <v>275.31430621166612</v>
      </c>
      <c r="O6" s="42">
        <v>199.70496942182896</v>
      </c>
      <c r="P6" s="30"/>
      <c r="Q6" s="30"/>
      <c r="R6" s="30"/>
      <c r="S6" s="30"/>
      <c r="T6" s="30"/>
    </row>
    <row r="7" spans="1:20" x14ac:dyDescent="0.3">
      <c r="A7" s="41">
        <v>1984</v>
      </c>
      <c r="B7" s="41" t="s">
        <v>75</v>
      </c>
      <c r="C7" s="41">
        <v>1</v>
      </c>
      <c r="D7" s="42">
        <v>78.101340356794708</v>
      </c>
      <c r="E7" s="42">
        <v>38.727022535211809</v>
      </c>
      <c r="F7" s="42">
        <v>230.15239498124114</v>
      </c>
      <c r="G7" s="42">
        <v>62.02867327615747</v>
      </c>
      <c r="H7" s="42">
        <v>144.16671042286919</v>
      </c>
      <c r="I7" s="42">
        <v>11.759792992329889</v>
      </c>
      <c r="J7" s="42">
        <v>146.14577784980852</v>
      </c>
      <c r="K7" s="42">
        <v>86.596609163301707</v>
      </c>
      <c r="L7" s="42">
        <v>69.913814612017845</v>
      </c>
      <c r="M7" s="42">
        <v>64.316822080566979</v>
      </c>
      <c r="N7" s="42">
        <v>279.80272061205869</v>
      </c>
      <c r="O7" s="42">
        <v>208.61650258713553</v>
      </c>
      <c r="P7" s="30"/>
      <c r="Q7" s="30"/>
      <c r="R7" s="30"/>
      <c r="S7" s="30"/>
      <c r="T7" s="30"/>
    </row>
    <row r="8" spans="1:20" x14ac:dyDescent="0.3">
      <c r="A8" s="41">
        <v>1985</v>
      </c>
      <c r="B8" s="41" t="s">
        <v>75</v>
      </c>
      <c r="C8" s="41">
        <v>1</v>
      </c>
      <c r="D8" s="42">
        <v>80.582840293105377</v>
      </c>
      <c r="E8" s="42">
        <v>39.228820608297482</v>
      </c>
      <c r="F8" s="42">
        <v>234.50692986988145</v>
      </c>
      <c r="G8" s="42">
        <v>63.310829914306034</v>
      </c>
      <c r="H8" s="42">
        <v>151.95887472768234</v>
      </c>
      <c r="I8" s="42">
        <v>12.440910330258959</v>
      </c>
      <c r="J8" s="42">
        <v>146.58326499350352</v>
      </c>
      <c r="K8" s="42">
        <v>86.965437251722946</v>
      </c>
      <c r="L8" s="42">
        <v>71.176072415985089</v>
      </c>
      <c r="M8" s="42">
        <v>68.171786632035818</v>
      </c>
      <c r="N8" s="42">
        <v>286.32931360813268</v>
      </c>
      <c r="O8" s="42">
        <v>225.09254990370414</v>
      </c>
      <c r="P8" s="30"/>
      <c r="Q8" s="30"/>
      <c r="R8" s="30"/>
      <c r="S8" s="30"/>
      <c r="T8" s="30"/>
    </row>
    <row r="9" spans="1:20" x14ac:dyDescent="0.3">
      <c r="A9" s="41">
        <v>1986</v>
      </c>
      <c r="B9" s="41" t="s">
        <v>75</v>
      </c>
      <c r="C9" s="41">
        <v>1</v>
      </c>
      <c r="D9" s="42">
        <v>82.84682692667171</v>
      </c>
      <c r="E9" s="42">
        <v>39.812701484591791</v>
      </c>
      <c r="F9" s="42">
        <v>238.73087232195769</v>
      </c>
      <c r="G9" s="42">
        <v>64.532452889919</v>
      </c>
      <c r="H9" s="42">
        <v>159.63886821560749</v>
      </c>
      <c r="I9" s="42">
        <v>13.134012300439371</v>
      </c>
      <c r="J9" s="42">
        <v>146.87326167400528</v>
      </c>
      <c r="K9" s="42">
        <v>87.298568311653128</v>
      </c>
      <c r="L9" s="42">
        <v>73.59914056724179</v>
      </c>
      <c r="M9" s="42">
        <v>72.753579587998743</v>
      </c>
      <c r="N9" s="42">
        <v>297.22943830401323</v>
      </c>
      <c r="O9" s="42">
        <v>242.40372935377331</v>
      </c>
      <c r="P9" s="30"/>
      <c r="Q9" s="30"/>
      <c r="R9" s="30"/>
      <c r="S9" s="30"/>
      <c r="T9" s="30"/>
    </row>
    <row r="10" spans="1:20" x14ac:dyDescent="0.3">
      <c r="A10" s="41">
        <v>1987</v>
      </c>
      <c r="B10" s="41" t="s">
        <v>75</v>
      </c>
      <c r="C10" s="41">
        <v>1</v>
      </c>
      <c r="D10" s="42">
        <v>85.436790132025251</v>
      </c>
      <c r="E10" s="42">
        <v>40.065983251725285</v>
      </c>
      <c r="F10" s="42">
        <v>244.5541023382201</v>
      </c>
      <c r="G10" s="42">
        <v>66.195286485461139</v>
      </c>
      <c r="H10" s="42">
        <v>168.83330745002419</v>
      </c>
      <c r="I10" s="42">
        <v>14.076519608766342</v>
      </c>
      <c r="J10" s="42">
        <v>147.1250265419043</v>
      </c>
      <c r="K10" s="42">
        <v>87.615457434702122</v>
      </c>
      <c r="L10" s="42">
        <v>75.752913088406274</v>
      </c>
      <c r="M10" s="42">
        <v>78.364694031141127</v>
      </c>
      <c r="N10" s="42">
        <v>309.01242185815863</v>
      </c>
      <c r="O10" s="42">
        <v>256.51092305901074</v>
      </c>
      <c r="P10" s="30"/>
      <c r="Q10" s="30"/>
      <c r="R10" s="30"/>
      <c r="S10" s="30"/>
      <c r="T10" s="30"/>
    </row>
    <row r="11" spans="1:20" x14ac:dyDescent="0.3">
      <c r="A11" s="41">
        <v>1988</v>
      </c>
      <c r="B11" s="41" t="s">
        <v>75</v>
      </c>
      <c r="C11" s="41">
        <v>1</v>
      </c>
      <c r="D11" s="42">
        <v>87.700577775767655</v>
      </c>
      <c r="E11" s="42">
        <v>40.415168121257786</v>
      </c>
      <c r="F11" s="42">
        <v>251.02035606733517</v>
      </c>
      <c r="G11" s="42">
        <v>68.05183412204876</v>
      </c>
      <c r="H11" s="42">
        <v>177.57574314001715</v>
      </c>
      <c r="I11" s="42">
        <v>14.561179546995</v>
      </c>
      <c r="J11" s="42">
        <v>147.70015813830474</v>
      </c>
      <c r="K11" s="42">
        <v>88.163720763205149</v>
      </c>
      <c r="L11" s="42">
        <v>79.34041325607258</v>
      </c>
      <c r="M11" s="42">
        <v>81.643152782225812</v>
      </c>
      <c r="N11" s="42">
        <v>318.56206083112124</v>
      </c>
      <c r="O11" s="42">
        <v>265.38319731004918</v>
      </c>
      <c r="P11" s="30"/>
      <c r="Q11" s="30"/>
      <c r="R11" s="30"/>
      <c r="S11" s="30"/>
      <c r="T11" s="30"/>
    </row>
    <row r="12" spans="1:20" x14ac:dyDescent="0.3">
      <c r="A12" s="41">
        <v>1989</v>
      </c>
      <c r="B12" s="41" t="s">
        <v>75</v>
      </c>
      <c r="C12" s="41">
        <v>1</v>
      </c>
      <c r="D12" s="42">
        <v>90.091478165671504</v>
      </c>
      <c r="E12" s="42">
        <v>40.846499265424242</v>
      </c>
      <c r="F12" s="42">
        <v>258.19396041437722</v>
      </c>
      <c r="G12" s="42">
        <v>70.114893717453853</v>
      </c>
      <c r="H12" s="42">
        <v>188.49792422870738</v>
      </c>
      <c r="I12" s="42">
        <v>15.429011712091647</v>
      </c>
      <c r="J12" s="42">
        <v>148.52567431205736</v>
      </c>
      <c r="K12" s="42">
        <v>89.363856226803421</v>
      </c>
      <c r="L12" s="42">
        <v>81.532498297311534</v>
      </c>
      <c r="M12" s="42">
        <v>84.43574746234448</v>
      </c>
      <c r="N12" s="42">
        <v>326.67181788968037</v>
      </c>
      <c r="O12" s="42">
        <v>273.28543940360561</v>
      </c>
      <c r="P12" s="30"/>
      <c r="Q12" s="30"/>
      <c r="R12" s="30"/>
      <c r="S12" s="30"/>
      <c r="T12" s="30"/>
    </row>
    <row r="13" spans="1:20" x14ac:dyDescent="0.3">
      <c r="A13" s="41">
        <v>1990</v>
      </c>
      <c r="B13" s="41" t="s">
        <v>75</v>
      </c>
      <c r="C13" s="41">
        <v>1</v>
      </c>
      <c r="D13" s="42">
        <v>92.256398813897164</v>
      </c>
      <c r="E13" s="42">
        <v>41.069441795482227</v>
      </c>
      <c r="F13" s="42">
        <v>264.67224291660682</v>
      </c>
      <c r="G13" s="42">
        <v>71.977317944704765</v>
      </c>
      <c r="H13" s="42">
        <v>196.67944292612168</v>
      </c>
      <c r="I13" s="42">
        <v>16.087377209158369</v>
      </c>
      <c r="J13" s="42">
        <v>149.71790087062283</v>
      </c>
      <c r="K13" s="42">
        <v>89.747800071853604</v>
      </c>
      <c r="L13" s="42">
        <v>84.904035570450461</v>
      </c>
      <c r="M13" s="42">
        <v>86.317221828364382</v>
      </c>
      <c r="N13" s="42">
        <v>333.19838136315946</v>
      </c>
      <c r="O13" s="42">
        <v>280.77792308689953</v>
      </c>
      <c r="P13" s="30"/>
      <c r="Q13" s="30"/>
      <c r="R13" s="30"/>
      <c r="S13" s="30"/>
      <c r="T13" s="30"/>
    </row>
    <row r="14" spans="1:20" x14ac:dyDescent="0.3">
      <c r="A14" s="41">
        <v>1991</v>
      </c>
      <c r="B14" s="41" t="s">
        <v>75</v>
      </c>
      <c r="C14" s="41">
        <v>1</v>
      </c>
      <c r="D14" s="42">
        <v>94.47204507049517</v>
      </c>
      <c r="E14" s="42">
        <v>41.3924467826658</v>
      </c>
      <c r="F14" s="42">
        <v>271.36874635982809</v>
      </c>
      <c r="G14" s="42">
        <v>73.899826080171621</v>
      </c>
      <c r="H14" s="42">
        <v>203.13896687299166</v>
      </c>
      <c r="I14" s="42">
        <v>17.176363471183969</v>
      </c>
      <c r="J14" s="42">
        <v>151.1400158571727</v>
      </c>
      <c r="K14" s="42">
        <v>90.168340793906523</v>
      </c>
      <c r="L14" s="42">
        <v>88.108106642464477</v>
      </c>
      <c r="M14" s="42">
        <v>87.589375358372536</v>
      </c>
      <c r="N14" s="42">
        <v>339.53322746917132</v>
      </c>
      <c r="O14" s="42">
        <v>285.25321966268496</v>
      </c>
      <c r="P14" s="30"/>
      <c r="Q14" s="30"/>
      <c r="R14" s="30"/>
      <c r="S14" s="30"/>
      <c r="T14" s="30"/>
    </row>
    <row r="15" spans="1:20" x14ac:dyDescent="0.3">
      <c r="A15" s="41">
        <v>1992</v>
      </c>
      <c r="B15" s="41" t="s">
        <v>75</v>
      </c>
      <c r="C15" s="41">
        <v>1</v>
      </c>
      <c r="D15" s="42">
        <v>96.078633140445902</v>
      </c>
      <c r="E15" s="42">
        <v>41.663016382803349</v>
      </c>
      <c r="F15" s="42">
        <v>276.05277581162926</v>
      </c>
      <c r="G15" s="42">
        <v>75.229287288170866</v>
      </c>
      <c r="H15" s="42">
        <v>207.54326248021249</v>
      </c>
      <c r="I15" s="42">
        <v>17.705704746791334</v>
      </c>
      <c r="J15" s="42">
        <v>153.25698921494626</v>
      </c>
      <c r="K15" s="42">
        <v>90.55921835504391</v>
      </c>
      <c r="L15" s="42">
        <v>89.779538221271523</v>
      </c>
      <c r="M15" s="42">
        <v>88.501727620206452</v>
      </c>
      <c r="N15" s="42">
        <v>344.66098743100434</v>
      </c>
      <c r="O15" s="42">
        <v>288.09178543673721</v>
      </c>
      <c r="P15" s="30"/>
      <c r="Q15" s="30"/>
      <c r="R15" s="30"/>
      <c r="S15" s="30"/>
      <c r="T15" s="30"/>
    </row>
    <row r="16" spans="1:20" x14ac:dyDescent="0.3">
      <c r="A16" s="41">
        <v>1993</v>
      </c>
      <c r="B16" s="41" t="s">
        <v>75</v>
      </c>
      <c r="C16" s="41">
        <v>1</v>
      </c>
      <c r="D16" s="42">
        <v>98.097675823886405</v>
      </c>
      <c r="E16" s="42">
        <v>41.971894176516912</v>
      </c>
      <c r="F16" s="42">
        <v>281.85770600243524</v>
      </c>
      <c r="G16" s="42">
        <v>76.929819680017346</v>
      </c>
      <c r="H16" s="42">
        <v>212.47074537761461</v>
      </c>
      <c r="I16" s="42">
        <v>18.735180385723183</v>
      </c>
      <c r="J16" s="42">
        <v>155.22821060751997</v>
      </c>
      <c r="K16" s="42">
        <v>91.132057771040792</v>
      </c>
      <c r="L16" s="42">
        <v>91.377933514931883</v>
      </c>
      <c r="M16" s="42">
        <v>88.621029207441822</v>
      </c>
      <c r="N16" s="42">
        <v>349.83260419370589</v>
      </c>
      <c r="O16" s="42">
        <v>290.93483973356024</v>
      </c>
      <c r="P16" s="30"/>
      <c r="Q16" s="30"/>
      <c r="R16" s="30"/>
      <c r="S16" s="30"/>
      <c r="T16" s="30"/>
    </row>
    <row r="17" spans="1:20" x14ac:dyDescent="0.3">
      <c r="A17" s="41">
        <v>1994</v>
      </c>
      <c r="B17" s="41" t="s">
        <v>75</v>
      </c>
      <c r="C17" s="41">
        <v>1</v>
      </c>
      <c r="D17" s="42">
        <v>99.924902605575454</v>
      </c>
      <c r="E17" s="42">
        <v>42.22566847179688</v>
      </c>
      <c r="F17" s="42">
        <v>286.77306123106854</v>
      </c>
      <c r="G17" s="42">
        <v>78.37348176866422</v>
      </c>
      <c r="H17" s="42">
        <v>214.86997917639414</v>
      </c>
      <c r="I17" s="42">
        <v>19.543848362165498</v>
      </c>
      <c r="J17" s="42">
        <v>157.73957327858605</v>
      </c>
      <c r="K17" s="42">
        <v>92.041721729544093</v>
      </c>
      <c r="L17" s="42">
        <v>93.209213298124084</v>
      </c>
      <c r="M17" s="42">
        <v>88.658901755763452</v>
      </c>
      <c r="N17" s="42">
        <v>353.53753429676334</v>
      </c>
      <c r="O17" s="42">
        <v>292.98054072607522</v>
      </c>
      <c r="P17" s="30"/>
      <c r="Q17" s="30"/>
      <c r="R17" s="30"/>
      <c r="S17" s="30"/>
      <c r="T17" s="30"/>
    </row>
    <row r="18" spans="1:20" x14ac:dyDescent="0.3">
      <c r="A18" s="41">
        <v>1995</v>
      </c>
      <c r="B18" s="41" t="s">
        <v>75</v>
      </c>
      <c r="C18" s="41">
        <v>1</v>
      </c>
      <c r="D18" s="42">
        <v>101.52086565124347</v>
      </c>
      <c r="E18" s="42">
        <v>42.522902591743645</v>
      </c>
      <c r="F18" s="42">
        <v>292.56272510205935</v>
      </c>
      <c r="G18" s="42">
        <v>79.950671626983478</v>
      </c>
      <c r="H18" s="42">
        <v>218.5201642887771</v>
      </c>
      <c r="I18" s="42">
        <v>20.156332907321293</v>
      </c>
      <c r="J18" s="42">
        <v>160.31940732268333</v>
      </c>
      <c r="K18" s="42">
        <v>92.942853723083488</v>
      </c>
      <c r="L18" s="42">
        <v>95.898420647356701</v>
      </c>
      <c r="M18" s="42">
        <v>88.660825413281216</v>
      </c>
      <c r="N18" s="42">
        <v>358.30038840307611</v>
      </c>
      <c r="O18" s="42">
        <v>294.13418356100476</v>
      </c>
      <c r="P18" s="30"/>
      <c r="Q18" s="30"/>
      <c r="R18" s="30"/>
      <c r="S18" s="30"/>
      <c r="T18" s="30"/>
    </row>
    <row r="19" spans="1:20" x14ac:dyDescent="0.3">
      <c r="A19" s="41">
        <v>1996</v>
      </c>
      <c r="B19" s="41" t="s">
        <v>75</v>
      </c>
      <c r="C19" s="41">
        <v>1</v>
      </c>
      <c r="D19" s="42">
        <v>102.75264785662517</v>
      </c>
      <c r="E19" s="42">
        <v>42.750842030737338</v>
      </c>
      <c r="F19" s="42">
        <v>296.81879544571677</v>
      </c>
      <c r="G19" s="42">
        <v>81.205198423605367</v>
      </c>
      <c r="H19" s="42">
        <v>222.69094135589498</v>
      </c>
      <c r="I19" s="42">
        <v>20.557698067398512</v>
      </c>
      <c r="J19" s="42">
        <v>162.12501937937358</v>
      </c>
      <c r="K19" s="42">
        <v>93.3533809107727</v>
      </c>
      <c r="L19" s="42">
        <v>96.998497638052271</v>
      </c>
      <c r="M19" s="42">
        <v>89.282531887199752</v>
      </c>
      <c r="N19" s="42">
        <v>363.53181357240851</v>
      </c>
      <c r="O19" s="42">
        <v>295.79290461249155</v>
      </c>
      <c r="P19" s="30"/>
      <c r="Q19" s="30"/>
      <c r="R19" s="30"/>
      <c r="S19" s="30"/>
      <c r="T19" s="30"/>
    </row>
    <row r="20" spans="1:20" x14ac:dyDescent="0.3">
      <c r="A20" s="41">
        <v>1997</v>
      </c>
      <c r="B20" s="41" t="s">
        <v>75</v>
      </c>
      <c r="C20" s="41">
        <v>1</v>
      </c>
      <c r="D20" s="42">
        <v>104.12735874131019</v>
      </c>
      <c r="E20" s="42">
        <v>43.141157628757917</v>
      </c>
      <c r="F20" s="42">
        <v>300.66188092309102</v>
      </c>
      <c r="G20" s="42">
        <v>82.25416773836119</v>
      </c>
      <c r="H20" s="42">
        <v>227.13487149768503</v>
      </c>
      <c r="I20" s="42">
        <v>20.978864492964924</v>
      </c>
      <c r="J20" s="42">
        <v>163.52005924305368</v>
      </c>
      <c r="K20" s="42">
        <v>93.534987502478003</v>
      </c>
      <c r="L20" s="42">
        <v>100.32950919185313</v>
      </c>
      <c r="M20" s="42">
        <v>89.992005155653771</v>
      </c>
      <c r="N20" s="42">
        <v>367.4446665219624</v>
      </c>
      <c r="O20" s="42">
        <v>298.92259221656019</v>
      </c>
      <c r="P20" s="30"/>
      <c r="Q20" s="30"/>
      <c r="R20" s="30"/>
      <c r="S20" s="30"/>
      <c r="T20" s="30"/>
    </row>
    <row r="21" spans="1:20" x14ac:dyDescent="0.3">
      <c r="A21" s="41">
        <v>1998</v>
      </c>
      <c r="B21" s="41" t="s">
        <v>75</v>
      </c>
      <c r="C21" s="41">
        <v>1</v>
      </c>
      <c r="D21" s="42">
        <v>105.93243510789718</v>
      </c>
      <c r="E21" s="42">
        <v>43.727694997923138</v>
      </c>
      <c r="F21" s="42">
        <v>304.49463963617967</v>
      </c>
      <c r="G21" s="42">
        <v>83.349441867583366</v>
      </c>
      <c r="H21" s="42">
        <v>231.60599779815209</v>
      </c>
      <c r="I21" s="42">
        <v>21.483824125694625</v>
      </c>
      <c r="J21" s="42">
        <v>165.13691191679249</v>
      </c>
      <c r="K21" s="42">
        <v>94.25945618660576</v>
      </c>
      <c r="L21" s="42">
        <v>101.60523849654844</v>
      </c>
      <c r="M21" s="42">
        <v>91.329216649334057</v>
      </c>
      <c r="N21" s="42">
        <v>371.71920371229135</v>
      </c>
      <c r="O21" s="42">
        <v>305.3828395263925</v>
      </c>
      <c r="P21" s="30"/>
      <c r="Q21" s="30"/>
      <c r="R21" s="30"/>
      <c r="S21" s="30"/>
      <c r="T21" s="30"/>
    </row>
    <row r="22" spans="1:20" x14ac:dyDescent="0.3">
      <c r="A22" s="41">
        <v>1999</v>
      </c>
      <c r="B22" s="41" t="s">
        <v>75</v>
      </c>
      <c r="C22" s="41">
        <v>1</v>
      </c>
      <c r="D22" s="42">
        <v>107.62966712733521</v>
      </c>
      <c r="E22" s="42">
        <v>44.141842246042792</v>
      </c>
      <c r="F22" s="42">
        <v>309.04830602046974</v>
      </c>
      <c r="G22" s="42">
        <v>84.59549091249373</v>
      </c>
      <c r="H22" s="42">
        <v>240.3273911145892</v>
      </c>
      <c r="I22" s="42">
        <v>22.364541394661455</v>
      </c>
      <c r="J22" s="42">
        <v>168.25377289581832</v>
      </c>
      <c r="K22" s="42">
        <v>94.785842073628444</v>
      </c>
      <c r="L22" s="42">
        <v>103.5419166293147</v>
      </c>
      <c r="M22" s="42">
        <v>94.824158246699454</v>
      </c>
      <c r="N22" s="42">
        <v>381.68947715031516</v>
      </c>
      <c r="O22" s="42">
        <v>317.00607900705251</v>
      </c>
      <c r="P22" s="30"/>
      <c r="Q22" s="30"/>
      <c r="R22" s="30"/>
      <c r="S22" s="30"/>
      <c r="T22" s="30"/>
    </row>
    <row r="23" spans="1:20" x14ac:dyDescent="0.3">
      <c r="A23" s="41">
        <v>2000</v>
      </c>
      <c r="B23" s="41" t="s">
        <v>75</v>
      </c>
      <c r="C23" s="41">
        <v>1</v>
      </c>
      <c r="D23" s="42">
        <v>109.38972296526896</v>
      </c>
      <c r="E23" s="42">
        <v>44.621305033500498</v>
      </c>
      <c r="F23" s="42">
        <v>314.0114013591749</v>
      </c>
      <c r="G23" s="42">
        <v>86.020992708928247</v>
      </c>
      <c r="H23" s="42">
        <v>249.29133599199855</v>
      </c>
      <c r="I23" s="42">
        <v>23.269376153925982</v>
      </c>
      <c r="J23" s="42">
        <v>170.19377515371647</v>
      </c>
      <c r="K23" s="42">
        <v>95.105102755759759</v>
      </c>
      <c r="L23" s="42">
        <v>104.87703893634551</v>
      </c>
      <c r="M23" s="42">
        <v>98.386782482546408</v>
      </c>
      <c r="N23" s="42">
        <v>389.72224258782444</v>
      </c>
      <c r="O23" s="42">
        <v>327.37361637090089</v>
      </c>
      <c r="P23" s="30"/>
      <c r="Q23" s="30"/>
      <c r="R23" s="30"/>
      <c r="S23" s="30"/>
      <c r="T23" s="30"/>
    </row>
    <row r="24" spans="1:20" x14ac:dyDescent="0.3">
      <c r="A24" s="41">
        <v>2001</v>
      </c>
      <c r="B24" s="41" t="s">
        <v>75</v>
      </c>
      <c r="C24" s="41">
        <v>1</v>
      </c>
      <c r="D24" s="42">
        <v>111.04154038710702</v>
      </c>
      <c r="E24" s="42">
        <v>44.96398327829499</v>
      </c>
      <c r="F24" s="42">
        <v>318.45951657339572</v>
      </c>
      <c r="G24" s="42">
        <v>87.385152015163939</v>
      </c>
      <c r="H24" s="42">
        <v>257.51622921550967</v>
      </c>
      <c r="I24" s="42">
        <v>24.103573942654581</v>
      </c>
      <c r="J24" s="42">
        <v>172.72008763878458</v>
      </c>
      <c r="K24" s="42">
        <v>95.277176413044828</v>
      </c>
      <c r="L24" s="42">
        <v>106.69391814726522</v>
      </c>
      <c r="M24" s="42">
        <v>101.28805848907699</v>
      </c>
      <c r="N24" s="42">
        <v>395.50998432215289</v>
      </c>
      <c r="O24" s="42">
        <v>337.51481030892819</v>
      </c>
      <c r="P24" s="30"/>
      <c r="Q24" s="30"/>
      <c r="R24" s="30"/>
      <c r="S24" s="30"/>
      <c r="T24" s="30"/>
    </row>
    <row r="25" spans="1:20" x14ac:dyDescent="0.3">
      <c r="A25" s="41">
        <v>2002</v>
      </c>
      <c r="B25" s="41" t="s">
        <v>75</v>
      </c>
      <c r="C25" s="41">
        <v>1</v>
      </c>
      <c r="D25" s="42">
        <v>112.69593543527097</v>
      </c>
      <c r="E25" s="42">
        <v>45.234468511747963</v>
      </c>
      <c r="F25" s="42">
        <v>323.74574214735935</v>
      </c>
      <c r="G25" s="42">
        <v>88.920876220495771</v>
      </c>
      <c r="H25" s="42">
        <v>265.16474693967041</v>
      </c>
      <c r="I25" s="42">
        <v>24.62717563313451</v>
      </c>
      <c r="J25" s="42">
        <v>175.47240719275513</v>
      </c>
      <c r="K25" s="42">
        <v>95.6424497155636</v>
      </c>
      <c r="L25" s="42">
        <v>108.42048462687561</v>
      </c>
      <c r="M25" s="42">
        <v>105.39286843215335</v>
      </c>
      <c r="N25" s="42">
        <v>402.34170205933611</v>
      </c>
      <c r="O25" s="42">
        <v>352.95778005227652</v>
      </c>
      <c r="P25" s="30"/>
      <c r="Q25" s="30"/>
      <c r="R25" s="30"/>
      <c r="S25" s="30"/>
      <c r="T25" s="30"/>
    </row>
    <row r="26" spans="1:20" x14ac:dyDescent="0.3">
      <c r="A26" s="41">
        <v>2003</v>
      </c>
      <c r="B26" s="41" t="s">
        <v>75</v>
      </c>
      <c r="C26" s="41">
        <v>1</v>
      </c>
      <c r="D26" s="42">
        <v>114.31848966859161</v>
      </c>
      <c r="E26" s="42">
        <v>45.450523849121083</v>
      </c>
      <c r="F26" s="42">
        <v>327.34742022119332</v>
      </c>
      <c r="G26" s="42">
        <v>90.020460921153216</v>
      </c>
      <c r="H26" s="42">
        <v>270.45779562248521</v>
      </c>
      <c r="I26" s="42">
        <v>24.929694575494466</v>
      </c>
      <c r="J26" s="42">
        <v>178.72726081900757</v>
      </c>
      <c r="K26" s="42">
        <v>96.924530200929269</v>
      </c>
      <c r="L26" s="42">
        <v>110.94988531667005</v>
      </c>
      <c r="M26" s="42">
        <v>106.45286076762687</v>
      </c>
      <c r="N26" s="42">
        <v>409.76529195040314</v>
      </c>
      <c r="O26" s="42">
        <v>363.12327365424028</v>
      </c>
      <c r="P26" s="30"/>
      <c r="Q26" s="30"/>
      <c r="R26" s="30"/>
      <c r="S26" s="30"/>
      <c r="T26" s="30"/>
    </row>
    <row r="27" spans="1:20" x14ac:dyDescent="0.3">
      <c r="A27" s="41">
        <v>2004</v>
      </c>
      <c r="B27" s="41" t="s">
        <v>75</v>
      </c>
      <c r="C27" s="41">
        <v>1</v>
      </c>
      <c r="D27" s="42">
        <v>115.69603749495909</v>
      </c>
      <c r="E27" s="42">
        <v>45.632970559402949</v>
      </c>
      <c r="F27" s="42">
        <v>331.40093904314256</v>
      </c>
      <c r="G27" s="42">
        <v>91.278147428305942</v>
      </c>
      <c r="H27" s="42">
        <v>277.11396576156693</v>
      </c>
      <c r="I27" s="42">
        <v>25.323838759889775</v>
      </c>
      <c r="J27" s="42">
        <v>181.87991685857691</v>
      </c>
      <c r="K27" s="42">
        <v>97.593735976170592</v>
      </c>
      <c r="L27" s="42">
        <v>112.36473342785138</v>
      </c>
      <c r="M27" s="42">
        <v>107.84962403775424</v>
      </c>
      <c r="N27" s="42">
        <v>416.01489620998768</v>
      </c>
      <c r="O27" s="42">
        <v>365.96202647502662</v>
      </c>
      <c r="P27" s="30"/>
      <c r="Q27" s="30"/>
      <c r="R27" s="30"/>
      <c r="S27" s="30"/>
      <c r="T27" s="30"/>
    </row>
    <row r="28" spans="1:20" x14ac:dyDescent="0.3">
      <c r="A28" s="41">
        <v>2005</v>
      </c>
      <c r="B28" s="41" t="s">
        <v>75</v>
      </c>
      <c r="C28" s="41">
        <v>1</v>
      </c>
      <c r="D28" s="42">
        <v>117.462424914434</v>
      </c>
      <c r="E28" s="42">
        <v>45.818658928163529</v>
      </c>
      <c r="F28" s="42">
        <v>336.43602930084751</v>
      </c>
      <c r="G28" s="42">
        <v>92.740902784911654</v>
      </c>
      <c r="H28" s="42">
        <v>282.6596249098244</v>
      </c>
      <c r="I28" s="42">
        <v>25.902973120350229</v>
      </c>
      <c r="J28" s="42">
        <v>185.44730111724365</v>
      </c>
      <c r="K28" s="42">
        <v>98.057316914698617</v>
      </c>
      <c r="L28" s="42">
        <v>114.05219297513163</v>
      </c>
      <c r="M28" s="42">
        <v>108.92349539195892</v>
      </c>
      <c r="N28" s="42">
        <v>421.04231502668068</v>
      </c>
      <c r="O28" s="42">
        <v>369.99671425244981</v>
      </c>
      <c r="P28" s="30"/>
      <c r="Q28" s="30"/>
      <c r="R28" s="30"/>
      <c r="S28" s="30"/>
      <c r="T28" s="30"/>
    </row>
    <row r="29" spans="1:20" x14ac:dyDescent="0.3">
      <c r="A29" s="41">
        <v>2006</v>
      </c>
      <c r="B29" s="41" t="s">
        <v>75</v>
      </c>
      <c r="C29" s="41">
        <v>1</v>
      </c>
      <c r="D29" s="42">
        <v>118.62792266075299</v>
      </c>
      <c r="E29" s="42">
        <v>45.996309021356893</v>
      </c>
      <c r="F29" s="42">
        <v>341.83134148412415</v>
      </c>
      <c r="G29" s="42">
        <v>94.256847965918723</v>
      </c>
      <c r="H29" s="42">
        <v>285.14237549701653</v>
      </c>
      <c r="I29" s="42">
        <v>26.047782654491215</v>
      </c>
      <c r="J29" s="42">
        <v>189.63875066076912</v>
      </c>
      <c r="K29" s="42">
        <v>99.704975684171387</v>
      </c>
      <c r="L29" s="42">
        <v>115.51665071561419</v>
      </c>
      <c r="M29" s="42">
        <v>110.0685370303926</v>
      </c>
      <c r="N29" s="42">
        <v>425.17324892907988</v>
      </c>
      <c r="O29" s="42">
        <v>371.75995553645743</v>
      </c>
      <c r="P29" s="30"/>
      <c r="Q29" s="30"/>
      <c r="R29" s="30"/>
      <c r="S29" s="30"/>
      <c r="T29" s="30"/>
    </row>
    <row r="30" spans="1:20" x14ac:dyDescent="0.3">
      <c r="A30" s="41">
        <v>2007</v>
      </c>
      <c r="B30" s="41" t="s">
        <v>75</v>
      </c>
      <c r="C30" s="41">
        <v>1</v>
      </c>
      <c r="D30" s="42">
        <v>120.51498289353053</v>
      </c>
      <c r="E30" s="42">
        <v>46.341856780778286</v>
      </c>
      <c r="F30" s="42">
        <v>347.14406428920768</v>
      </c>
      <c r="G30" s="42">
        <v>95.860181591438007</v>
      </c>
      <c r="H30" s="42">
        <v>289.80909875619909</v>
      </c>
      <c r="I30" s="42">
        <v>26.408700251104353</v>
      </c>
      <c r="J30" s="42">
        <v>192.91116064158956</v>
      </c>
      <c r="K30" s="42">
        <v>101.15977665277464</v>
      </c>
      <c r="L30" s="42">
        <v>118.38851337137538</v>
      </c>
      <c r="M30" s="42">
        <v>111.30396804866972</v>
      </c>
      <c r="N30" s="42">
        <v>429.21587488984358</v>
      </c>
      <c r="O30" s="42">
        <v>373.89388325628687</v>
      </c>
      <c r="P30" s="30"/>
      <c r="Q30" s="30"/>
      <c r="R30" s="30"/>
      <c r="S30" s="30"/>
      <c r="T30" s="30"/>
    </row>
    <row r="31" spans="1:20" x14ac:dyDescent="0.3">
      <c r="A31" s="41">
        <v>2008</v>
      </c>
      <c r="B31" s="41" t="s">
        <v>75</v>
      </c>
      <c r="C31" s="41">
        <v>1</v>
      </c>
      <c r="D31" s="42">
        <v>122.25547589939708</v>
      </c>
      <c r="E31" s="42">
        <v>46.505332643576693</v>
      </c>
      <c r="F31" s="42">
        <v>351.50801581913589</v>
      </c>
      <c r="G31" s="42">
        <v>97.152412649294348</v>
      </c>
      <c r="H31" s="42">
        <v>292.6594168871253</v>
      </c>
      <c r="I31" s="42">
        <v>26.625175175021557</v>
      </c>
      <c r="J31" s="42">
        <v>196.29305950236039</v>
      </c>
      <c r="K31" s="42">
        <v>102.15897007187544</v>
      </c>
      <c r="L31" s="42">
        <v>121.77757605183061</v>
      </c>
      <c r="M31" s="42">
        <v>112.90947787193485</v>
      </c>
      <c r="N31" s="42">
        <v>434.22777221118662</v>
      </c>
      <c r="O31" s="42">
        <v>378.88876481108889</v>
      </c>
      <c r="P31" s="30"/>
      <c r="Q31" s="30"/>
      <c r="R31" s="30"/>
      <c r="S31" s="30"/>
      <c r="T31" s="30"/>
    </row>
    <row r="32" spans="1:20" x14ac:dyDescent="0.3">
      <c r="A32" s="41">
        <v>2009</v>
      </c>
      <c r="B32" s="41" t="s">
        <v>75</v>
      </c>
      <c r="C32" s="41">
        <v>1</v>
      </c>
      <c r="D32" s="42">
        <v>123.28046025649057</v>
      </c>
      <c r="E32" s="42">
        <v>46.510410515773835</v>
      </c>
      <c r="F32" s="42">
        <v>355.56140719472779</v>
      </c>
      <c r="G32" s="42">
        <v>98.379894950316398</v>
      </c>
      <c r="H32" s="42">
        <v>295.59911703817278</v>
      </c>
      <c r="I32" s="42">
        <v>26.80767914619469</v>
      </c>
      <c r="J32" s="42">
        <v>198.68986200056719</v>
      </c>
      <c r="K32" s="42">
        <v>103.08277959455779</v>
      </c>
      <c r="L32" s="42">
        <v>124.64499134204608</v>
      </c>
      <c r="M32" s="42">
        <v>113.73942300483928</v>
      </c>
      <c r="N32" s="42">
        <v>437.38133660896727</v>
      </c>
      <c r="O32" s="42">
        <v>384.00582986969005</v>
      </c>
      <c r="P32" s="30"/>
      <c r="Q32" s="30"/>
      <c r="R32" s="30"/>
      <c r="S32" s="30"/>
      <c r="T32" s="30"/>
    </row>
    <row r="33" spans="1:20" x14ac:dyDescent="0.3">
      <c r="A33" s="41">
        <v>2010</v>
      </c>
      <c r="B33" s="41" t="s">
        <v>75</v>
      </c>
      <c r="C33" s="41">
        <v>1</v>
      </c>
      <c r="D33" s="42">
        <v>123.6323485667631</v>
      </c>
      <c r="E33" s="42">
        <v>46.492256970195911</v>
      </c>
      <c r="F33" s="42">
        <v>356.46423764564713</v>
      </c>
      <c r="G33" s="42">
        <v>98.634647153000358</v>
      </c>
      <c r="H33" s="42">
        <v>299.74853919805668</v>
      </c>
      <c r="I33" s="42">
        <v>27.097105141557439</v>
      </c>
      <c r="J33" s="42">
        <v>200.5650775052568</v>
      </c>
      <c r="K33" s="42">
        <v>104.28173092328956</v>
      </c>
      <c r="L33" s="42">
        <v>126.2474241093699</v>
      </c>
      <c r="M33" s="42">
        <v>114.02631349580273</v>
      </c>
      <c r="N33" s="42">
        <v>439.51153007264173</v>
      </c>
      <c r="O33" s="42">
        <v>385.59821708476403</v>
      </c>
      <c r="P33" s="30"/>
      <c r="Q33" s="30"/>
      <c r="R33" s="30"/>
      <c r="S33" s="30"/>
      <c r="T33" s="30"/>
    </row>
    <row r="34" spans="1:20" x14ac:dyDescent="0.3">
      <c r="A34" s="41">
        <v>2011</v>
      </c>
      <c r="B34" s="41" t="s">
        <v>75</v>
      </c>
      <c r="C34" s="41">
        <v>1</v>
      </c>
      <c r="D34" s="42">
        <v>123.84951268340242</v>
      </c>
      <c r="E34" s="42">
        <v>46.481811335800195</v>
      </c>
      <c r="F34" s="42">
        <v>357.51326771813098</v>
      </c>
      <c r="G34" s="42">
        <v>98.969757708094008</v>
      </c>
      <c r="H34" s="42">
        <v>303.00483267981178</v>
      </c>
      <c r="I34" s="42">
        <v>27.981368356900958</v>
      </c>
      <c r="J34" s="42">
        <v>201.91242179308904</v>
      </c>
      <c r="K34" s="42">
        <v>105.46119425768002</v>
      </c>
      <c r="L34" s="42">
        <v>127.71587060941431</v>
      </c>
      <c r="M34" s="42">
        <v>114.1091662258145</v>
      </c>
      <c r="N34" s="42">
        <v>440.16661961102886</v>
      </c>
      <c r="O34" s="42">
        <v>385.34570103820732</v>
      </c>
      <c r="P34" s="30"/>
      <c r="Q34" s="30"/>
      <c r="R34" s="30"/>
      <c r="S34" s="30"/>
      <c r="T34" s="30"/>
    </row>
    <row r="35" spans="1:20" x14ac:dyDescent="0.3">
      <c r="A35" s="41">
        <v>2012</v>
      </c>
      <c r="B35" s="41" t="s">
        <v>75</v>
      </c>
      <c r="C35" s="41">
        <v>1</v>
      </c>
      <c r="D35" s="42">
        <v>124.06564585851727</v>
      </c>
      <c r="E35" s="42">
        <v>46.479164472197013</v>
      </c>
      <c r="F35" s="42">
        <v>357.635258178448</v>
      </c>
      <c r="G35" s="42">
        <v>99.00275151202267</v>
      </c>
      <c r="H35" s="42">
        <v>303.34240428514073</v>
      </c>
      <c r="I35" s="42">
        <v>27.987329954098993</v>
      </c>
      <c r="J35" s="42">
        <v>203.19102088787702</v>
      </c>
      <c r="K35" s="42">
        <v>106.51219469726929</v>
      </c>
      <c r="L35" s="42">
        <v>130.30333631820471</v>
      </c>
      <c r="M35" s="42">
        <v>114.01121384851204</v>
      </c>
      <c r="N35" s="42">
        <v>440.90790667519479</v>
      </c>
      <c r="O35" s="42">
        <v>384.83660284326714</v>
      </c>
      <c r="P35" s="30"/>
      <c r="Q35" s="30"/>
      <c r="R35" s="30"/>
      <c r="S35" s="30"/>
      <c r="T35" s="30"/>
    </row>
    <row r="36" spans="1:20" x14ac:dyDescent="0.3">
      <c r="A36" s="41">
        <v>2013</v>
      </c>
      <c r="B36" s="41" t="s">
        <v>75</v>
      </c>
      <c r="C36" s="41">
        <v>1</v>
      </c>
      <c r="D36" s="42">
        <v>124.08272644201696</v>
      </c>
      <c r="E36" s="42">
        <v>46.488988855661589</v>
      </c>
      <c r="F36" s="42">
        <v>358.31888332282858</v>
      </c>
      <c r="G36" s="42">
        <v>99.206113014540009</v>
      </c>
      <c r="H36" s="42">
        <v>303.36193739240201</v>
      </c>
      <c r="I36" s="42">
        <v>28.043508077545944</v>
      </c>
      <c r="J36" s="42">
        <v>204.32104683344255</v>
      </c>
      <c r="K36" s="42">
        <v>107.19285063162508</v>
      </c>
      <c r="L36" s="42">
        <v>133.56249363130581</v>
      </c>
      <c r="M36" s="42">
        <v>114.06155013389892</v>
      </c>
      <c r="N36" s="42">
        <v>444.01533799574776</v>
      </c>
      <c r="O36" s="42">
        <v>384.52172849968872</v>
      </c>
      <c r="P36" s="30"/>
      <c r="Q36" s="30"/>
      <c r="R36" s="30"/>
      <c r="S36" s="30"/>
      <c r="T36" s="30"/>
    </row>
    <row r="37" spans="1:20" x14ac:dyDescent="0.3">
      <c r="A37" s="41">
        <v>2014</v>
      </c>
      <c r="B37" s="41" t="s">
        <v>75</v>
      </c>
      <c r="C37" s="41">
        <v>1</v>
      </c>
      <c r="D37" s="42">
        <v>123.96930257711979</v>
      </c>
      <c r="E37" s="42">
        <v>46.444727301862898</v>
      </c>
      <c r="F37" s="42">
        <v>359.25212833928515</v>
      </c>
      <c r="G37" s="42">
        <v>99.50710522556399</v>
      </c>
      <c r="H37" s="42">
        <v>303.02113939684722</v>
      </c>
      <c r="I37" s="42">
        <v>28.019631927499766</v>
      </c>
      <c r="J37" s="42">
        <v>205.52851682649714</v>
      </c>
      <c r="K37" s="42">
        <v>107.33782584243711</v>
      </c>
      <c r="L37" s="42">
        <v>134.84431382181288</v>
      </c>
      <c r="M37" s="42">
        <v>114.45301192280024</v>
      </c>
      <c r="N37" s="42">
        <v>445.62335020539217</v>
      </c>
      <c r="O37" s="42">
        <v>385.95036300606483</v>
      </c>
      <c r="P37" s="30"/>
      <c r="Q37" s="30"/>
      <c r="R37" s="30"/>
      <c r="S37" s="30"/>
      <c r="T37" s="30"/>
    </row>
    <row r="38" spans="1:20" x14ac:dyDescent="0.3">
      <c r="A38" s="41">
        <v>2015</v>
      </c>
      <c r="B38" s="41" t="s">
        <v>75</v>
      </c>
      <c r="C38" s="41">
        <v>1</v>
      </c>
      <c r="D38" s="42">
        <v>125.67166004361421</v>
      </c>
      <c r="E38" s="42">
        <v>46.821313437169344</v>
      </c>
      <c r="F38" s="42">
        <v>364.43943590848238</v>
      </c>
      <c r="G38" s="42">
        <v>100.94910971363558</v>
      </c>
      <c r="H38" s="42">
        <v>308.4143688450319</v>
      </c>
      <c r="I38" s="42">
        <v>28.475897436262962</v>
      </c>
      <c r="J38" s="42">
        <v>208.35793021037034</v>
      </c>
      <c r="K38" s="42">
        <v>108.26205053916507</v>
      </c>
      <c r="L38" s="42">
        <v>136.81610835447705</v>
      </c>
      <c r="M38" s="42">
        <v>116.12856698680457</v>
      </c>
      <c r="N38" s="42">
        <v>451.39489971981783</v>
      </c>
      <c r="O38" s="42">
        <v>392.17791418103008</v>
      </c>
      <c r="P38" s="30"/>
      <c r="Q38" s="30"/>
      <c r="R38" s="30"/>
      <c r="S38" s="30"/>
      <c r="T38" s="30"/>
    </row>
    <row r="39" spans="1:20" x14ac:dyDescent="0.3">
      <c r="A39" s="41">
        <v>2016</v>
      </c>
      <c r="B39" s="41" t="s">
        <v>75</v>
      </c>
      <c r="C39" s="41">
        <v>1</v>
      </c>
      <c r="D39" s="42">
        <v>127.70048634262889</v>
      </c>
      <c r="E39" s="42">
        <v>47.202673964377809</v>
      </c>
      <c r="F39" s="42">
        <v>369.9514745968483</v>
      </c>
      <c r="G39" s="42">
        <v>102.49242849292405</v>
      </c>
      <c r="H39" s="42">
        <v>314.54334628952023</v>
      </c>
      <c r="I39" s="42">
        <v>28.939553478447248</v>
      </c>
      <c r="J39" s="42">
        <v>211.07433934154673</v>
      </c>
      <c r="K39" s="42">
        <v>109.19604505798044</v>
      </c>
      <c r="L39" s="42">
        <v>138.88097096910877</v>
      </c>
      <c r="M39" s="42">
        <v>118.54484139679637</v>
      </c>
      <c r="N39" s="42">
        <v>457.26791923289869</v>
      </c>
      <c r="O39" s="42">
        <v>400.3743556507568</v>
      </c>
      <c r="P39" s="30"/>
      <c r="Q39" s="30"/>
      <c r="R39" s="30"/>
      <c r="S39" s="30"/>
      <c r="T39" s="30"/>
    </row>
    <row r="40" spans="1:20" x14ac:dyDescent="0.3">
      <c r="A40" s="41">
        <v>2017</v>
      </c>
      <c r="B40" s="41" t="s">
        <v>75</v>
      </c>
      <c r="C40" s="41">
        <v>1</v>
      </c>
      <c r="D40" s="42">
        <v>129.80317892726114</v>
      </c>
      <c r="E40" s="42">
        <v>47.613618996352869</v>
      </c>
      <c r="F40" s="42">
        <v>375.4873757174517</v>
      </c>
      <c r="G40" s="42">
        <v>104.05409995524155</v>
      </c>
      <c r="H40" s="42">
        <v>320.63393022500338</v>
      </c>
      <c r="I40" s="42">
        <v>29.457685063162032</v>
      </c>
      <c r="J40" s="42">
        <v>213.84165651440833</v>
      </c>
      <c r="K40" s="42">
        <v>110.10476965300202</v>
      </c>
      <c r="L40" s="42">
        <v>140.77773588439322</v>
      </c>
      <c r="M40" s="42">
        <v>120.77576993903224</v>
      </c>
      <c r="N40" s="42">
        <v>462.97562736622882</v>
      </c>
      <c r="O40" s="42">
        <v>408.88070530532474</v>
      </c>
      <c r="P40" s="30"/>
      <c r="Q40" s="30"/>
      <c r="R40" s="30"/>
      <c r="S40" s="30"/>
      <c r="T40" s="30"/>
    </row>
    <row r="41" spans="1:20" x14ac:dyDescent="0.3">
      <c r="A41" s="41">
        <v>2018</v>
      </c>
      <c r="B41" s="41" t="s">
        <v>75</v>
      </c>
      <c r="C41" s="41">
        <v>1</v>
      </c>
      <c r="D41" s="42">
        <v>131.69496166351337</v>
      </c>
      <c r="E41" s="42">
        <v>47.965350540441449</v>
      </c>
      <c r="F41" s="42">
        <v>381.17434139976206</v>
      </c>
      <c r="G41" s="42">
        <v>105.67699281907097</v>
      </c>
      <c r="H41" s="42">
        <v>325.97450473150582</v>
      </c>
      <c r="I41" s="42">
        <v>29.933059990482011</v>
      </c>
      <c r="J41" s="42">
        <v>216.85847714005419</v>
      </c>
      <c r="K41" s="42">
        <v>111.07203268412518</v>
      </c>
      <c r="L41" s="42">
        <v>142.69270037003494</v>
      </c>
      <c r="M41" s="42">
        <v>122.9774635909816</v>
      </c>
      <c r="N41" s="42">
        <v>469.48429174342635</v>
      </c>
      <c r="O41" s="42">
        <v>416.3689181128417</v>
      </c>
      <c r="P41" s="30"/>
      <c r="Q41" s="30"/>
      <c r="R41" s="30"/>
      <c r="S41" s="30"/>
      <c r="T41" s="30"/>
    </row>
    <row r="42" spans="1:20" x14ac:dyDescent="0.3">
      <c r="A42" s="41">
        <v>2019</v>
      </c>
      <c r="B42" s="41" t="s">
        <v>75</v>
      </c>
      <c r="C42" s="41">
        <v>1</v>
      </c>
      <c r="D42" s="42">
        <v>133.47656053260687</v>
      </c>
      <c r="E42" s="42">
        <v>48.31781547521944</v>
      </c>
      <c r="F42" s="42">
        <v>386.62134102224542</v>
      </c>
      <c r="G42" s="42">
        <v>107.21794010035143</v>
      </c>
      <c r="H42" s="42">
        <v>331.79372805335157</v>
      </c>
      <c r="I42" s="42">
        <v>30.462855320547042</v>
      </c>
      <c r="J42" s="42">
        <v>219.73217768533897</v>
      </c>
      <c r="K42" s="42">
        <v>112.03284165250074</v>
      </c>
      <c r="L42" s="42">
        <v>144.61608892683802</v>
      </c>
      <c r="M42" s="42">
        <v>125.43013798026269</v>
      </c>
      <c r="N42" s="42">
        <v>475.74598865802551</v>
      </c>
      <c r="O42" s="42">
        <v>423.0163570611096</v>
      </c>
      <c r="P42" s="30"/>
      <c r="Q42" s="30"/>
      <c r="R42" s="30"/>
      <c r="S42" s="30"/>
      <c r="T42" s="30"/>
    </row>
    <row r="43" spans="1:20" x14ac:dyDescent="0.3">
      <c r="A43" s="41">
        <v>2020</v>
      </c>
      <c r="B43" s="41" t="s">
        <v>75</v>
      </c>
      <c r="C43" s="41">
        <v>1</v>
      </c>
      <c r="D43" s="42">
        <v>135.03188027337549</v>
      </c>
      <c r="E43" s="42">
        <v>48.625024223136172</v>
      </c>
      <c r="F43" s="42">
        <v>391.34432783030036</v>
      </c>
      <c r="G43" s="42">
        <v>108.56168013540739</v>
      </c>
      <c r="H43" s="42">
        <v>336.7542113934274</v>
      </c>
      <c r="I43" s="42">
        <v>30.943366736074278</v>
      </c>
      <c r="J43" s="42">
        <v>222.61513908823616</v>
      </c>
      <c r="K43" s="42">
        <v>113.01013540886491</v>
      </c>
      <c r="L43" s="42">
        <v>146.53428907439988</v>
      </c>
      <c r="M43" s="42">
        <v>127.35903276003354</v>
      </c>
      <c r="N43" s="42">
        <v>481.68887445855904</v>
      </c>
      <c r="O43" s="42">
        <v>428.47928576836887</v>
      </c>
      <c r="P43" s="30"/>
      <c r="Q43" s="30"/>
      <c r="R43" s="30"/>
      <c r="S43" s="30"/>
      <c r="T43" s="30"/>
    </row>
    <row r="44" spans="1:20" x14ac:dyDescent="0.3">
      <c r="A44" s="41">
        <v>2021</v>
      </c>
      <c r="B44" s="41" t="s">
        <v>75</v>
      </c>
      <c r="C44" s="41">
        <v>1</v>
      </c>
      <c r="D44" s="42">
        <v>136.55197752824378</v>
      </c>
      <c r="E44" s="42">
        <v>48.91441219033775</v>
      </c>
      <c r="F44" s="42">
        <v>395.86057653597595</v>
      </c>
      <c r="G44" s="42">
        <v>109.84291662124595</v>
      </c>
      <c r="H44" s="42">
        <v>341.78409341650581</v>
      </c>
      <c r="I44" s="42">
        <v>31.427339581039423</v>
      </c>
      <c r="J44" s="42">
        <v>225.56680385796392</v>
      </c>
      <c r="K44" s="42">
        <v>114.03370240718527</v>
      </c>
      <c r="L44" s="42">
        <v>148.45225797219442</v>
      </c>
      <c r="M44" s="42">
        <v>129.10226571231905</v>
      </c>
      <c r="N44" s="42">
        <v>487.63194284470035</v>
      </c>
      <c r="O44" s="42">
        <v>433.65240730099163</v>
      </c>
      <c r="P44" s="30"/>
      <c r="Q44" s="30"/>
      <c r="R44" s="30"/>
      <c r="S44" s="30"/>
      <c r="T44" s="30"/>
    </row>
    <row r="45" spans="1:20" x14ac:dyDescent="0.3">
      <c r="A45" s="41">
        <v>2022</v>
      </c>
      <c r="B45" s="41" t="s">
        <v>75</v>
      </c>
      <c r="C45" s="41">
        <v>1</v>
      </c>
      <c r="D45" s="42">
        <v>138.11157058979839</v>
      </c>
      <c r="E45" s="42">
        <v>49.184074216613823</v>
      </c>
      <c r="F45" s="42">
        <v>400.0566663342596</v>
      </c>
      <c r="G45" s="42">
        <v>111.03451704957141</v>
      </c>
      <c r="H45" s="42">
        <v>346.70243054580823</v>
      </c>
      <c r="I45" s="42">
        <v>31.914071730062393</v>
      </c>
      <c r="J45" s="42">
        <v>228.58683249879971</v>
      </c>
      <c r="K45" s="42">
        <v>115.07712731560262</v>
      </c>
      <c r="L45" s="42">
        <v>150.37023501149997</v>
      </c>
      <c r="M45" s="42">
        <v>130.81724421722618</v>
      </c>
      <c r="N45" s="42">
        <v>493.30937771915387</v>
      </c>
      <c r="O45" s="42">
        <v>438.79262966731068</v>
      </c>
      <c r="P45" s="30"/>
      <c r="Q45" s="30"/>
      <c r="R45" s="30"/>
      <c r="S45" s="30"/>
      <c r="T45" s="30"/>
    </row>
    <row r="46" spans="1:20" x14ac:dyDescent="0.3">
      <c r="A46" s="41">
        <v>2023</v>
      </c>
      <c r="B46" s="41" t="s">
        <v>75</v>
      </c>
      <c r="C46" s="41">
        <v>1</v>
      </c>
      <c r="D46" s="42">
        <v>139.80775576335765</v>
      </c>
      <c r="E46" s="42">
        <v>49.446909449156962</v>
      </c>
      <c r="F46" s="42">
        <v>404.08660864840891</v>
      </c>
      <c r="G46" s="42">
        <v>112.18249051040982</v>
      </c>
      <c r="H46" s="42">
        <v>351.44885883628456</v>
      </c>
      <c r="I46" s="42">
        <v>32.403036034361683</v>
      </c>
      <c r="J46" s="42">
        <v>231.63847098060145</v>
      </c>
      <c r="K46" s="42">
        <v>116.13439416159287</v>
      </c>
      <c r="L46" s="42">
        <v>152.2874581664959</v>
      </c>
      <c r="M46" s="42">
        <v>132.57498222911013</v>
      </c>
      <c r="N46" s="42">
        <v>498.90343702977111</v>
      </c>
      <c r="O46" s="42">
        <v>444.59986401162149</v>
      </c>
      <c r="P46" s="30"/>
      <c r="Q46" s="30"/>
      <c r="R46" s="30"/>
      <c r="S46" s="30"/>
      <c r="T46" s="30"/>
    </row>
    <row r="47" spans="1:20" x14ac:dyDescent="0.3">
      <c r="A47" s="41">
        <v>2024</v>
      </c>
      <c r="B47" s="41" t="s">
        <v>75</v>
      </c>
      <c r="C47" s="41">
        <v>1</v>
      </c>
      <c r="D47" s="42">
        <v>141.593757381552</v>
      </c>
      <c r="E47" s="42">
        <v>49.716360853154299</v>
      </c>
      <c r="F47" s="42">
        <v>408.20864326988493</v>
      </c>
      <c r="G47" s="42">
        <v>113.3580471204162</v>
      </c>
      <c r="H47" s="42">
        <v>356.14585010646289</v>
      </c>
      <c r="I47" s="42">
        <v>32.893245072110865</v>
      </c>
      <c r="J47" s="42">
        <v>234.69520515684209</v>
      </c>
      <c r="K47" s="42">
        <v>117.20065565896206</v>
      </c>
      <c r="L47" s="42">
        <v>154.20112461849308</v>
      </c>
      <c r="M47" s="42">
        <v>134.32188439329141</v>
      </c>
      <c r="N47" s="42">
        <v>504.57235735530458</v>
      </c>
      <c r="O47" s="42">
        <v>450.79524872628332</v>
      </c>
      <c r="P47" s="30"/>
      <c r="Q47" s="30"/>
      <c r="R47" s="30"/>
      <c r="S47" s="30"/>
      <c r="T47" s="30"/>
    </row>
    <row r="48" spans="1:20" x14ac:dyDescent="0.3">
      <c r="A48" s="41">
        <v>2025</v>
      </c>
      <c r="B48" s="41" t="s">
        <v>75</v>
      </c>
      <c r="C48" s="41">
        <v>1</v>
      </c>
      <c r="D48" s="42">
        <v>143.37446552433002</v>
      </c>
      <c r="E48" s="42">
        <v>49.990768911448356</v>
      </c>
      <c r="F48" s="42">
        <v>412.43714275058966</v>
      </c>
      <c r="G48" s="42">
        <v>114.5644510227005</v>
      </c>
      <c r="H48" s="42">
        <v>360.88448575982699</v>
      </c>
      <c r="I48" s="42">
        <v>33.385906349498867</v>
      </c>
      <c r="J48" s="42">
        <v>237.79034350448489</v>
      </c>
      <c r="K48" s="42">
        <v>118.2691660018216</v>
      </c>
      <c r="L48" s="42">
        <v>156.11028892186022</v>
      </c>
      <c r="M48" s="42">
        <v>136.03511637456</v>
      </c>
      <c r="N48" s="42">
        <v>510.25015190155506</v>
      </c>
      <c r="O48" s="42">
        <v>456.95152464516644</v>
      </c>
      <c r="P48" s="30"/>
      <c r="Q48" s="30"/>
      <c r="R48" s="30"/>
      <c r="S48" s="30"/>
      <c r="T48" s="30"/>
    </row>
    <row r="49" spans="1:20" x14ac:dyDescent="0.3">
      <c r="A49" s="41">
        <v>2026</v>
      </c>
      <c r="B49" s="41" t="s">
        <v>75</v>
      </c>
      <c r="C49" s="41">
        <v>1</v>
      </c>
      <c r="D49" s="42">
        <v>145.09796095016216</v>
      </c>
      <c r="E49" s="42">
        <v>50.262398599780099</v>
      </c>
      <c r="F49" s="42">
        <v>416.65827333667261</v>
      </c>
      <c r="G49" s="42">
        <v>115.76973309896857</v>
      </c>
      <c r="H49" s="42">
        <v>365.62013921845147</v>
      </c>
      <c r="I49" s="42">
        <v>33.878831105608356</v>
      </c>
      <c r="J49" s="42">
        <v>240.92020147639519</v>
      </c>
      <c r="K49" s="42">
        <v>119.33426385545602</v>
      </c>
      <c r="L49" s="42">
        <v>158.01847793488949</v>
      </c>
      <c r="M49" s="42">
        <v>137.74259120966909</v>
      </c>
      <c r="N49" s="42">
        <v>515.90764664118626</v>
      </c>
      <c r="O49" s="42">
        <v>462.81564684627403</v>
      </c>
      <c r="P49" s="30"/>
      <c r="Q49" s="30"/>
      <c r="R49" s="30"/>
      <c r="S49" s="30"/>
      <c r="T49" s="30"/>
    </row>
    <row r="50" spans="1:20" x14ac:dyDescent="0.3">
      <c r="A50" s="41">
        <v>2027</v>
      </c>
      <c r="B50" s="41" t="s">
        <v>75</v>
      </c>
      <c r="C50" s="41">
        <v>1</v>
      </c>
      <c r="D50" s="42">
        <v>146.8022502168817</v>
      </c>
      <c r="E50" s="42">
        <v>50.532471113515612</v>
      </c>
      <c r="F50" s="42">
        <v>420.84074458123655</v>
      </c>
      <c r="G50" s="42">
        <v>116.96444539286654</v>
      </c>
      <c r="H50" s="42">
        <v>370.35847488615559</v>
      </c>
      <c r="I50" s="42">
        <v>34.372259392924583</v>
      </c>
      <c r="J50" s="42">
        <v>244.09356292097809</v>
      </c>
      <c r="K50" s="42">
        <v>120.39277788055594</v>
      </c>
      <c r="L50" s="42">
        <v>159.9337608329634</v>
      </c>
      <c r="M50" s="42">
        <v>139.45677936759421</v>
      </c>
      <c r="N50" s="42">
        <v>521.60647071751168</v>
      </c>
      <c r="O50" s="42">
        <v>468.53818396235982</v>
      </c>
      <c r="P50" s="30"/>
      <c r="Q50" s="30"/>
      <c r="R50" s="30"/>
      <c r="S50" s="30"/>
      <c r="T50" s="30"/>
    </row>
    <row r="51" spans="1:20" x14ac:dyDescent="0.3">
      <c r="A51" s="41">
        <v>2028</v>
      </c>
      <c r="B51" s="41" t="s">
        <v>75</v>
      </c>
      <c r="C51" s="41">
        <v>1</v>
      </c>
      <c r="D51" s="42">
        <v>148.51621965147635</v>
      </c>
      <c r="E51" s="42">
        <v>50.803903275583245</v>
      </c>
      <c r="F51" s="42">
        <v>425.00957038813283</v>
      </c>
      <c r="G51" s="42">
        <v>118.15608569926721</v>
      </c>
      <c r="H51" s="42">
        <v>375.10385541320056</v>
      </c>
      <c r="I51" s="42">
        <v>34.867746013071475</v>
      </c>
      <c r="J51" s="42">
        <v>247.30872401572921</v>
      </c>
      <c r="K51" s="42">
        <v>121.43773504994869</v>
      </c>
      <c r="L51" s="42">
        <v>161.8475534758536</v>
      </c>
      <c r="M51" s="42">
        <v>141.18052277043441</v>
      </c>
      <c r="N51" s="42">
        <v>527.32000483557533</v>
      </c>
      <c r="O51" s="42">
        <v>474.3030916683233</v>
      </c>
      <c r="P51" s="30"/>
      <c r="Q51" s="30"/>
      <c r="R51" s="30"/>
      <c r="S51" s="30"/>
      <c r="T51" s="30"/>
    </row>
    <row r="52" spans="1:20" x14ac:dyDescent="0.3">
      <c r="A52" s="41">
        <v>2029</v>
      </c>
      <c r="B52" s="41" t="s">
        <v>75</v>
      </c>
      <c r="C52" s="41">
        <v>1</v>
      </c>
      <c r="D52" s="42">
        <v>150.23253865237021</v>
      </c>
      <c r="E52" s="42">
        <v>51.075805532566747</v>
      </c>
      <c r="F52" s="42">
        <v>429.19913190296575</v>
      </c>
      <c r="G52" s="42">
        <v>119.35538875672479</v>
      </c>
      <c r="H52" s="42">
        <v>379.81963965804988</v>
      </c>
      <c r="I52" s="42">
        <v>35.361268078686209</v>
      </c>
      <c r="J52" s="42">
        <v>250.57441953994697</v>
      </c>
      <c r="K52" s="42">
        <v>122.47735756971568</v>
      </c>
      <c r="L52" s="42">
        <v>163.75483447839736</v>
      </c>
      <c r="M52" s="42">
        <v>142.908773090924</v>
      </c>
      <c r="N52" s="42">
        <v>533.0566868409835</v>
      </c>
      <c r="O52" s="42">
        <v>480.10438026710955</v>
      </c>
      <c r="P52" s="30"/>
      <c r="Q52" s="30"/>
      <c r="R52" s="30"/>
      <c r="S52" s="30"/>
      <c r="T52" s="30"/>
    </row>
    <row r="53" spans="1:20" x14ac:dyDescent="0.3">
      <c r="A53" s="41">
        <v>2030</v>
      </c>
      <c r="B53" s="41" t="s">
        <v>75</v>
      </c>
      <c r="C53" s="41">
        <v>1</v>
      </c>
      <c r="D53" s="42">
        <v>151.96247844148613</v>
      </c>
      <c r="E53" s="42">
        <v>51.348775083550933</v>
      </c>
      <c r="F53" s="42">
        <v>433.42454233252505</v>
      </c>
      <c r="G53" s="42">
        <v>120.56486923067034</v>
      </c>
      <c r="H53" s="42">
        <v>384.55531663316651</v>
      </c>
      <c r="I53" s="42">
        <v>35.855791556617632</v>
      </c>
      <c r="J53" s="42">
        <v>253.88306998589007</v>
      </c>
      <c r="K53" s="42">
        <v>123.50296085507343</v>
      </c>
      <c r="L53" s="42">
        <v>165.66790320146546</v>
      </c>
      <c r="M53" s="42">
        <v>144.66395739581449</v>
      </c>
      <c r="N53" s="42">
        <v>538.87637074316149</v>
      </c>
      <c r="O53" s="42">
        <v>485.97269538589489</v>
      </c>
      <c r="P53" s="30"/>
      <c r="Q53" s="30"/>
      <c r="R53" s="30"/>
      <c r="S53" s="30"/>
      <c r="T53" s="30"/>
    </row>
    <row r="54" spans="1:20" x14ac:dyDescent="0.3">
      <c r="A54" s="41">
        <v>1980</v>
      </c>
      <c r="B54" s="41" t="s">
        <v>58</v>
      </c>
      <c r="C54" s="41">
        <v>2</v>
      </c>
      <c r="D54" s="42">
        <v>69.416023055211312</v>
      </c>
      <c r="E54" s="42">
        <v>34.615899571593744</v>
      </c>
      <c r="F54" s="42">
        <v>197.95370188458395</v>
      </c>
      <c r="G54" s="42">
        <v>57.552801897836467</v>
      </c>
      <c r="H54" s="42">
        <v>196.05498966410178</v>
      </c>
      <c r="I54" s="42">
        <v>11.204620393639557</v>
      </c>
      <c r="J54" s="42">
        <v>139.24396642401692</v>
      </c>
      <c r="K54" s="42">
        <v>62.41653680625901</v>
      </c>
      <c r="L54" s="42">
        <v>50.212522877575324</v>
      </c>
      <c r="M54" s="42">
        <v>40.192251336945333</v>
      </c>
      <c r="N54" s="42">
        <v>231.68350297968959</v>
      </c>
      <c r="O54" s="42">
        <v>192.82460977816166</v>
      </c>
      <c r="P54" s="30"/>
      <c r="Q54" s="30"/>
      <c r="R54" s="30"/>
      <c r="S54" s="30"/>
      <c r="T54" s="30"/>
    </row>
    <row r="55" spans="1:20" x14ac:dyDescent="0.3">
      <c r="A55" s="41">
        <v>1981</v>
      </c>
      <c r="B55" s="41" t="s">
        <v>58</v>
      </c>
      <c r="C55" s="41">
        <v>2</v>
      </c>
      <c r="D55" s="42">
        <v>72.030812117385437</v>
      </c>
      <c r="E55" s="42">
        <v>36.46324829215488</v>
      </c>
      <c r="F55" s="42">
        <v>208.09634231018541</v>
      </c>
      <c r="G55" s="42">
        <v>59.826861730335594</v>
      </c>
      <c r="H55" s="42">
        <v>206.39537852874932</v>
      </c>
      <c r="I55" s="42">
        <v>11.283006035308537</v>
      </c>
      <c r="J55" s="42">
        <v>139.43600715926195</v>
      </c>
      <c r="K55" s="42">
        <v>63.221819265465165</v>
      </c>
      <c r="L55" s="42">
        <v>51.08680023316402</v>
      </c>
      <c r="M55" s="42">
        <v>42.41722547135155</v>
      </c>
      <c r="N55" s="42">
        <v>242.57686502741893</v>
      </c>
      <c r="O55" s="42">
        <v>203.16842913543769</v>
      </c>
      <c r="P55" s="30"/>
      <c r="Q55" s="30"/>
      <c r="R55" s="30"/>
      <c r="S55" s="30"/>
      <c r="T55" s="30"/>
    </row>
    <row r="56" spans="1:20" x14ac:dyDescent="0.3">
      <c r="A56" s="41">
        <v>1982</v>
      </c>
      <c r="B56" s="41" t="s">
        <v>58</v>
      </c>
      <c r="C56" s="41">
        <v>2</v>
      </c>
      <c r="D56" s="42">
        <v>74.438337103397004</v>
      </c>
      <c r="E56" s="42">
        <v>38.014475784965889</v>
      </c>
      <c r="F56" s="42">
        <v>215.56787072900545</v>
      </c>
      <c r="G56" s="42">
        <v>61.543479417176492</v>
      </c>
      <c r="H56" s="42">
        <v>213.6260770901151</v>
      </c>
      <c r="I56" s="42">
        <v>11.379613390365652</v>
      </c>
      <c r="J56" s="42">
        <v>139.7460672265068</v>
      </c>
      <c r="K56" s="42">
        <v>63.836083647237949</v>
      </c>
      <c r="L56" s="42">
        <v>52.518756141500369</v>
      </c>
      <c r="M56" s="42">
        <v>44.006465437432809</v>
      </c>
      <c r="N56" s="42">
        <v>252.18926403020345</v>
      </c>
      <c r="O56" s="42">
        <v>219.27697959748079</v>
      </c>
      <c r="P56" s="30"/>
      <c r="Q56" s="30"/>
      <c r="R56" s="30"/>
      <c r="S56" s="30"/>
      <c r="T56" s="30"/>
    </row>
    <row r="57" spans="1:20" x14ac:dyDescent="0.3">
      <c r="A57" s="41">
        <v>1983</v>
      </c>
      <c r="B57" s="41" t="s">
        <v>58</v>
      </c>
      <c r="C57" s="41">
        <v>2</v>
      </c>
      <c r="D57" s="42">
        <v>76.393600284310466</v>
      </c>
      <c r="E57" s="42">
        <v>39.27238274136888</v>
      </c>
      <c r="F57" s="42">
        <v>221.71359549629881</v>
      </c>
      <c r="G57" s="42">
        <v>63.055359067585464</v>
      </c>
      <c r="H57" s="42">
        <v>218.37337713715601</v>
      </c>
      <c r="I57" s="42">
        <v>11.435513753262224</v>
      </c>
      <c r="J57" s="42">
        <v>140.18032761438965</v>
      </c>
      <c r="K57" s="42">
        <v>64.315900764051776</v>
      </c>
      <c r="L57" s="42">
        <v>54.789148004209721</v>
      </c>
      <c r="M57" s="42">
        <v>46.643394069380506</v>
      </c>
      <c r="N57" s="42">
        <v>259.9394393082041</v>
      </c>
      <c r="O57" s="42">
        <v>233.33216744788049</v>
      </c>
      <c r="P57" s="30"/>
      <c r="Q57" s="30"/>
      <c r="R57" s="30"/>
      <c r="S57" s="30"/>
      <c r="T57" s="30"/>
    </row>
    <row r="58" spans="1:20" x14ac:dyDescent="0.3">
      <c r="A58" s="41">
        <v>1984</v>
      </c>
      <c r="B58" s="41" t="s">
        <v>58</v>
      </c>
      <c r="C58" s="41">
        <v>2</v>
      </c>
      <c r="D58" s="42">
        <v>77.903136281980395</v>
      </c>
      <c r="E58" s="42">
        <v>40.193022198425531</v>
      </c>
      <c r="F58" s="42">
        <v>225.61239423207965</v>
      </c>
      <c r="G58" s="42">
        <v>64.072433094750878</v>
      </c>
      <c r="H58" s="42">
        <v>220.51762320842749</v>
      </c>
      <c r="I58" s="42">
        <v>11.637237907850185</v>
      </c>
      <c r="J58" s="42">
        <v>140.73142614492929</v>
      </c>
      <c r="K58" s="42">
        <v>64.566439183118035</v>
      </c>
      <c r="L58" s="42">
        <v>56.419129596396857</v>
      </c>
      <c r="M58" s="42">
        <v>49.314743239502114</v>
      </c>
      <c r="N58" s="42">
        <v>266.04153172555374</v>
      </c>
      <c r="O58" s="42">
        <v>249.02888715409705</v>
      </c>
      <c r="P58" s="30"/>
      <c r="Q58" s="30"/>
      <c r="R58" s="30"/>
      <c r="S58" s="30"/>
      <c r="T58" s="30"/>
    </row>
    <row r="59" spans="1:20" x14ac:dyDescent="0.3">
      <c r="A59" s="41">
        <v>1985</v>
      </c>
      <c r="B59" s="41" t="s">
        <v>58</v>
      </c>
      <c r="C59" s="41">
        <v>2</v>
      </c>
      <c r="D59" s="42">
        <v>79.537680795801307</v>
      </c>
      <c r="E59" s="42">
        <v>41.750249901785367</v>
      </c>
      <c r="F59" s="42">
        <v>232.1234710174779</v>
      </c>
      <c r="G59" s="42">
        <v>65.625145670147703</v>
      </c>
      <c r="H59" s="42">
        <v>225.52236162845037</v>
      </c>
      <c r="I59" s="42">
        <v>11.880615566405393</v>
      </c>
      <c r="J59" s="42">
        <v>141.17832087663254</v>
      </c>
      <c r="K59" s="42">
        <v>65.027419594513077</v>
      </c>
      <c r="L59" s="42">
        <v>59.119836313531586</v>
      </c>
      <c r="M59" s="42">
        <v>56.447410189871711</v>
      </c>
      <c r="N59" s="42">
        <v>273.76550556437439</v>
      </c>
      <c r="O59" s="42">
        <v>261.61251761943311</v>
      </c>
      <c r="P59" s="30"/>
      <c r="Q59" s="30"/>
      <c r="R59" s="30"/>
      <c r="S59" s="30"/>
      <c r="T59" s="30"/>
    </row>
    <row r="60" spans="1:20" x14ac:dyDescent="0.3">
      <c r="A60" s="41">
        <v>1986</v>
      </c>
      <c r="B60" s="41" t="s">
        <v>58</v>
      </c>
      <c r="C60" s="41">
        <v>2</v>
      </c>
      <c r="D60" s="42">
        <v>81.41791270902425</v>
      </c>
      <c r="E60" s="42">
        <v>43.493183286555691</v>
      </c>
      <c r="F60" s="42">
        <v>241.98424195289326</v>
      </c>
      <c r="G60" s="42">
        <v>68.112322058744326</v>
      </c>
      <c r="H60" s="42">
        <v>232.31820872623058</v>
      </c>
      <c r="I60" s="42">
        <v>12.000528643435683</v>
      </c>
      <c r="J60" s="42">
        <v>141.71448647791311</v>
      </c>
      <c r="K60" s="42">
        <v>65.692206647568625</v>
      </c>
      <c r="L60" s="42">
        <v>61.03509859348749</v>
      </c>
      <c r="M60" s="42">
        <v>62.659987984903211</v>
      </c>
      <c r="N60" s="42">
        <v>283.47600916958351</v>
      </c>
      <c r="O60" s="42">
        <v>277.98480420202452</v>
      </c>
      <c r="P60" s="30"/>
      <c r="Q60" s="30"/>
      <c r="R60" s="30"/>
      <c r="S60" s="30"/>
      <c r="T60" s="30"/>
    </row>
    <row r="61" spans="1:20" x14ac:dyDescent="0.3">
      <c r="A61" s="41">
        <v>1987</v>
      </c>
      <c r="B61" s="41" t="s">
        <v>58</v>
      </c>
      <c r="C61" s="41">
        <v>2</v>
      </c>
      <c r="D61" s="42">
        <v>83.870650327898815</v>
      </c>
      <c r="E61" s="42">
        <v>45.533479022239327</v>
      </c>
      <c r="F61" s="42">
        <v>253.64402188968393</v>
      </c>
      <c r="G61" s="42">
        <v>70.814891110363845</v>
      </c>
      <c r="H61" s="42">
        <v>243.44083998685471</v>
      </c>
      <c r="I61" s="42">
        <v>12.151683631493361</v>
      </c>
      <c r="J61" s="42">
        <v>142.39325131088793</v>
      </c>
      <c r="K61" s="42">
        <v>66.781505496137655</v>
      </c>
      <c r="L61" s="42">
        <v>64.081843258558109</v>
      </c>
      <c r="M61" s="42">
        <v>68.184952142205248</v>
      </c>
      <c r="N61" s="42">
        <v>296.75611398155519</v>
      </c>
      <c r="O61" s="42">
        <v>299.96988723776383</v>
      </c>
      <c r="P61" s="30"/>
      <c r="Q61" s="30"/>
      <c r="R61" s="30"/>
      <c r="S61" s="30"/>
      <c r="T61" s="30"/>
    </row>
    <row r="62" spans="1:20" x14ac:dyDescent="0.3">
      <c r="A62" s="41">
        <v>1988</v>
      </c>
      <c r="B62" s="41" t="s">
        <v>58</v>
      </c>
      <c r="C62" s="41">
        <v>2</v>
      </c>
      <c r="D62" s="42">
        <v>85.889820627359057</v>
      </c>
      <c r="E62" s="42">
        <v>47.213055540602326</v>
      </c>
      <c r="F62" s="42">
        <v>266.05093143163964</v>
      </c>
      <c r="G62" s="42">
        <v>74.010255017729463</v>
      </c>
      <c r="H62" s="42">
        <v>251.79392964440956</v>
      </c>
      <c r="I62" s="42">
        <v>12.32628447624664</v>
      </c>
      <c r="J62" s="42">
        <v>143.96158641659846</v>
      </c>
      <c r="K62" s="42">
        <v>67.650456407918853</v>
      </c>
      <c r="L62" s="42">
        <v>67.783406881641497</v>
      </c>
      <c r="M62" s="42">
        <v>74.475309013230543</v>
      </c>
      <c r="N62" s="42">
        <v>309.93493830638249</v>
      </c>
      <c r="O62" s="42">
        <v>314.66814523371488</v>
      </c>
      <c r="P62" s="30"/>
      <c r="Q62" s="30"/>
      <c r="R62" s="30"/>
      <c r="S62" s="30"/>
      <c r="T62" s="30"/>
    </row>
    <row r="63" spans="1:20" x14ac:dyDescent="0.3">
      <c r="A63" s="41">
        <v>1989</v>
      </c>
      <c r="B63" s="41" t="s">
        <v>58</v>
      </c>
      <c r="C63" s="41">
        <v>2</v>
      </c>
      <c r="D63" s="42">
        <v>88.042516454119195</v>
      </c>
      <c r="E63" s="42">
        <v>49.53116535414145</v>
      </c>
      <c r="F63" s="42">
        <v>280.44603472435915</v>
      </c>
      <c r="G63" s="42">
        <v>77.395329398081927</v>
      </c>
      <c r="H63" s="42">
        <v>266.07770189537433</v>
      </c>
      <c r="I63" s="42">
        <v>12.452798988501787</v>
      </c>
      <c r="J63" s="42">
        <v>145.40274325171453</v>
      </c>
      <c r="K63" s="42">
        <v>69.048513818814627</v>
      </c>
      <c r="L63" s="42">
        <v>70.67623123534419</v>
      </c>
      <c r="M63" s="42">
        <v>81.080502947620388</v>
      </c>
      <c r="N63" s="42">
        <v>327.73976592075132</v>
      </c>
      <c r="O63" s="42">
        <v>333.61291017813585</v>
      </c>
      <c r="P63" s="30"/>
      <c r="Q63" s="30"/>
      <c r="R63" s="30"/>
      <c r="S63" s="30"/>
      <c r="T63" s="30"/>
    </row>
    <row r="64" spans="1:20" x14ac:dyDescent="0.3">
      <c r="A64" s="41">
        <v>1990</v>
      </c>
      <c r="B64" s="41" t="s">
        <v>58</v>
      </c>
      <c r="C64" s="41">
        <v>2</v>
      </c>
      <c r="D64" s="42">
        <v>90.608487653279795</v>
      </c>
      <c r="E64" s="42">
        <v>52.107292443201715</v>
      </c>
      <c r="F64" s="42">
        <v>293.07238157859297</v>
      </c>
      <c r="G64" s="42">
        <v>80.131306997163918</v>
      </c>
      <c r="H64" s="42">
        <v>282.19631624554097</v>
      </c>
      <c r="I64" s="42">
        <v>12.672358312123981</v>
      </c>
      <c r="J64" s="42">
        <v>148.40200060923993</v>
      </c>
      <c r="K64" s="42">
        <v>70.771533335605454</v>
      </c>
      <c r="L64" s="42">
        <v>74.156153217264531</v>
      </c>
      <c r="M64" s="42">
        <v>83.860718411057661</v>
      </c>
      <c r="N64" s="42">
        <v>344.88571027928322</v>
      </c>
      <c r="O64" s="42">
        <v>346.66118575938606</v>
      </c>
      <c r="P64" s="30"/>
      <c r="Q64" s="30"/>
      <c r="R64" s="30"/>
      <c r="S64" s="30"/>
      <c r="T64" s="30"/>
    </row>
    <row r="65" spans="1:20" x14ac:dyDescent="0.3">
      <c r="A65" s="41">
        <v>1991</v>
      </c>
      <c r="B65" s="41" t="s">
        <v>58</v>
      </c>
      <c r="C65" s="41">
        <v>2</v>
      </c>
      <c r="D65" s="42">
        <v>93.345504123043739</v>
      </c>
      <c r="E65" s="42">
        <v>54.609079198505022</v>
      </c>
      <c r="F65" s="42">
        <v>308.4061854222856</v>
      </c>
      <c r="G65" s="42">
        <v>83.753786663128921</v>
      </c>
      <c r="H65" s="42">
        <v>297.48708426231565</v>
      </c>
      <c r="I65" s="42">
        <v>13.142382436282205</v>
      </c>
      <c r="J65" s="42">
        <v>150.63477000132917</v>
      </c>
      <c r="K65" s="42">
        <v>72.394165452245332</v>
      </c>
      <c r="L65" s="42">
        <v>76.667276638681088</v>
      </c>
      <c r="M65" s="42">
        <v>87.309121773046655</v>
      </c>
      <c r="N65" s="42">
        <v>360.9583591789538</v>
      </c>
      <c r="O65" s="42">
        <v>362.37960815898998</v>
      </c>
      <c r="P65" s="30"/>
      <c r="Q65" s="30"/>
      <c r="R65" s="30"/>
      <c r="S65" s="30"/>
      <c r="T65" s="30"/>
    </row>
    <row r="66" spans="1:20" x14ac:dyDescent="0.3">
      <c r="A66" s="41">
        <v>1992</v>
      </c>
      <c r="B66" s="41" t="s">
        <v>58</v>
      </c>
      <c r="C66" s="41">
        <v>2</v>
      </c>
      <c r="D66" s="42">
        <v>95.644889587066672</v>
      </c>
      <c r="E66" s="42">
        <v>57.019846455057177</v>
      </c>
      <c r="F66" s="42">
        <v>321.04087569040058</v>
      </c>
      <c r="G66" s="42">
        <v>86.627614458584432</v>
      </c>
      <c r="H66" s="42">
        <v>312.90063863852339</v>
      </c>
      <c r="I66" s="42">
        <v>13.455631794769879</v>
      </c>
      <c r="J66" s="42">
        <v>153.62935221305574</v>
      </c>
      <c r="K66" s="42">
        <v>73.700825525564895</v>
      </c>
      <c r="L66" s="42">
        <v>79.50486877084812</v>
      </c>
      <c r="M66" s="42">
        <v>88.985173016093782</v>
      </c>
      <c r="N66" s="42">
        <v>375.46834461004738</v>
      </c>
      <c r="O66" s="42">
        <v>373.64132093198816</v>
      </c>
      <c r="P66" s="30"/>
      <c r="Q66" s="30"/>
      <c r="R66" s="30"/>
      <c r="S66" s="30"/>
      <c r="T66" s="30"/>
    </row>
    <row r="67" spans="1:20" x14ac:dyDescent="0.3">
      <c r="A67" s="41">
        <v>1993</v>
      </c>
      <c r="B67" s="41" t="s">
        <v>58</v>
      </c>
      <c r="C67" s="41">
        <v>2</v>
      </c>
      <c r="D67" s="42">
        <v>97.264056318575598</v>
      </c>
      <c r="E67" s="42">
        <v>58.224267629748375</v>
      </c>
      <c r="F67" s="42">
        <v>331.18633069416734</v>
      </c>
      <c r="G67" s="42">
        <v>89.349550284260076</v>
      </c>
      <c r="H67" s="42">
        <v>319.23107739169768</v>
      </c>
      <c r="I67" s="42">
        <v>13.735270463162781</v>
      </c>
      <c r="J67" s="42">
        <v>155.81021624934783</v>
      </c>
      <c r="K67" s="42">
        <v>74.79404616866492</v>
      </c>
      <c r="L67" s="42">
        <v>81.623955566921609</v>
      </c>
      <c r="M67" s="42">
        <v>89.593140697904389</v>
      </c>
      <c r="N67" s="42">
        <v>388.20730751509308</v>
      </c>
      <c r="O67" s="42">
        <v>376.17639865616502</v>
      </c>
      <c r="P67" s="30"/>
      <c r="Q67" s="30"/>
      <c r="R67" s="30"/>
      <c r="S67" s="30"/>
      <c r="T67" s="30"/>
    </row>
    <row r="68" spans="1:20" x14ac:dyDescent="0.3">
      <c r="A68" s="41">
        <v>1994</v>
      </c>
      <c r="B68" s="41" t="s">
        <v>58</v>
      </c>
      <c r="C68" s="41">
        <v>2</v>
      </c>
      <c r="D68" s="42">
        <v>98.47973520506757</v>
      </c>
      <c r="E68" s="42">
        <v>59.000651551281173</v>
      </c>
      <c r="F68" s="42">
        <v>336.33513629683205</v>
      </c>
      <c r="G68" s="42">
        <v>90.674088677247113</v>
      </c>
      <c r="H68" s="42">
        <v>321.51100244520376</v>
      </c>
      <c r="I68" s="42">
        <v>14.155493391187868</v>
      </c>
      <c r="J68" s="42">
        <v>158.35933525453947</v>
      </c>
      <c r="K68" s="42">
        <v>75.752358173624685</v>
      </c>
      <c r="L68" s="42">
        <v>83.880094196949386</v>
      </c>
      <c r="M68" s="42">
        <v>89.674192647482954</v>
      </c>
      <c r="N68" s="42">
        <v>396.56563903889543</v>
      </c>
      <c r="O68" s="42">
        <v>378.57480362448325</v>
      </c>
      <c r="P68" s="30"/>
      <c r="Q68" s="30"/>
      <c r="R68" s="30"/>
      <c r="S68" s="30"/>
      <c r="T68" s="30"/>
    </row>
    <row r="69" spans="1:20" x14ac:dyDescent="0.3">
      <c r="A69" s="41">
        <v>1995</v>
      </c>
      <c r="B69" s="41" t="s">
        <v>58</v>
      </c>
      <c r="C69" s="41">
        <v>2</v>
      </c>
      <c r="D69" s="42">
        <v>99.576241070620625</v>
      </c>
      <c r="E69" s="42">
        <v>59.685147465334815</v>
      </c>
      <c r="F69" s="42">
        <v>341.44287357902692</v>
      </c>
      <c r="G69" s="42">
        <v>92.107566900591536</v>
      </c>
      <c r="H69" s="42">
        <v>322.59487125892792</v>
      </c>
      <c r="I69" s="42">
        <v>15.666358096482957</v>
      </c>
      <c r="J69" s="42">
        <v>161.53306899420684</v>
      </c>
      <c r="K69" s="42">
        <v>76.295316244598155</v>
      </c>
      <c r="L69" s="42">
        <v>85.496058156154476</v>
      </c>
      <c r="M69" s="42">
        <v>90.001576375536672</v>
      </c>
      <c r="N69" s="42">
        <v>401.01177937612266</v>
      </c>
      <c r="O69" s="42">
        <v>380.58638466357991</v>
      </c>
      <c r="P69" s="30"/>
      <c r="Q69" s="30"/>
      <c r="R69" s="30"/>
      <c r="S69" s="30"/>
      <c r="T69" s="30"/>
    </row>
    <row r="70" spans="1:20" x14ac:dyDescent="0.3">
      <c r="A70" s="41">
        <v>1996</v>
      </c>
      <c r="B70" s="41" t="s">
        <v>58</v>
      </c>
      <c r="C70" s="41">
        <v>2</v>
      </c>
      <c r="D70" s="42">
        <v>100.9268365528422</v>
      </c>
      <c r="E70" s="42">
        <v>60.552366146310426</v>
      </c>
      <c r="F70" s="42">
        <v>347.16067696989057</v>
      </c>
      <c r="G70" s="42">
        <v>93.627924554514337</v>
      </c>
      <c r="H70" s="42">
        <v>325.27971037300989</v>
      </c>
      <c r="I70" s="42">
        <v>15.93283024325113</v>
      </c>
      <c r="J70" s="42">
        <v>162.99016597133982</v>
      </c>
      <c r="K70" s="42">
        <v>77.319077173660347</v>
      </c>
      <c r="L70" s="42">
        <v>86.76588210751882</v>
      </c>
      <c r="M70" s="42">
        <v>90.186226423023029</v>
      </c>
      <c r="N70" s="42">
        <v>407.61861697366896</v>
      </c>
      <c r="O70" s="42">
        <v>381.94013777193572</v>
      </c>
      <c r="P70" s="30"/>
      <c r="Q70" s="30"/>
      <c r="R70" s="30"/>
      <c r="S70" s="30"/>
      <c r="T70" s="30"/>
    </row>
    <row r="71" spans="1:20" x14ac:dyDescent="0.3">
      <c r="A71" s="41">
        <v>1997</v>
      </c>
      <c r="B71" s="41" t="s">
        <v>58</v>
      </c>
      <c r="C71" s="41">
        <v>2</v>
      </c>
      <c r="D71" s="42">
        <v>101.98156116284453</v>
      </c>
      <c r="E71" s="42">
        <v>61.533438577038417</v>
      </c>
      <c r="F71" s="42">
        <v>353.21990091808857</v>
      </c>
      <c r="G71" s="42">
        <v>95.180698585871866</v>
      </c>
      <c r="H71" s="42">
        <v>328.6180389442996</v>
      </c>
      <c r="I71" s="42">
        <v>16.357403158438764</v>
      </c>
      <c r="J71" s="42">
        <v>164.598086676913</v>
      </c>
      <c r="K71" s="42">
        <v>77.752661817854815</v>
      </c>
      <c r="L71" s="42">
        <v>88.080178056806304</v>
      </c>
      <c r="M71" s="42">
        <v>90.368913977219449</v>
      </c>
      <c r="N71" s="42">
        <v>413.76128873615545</v>
      </c>
      <c r="O71" s="42">
        <v>384.16587028253497</v>
      </c>
      <c r="P71" s="30"/>
      <c r="Q71" s="30"/>
      <c r="R71" s="30"/>
      <c r="S71" s="30"/>
      <c r="T71" s="30"/>
    </row>
    <row r="72" spans="1:20" x14ac:dyDescent="0.3">
      <c r="A72" s="41">
        <v>1998</v>
      </c>
      <c r="B72" s="41" t="s">
        <v>58</v>
      </c>
      <c r="C72" s="41">
        <v>2</v>
      </c>
      <c r="D72" s="42">
        <v>103.30636206697844</v>
      </c>
      <c r="E72" s="42">
        <v>62.824955680204575</v>
      </c>
      <c r="F72" s="42">
        <v>361.83022265728061</v>
      </c>
      <c r="G72" s="42">
        <v>97.437967348093011</v>
      </c>
      <c r="H72" s="42">
        <v>333.49466686099754</v>
      </c>
      <c r="I72" s="42">
        <v>16.465597992847744</v>
      </c>
      <c r="J72" s="42">
        <v>165.96700724272637</v>
      </c>
      <c r="K72" s="42">
        <v>78.379411409235615</v>
      </c>
      <c r="L72" s="42">
        <v>88.805894305335158</v>
      </c>
      <c r="M72" s="42">
        <v>91.324973818829804</v>
      </c>
      <c r="N72" s="42">
        <v>423.23865846255802</v>
      </c>
      <c r="O72" s="42">
        <v>386.14823441779919</v>
      </c>
      <c r="P72" s="30"/>
      <c r="Q72" s="30"/>
      <c r="R72" s="30"/>
      <c r="S72" s="30"/>
      <c r="T72" s="30"/>
    </row>
    <row r="73" spans="1:20" x14ac:dyDescent="0.3">
      <c r="A73" s="41">
        <v>1999</v>
      </c>
      <c r="B73" s="41" t="s">
        <v>58</v>
      </c>
      <c r="C73" s="41">
        <v>2</v>
      </c>
      <c r="D73" s="42">
        <v>104.84122902790875</v>
      </c>
      <c r="E73" s="42">
        <v>64.613137991961622</v>
      </c>
      <c r="F73" s="42">
        <v>370.09927845839417</v>
      </c>
      <c r="G73" s="42">
        <v>99.352058164945461</v>
      </c>
      <c r="H73" s="42">
        <v>340.87816355973638</v>
      </c>
      <c r="I73" s="42">
        <v>16.83475449812768</v>
      </c>
      <c r="J73" s="42">
        <v>168.50165757719526</v>
      </c>
      <c r="K73" s="42">
        <v>79.14045708055491</v>
      </c>
      <c r="L73" s="42">
        <v>89.726437831435334</v>
      </c>
      <c r="M73" s="42">
        <v>92.837721237281926</v>
      </c>
      <c r="N73" s="42">
        <v>432.53783791530867</v>
      </c>
      <c r="O73" s="42">
        <v>389.59519499060349</v>
      </c>
      <c r="P73" s="30"/>
      <c r="Q73" s="30"/>
      <c r="R73" s="30"/>
      <c r="S73" s="30"/>
      <c r="T73" s="30"/>
    </row>
    <row r="74" spans="1:20" x14ac:dyDescent="0.3">
      <c r="A74" s="41">
        <v>2000</v>
      </c>
      <c r="B74" s="41" t="s">
        <v>58</v>
      </c>
      <c r="C74" s="41">
        <v>2</v>
      </c>
      <c r="D74" s="42">
        <v>106.61763574591436</v>
      </c>
      <c r="E74" s="42">
        <v>66.681068963387759</v>
      </c>
      <c r="F74" s="42">
        <v>379.21853579471411</v>
      </c>
      <c r="G74" s="42">
        <v>101.2929492681302</v>
      </c>
      <c r="H74" s="42">
        <v>352.0751631008369</v>
      </c>
      <c r="I74" s="42">
        <v>17.227482482712801</v>
      </c>
      <c r="J74" s="42">
        <v>170.21555863596302</v>
      </c>
      <c r="K74" s="42">
        <v>80.151473001664527</v>
      </c>
      <c r="L74" s="42">
        <v>91.071481405674703</v>
      </c>
      <c r="M74" s="42">
        <v>94.341776951720377</v>
      </c>
      <c r="N74" s="42">
        <v>448.25032708477113</v>
      </c>
      <c r="O74" s="42">
        <v>398.60272903946009</v>
      </c>
      <c r="P74" s="30"/>
      <c r="Q74" s="30"/>
      <c r="R74" s="30"/>
      <c r="S74" s="30"/>
      <c r="T74" s="30"/>
    </row>
    <row r="75" spans="1:20" x14ac:dyDescent="0.3">
      <c r="A75" s="41">
        <v>2001</v>
      </c>
      <c r="B75" s="41" t="s">
        <v>58</v>
      </c>
      <c r="C75" s="41">
        <v>2</v>
      </c>
      <c r="D75" s="42">
        <v>108.42893804341671</v>
      </c>
      <c r="E75" s="42">
        <v>68.738081674706208</v>
      </c>
      <c r="F75" s="42">
        <v>388.0152351772839</v>
      </c>
      <c r="G75" s="42">
        <v>103.05232619125219</v>
      </c>
      <c r="H75" s="42">
        <v>364.24837669886591</v>
      </c>
      <c r="I75" s="42">
        <v>17.503466416554119</v>
      </c>
      <c r="J75" s="42">
        <v>172.14339586704693</v>
      </c>
      <c r="K75" s="42">
        <v>81.662357209518603</v>
      </c>
      <c r="L75" s="42">
        <v>92.246965963904714</v>
      </c>
      <c r="M75" s="42">
        <v>97.781778391311661</v>
      </c>
      <c r="N75" s="42">
        <v>462.51648003919956</v>
      </c>
      <c r="O75" s="42">
        <v>404.7328745973121</v>
      </c>
      <c r="P75" s="30"/>
      <c r="Q75" s="30"/>
      <c r="R75" s="30"/>
      <c r="S75" s="30"/>
      <c r="T75" s="30"/>
    </row>
    <row r="76" spans="1:20" x14ac:dyDescent="0.3">
      <c r="A76" s="41">
        <v>2002</v>
      </c>
      <c r="B76" s="41" t="s">
        <v>58</v>
      </c>
      <c r="C76" s="41">
        <v>2</v>
      </c>
      <c r="D76" s="42">
        <v>110.51119296497178</v>
      </c>
      <c r="E76" s="42">
        <v>71.547916576248383</v>
      </c>
      <c r="F76" s="42">
        <v>398.27514619809745</v>
      </c>
      <c r="G76" s="42">
        <v>104.97545712541546</v>
      </c>
      <c r="H76" s="42">
        <v>381.89020353710634</v>
      </c>
      <c r="I76" s="42">
        <v>17.573091205753666</v>
      </c>
      <c r="J76" s="42">
        <v>174.61469473644152</v>
      </c>
      <c r="K76" s="42">
        <v>83.266939497166462</v>
      </c>
      <c r="L76" s="42">
        <v>93.939731035385392</v>
      </c>
      <c r="M76" s="42">
        <v>99.919582358802884</v>
      </c>
      <c r="N76" s="42">
        <v>478.5340968982365</v>
      </c>
      <c r="O76" s="42">
        <v>410.69048693348873</v>
      </c>
      <c r="P76" s="30"/>
      <c r="Q76" s="30"/>
      <c r="R76" s="30"/>
      <c r="S76" s="30"/>
      <c r="T76" s="30"/>
    </row>
    <row r="77" spans="1:20" x14ac:dyDescent="0.3">
      <c r="A77" s="41">
        <v>2003</v>
      </c>
      <c r="B77" s="41" t="s">
        <v>58</v>
      </c>
      <c r="C77" s="41">
        <v>2</v>
      </c>
      <c r="D77" s="42">
        <v>112.42886981288316</v>
      </c>
      <c r="E77" s="42">
        <v>73.733921129536938</v>
      </c>
      <c r="F77" s="42">
        <v>409.98630606875247</v>
      </c>
      <c r="G77" s="42">
        <v>107.59565352608972</v>
      </c>
      <c r="H77" s="42">
        <v>395.29425095842225</v>
      </c>
      <c r="I77" s="42">
        <v>17.756345413373044</v>
      </c>
      <c r="J77" s="42">
        <v>177.96042815160837</v>
      </c>
      <c r="K77" s="42">
        <v>84.68859985641754</v>
      </c>
      <c r="L77" s="42">
        <v>96.053190899585019</v>
      </c>
      <c r="M77" s="42">
        <v>101.72659942827754</v>
      </c>
      <c r="N77" s="42">
        <v>492.6090376001859</v>
      </c>
      <c r="O77" s="42">
        <v>418.24269503258</v>
      </c>
      <c r="P77" s="30"/>
      <c r="Q77" s="30"/>
      <c r="R77" s="30"/>
      <c r="S77" s="30"/>
      <c r="T77" s="30"/>
    </row>
    <row r="78" spans="1:20" x14ac:dyDescent="0.3">
      <c r="A78" s="41">
        <v>2004</v>
      </c>
      <c r="B78" s="41" t="s">
        <v>58</v>
      </c>
      <c r="C78" s="41">
        <v>2</v>
      </c>
      <c r="D78" s="42">
        <v>114.02887968971707</v>
      </c>
      <c r="E78" s="42">
        <v>75.603610536041401</v>
      </c>
      <c r="F78" s="42">
        <v>418.36706069343506</v>
      </c>
      <c r="G78" s="42">
        <v>109.46812798069342</v>
      </c>
      <c r="H78" s="42">
        <v>406.33188426894935</v>
      </c>
      <c r="I78" s="42">
        <v>17.956233075345875</v>
      </c>
      <c r="J78" s="42">
        <v>182.30634828030404</v>
      </c>
      <c r="K78" s="42">
        <v>85.827577842348362</v>
      </c>
      <c r="L78" s="42">
        <v>98.798448451783187</v>
      </c>
      <c r="M78" s="42">
        <v>102.91244842210017</v>
      </c>
      <c r="N78" s="42">
        <v>503.86350961046082</v>
      </c>
      <c r="O78" s="42">
        <v>421.91733974043899</v>
      </c>
      <c r="P78" s="30"/>
      <c r="Q78" s="30"/>
      <c r="R78" s="30"/>
      <c r="S78" s="30"/>
      <c r="T78" s="30"/>
    </row>
    <row r="79" spans="1:20" x14ac:dyDescent="0.3">
      <c r="A79" s="41">
        <v>2005</v>
      </c>
      <c r="B79" s="41" t="s">
        <v>58</v>
      </c>
      <c r="C79" s="41">
        <v>2</v>
      </c>
      <c r="D79" s="42">
        <v>115.4600383871751</v>
      </c>
      <c r="E79" s="42">
        <v>77.255132990409578</v>
      </c>
      <c r="F79" s="42">
        <v>427.32360323714437</v>
      </c>
      <c r="G79" s="42">
        <v>111.70938572030558</v>
      </c>
      <c r="H79" s="42">
        <v>415.41699285826934</v>
      </c>
      <c r="I79" s="42">
        <v>18.026871217062219</v>
      </c>
      <c r="J79" s="42">
        <v>188.24357369739744</v>
      </c>
      <c r="K79" s="42">
        <v>86.933968674032073</v>
      </c>
      <c r="L79" s="42">
        <v>100.76962301095411</v>
      </c>
      <c r="M79" s="42">
        <v>104.30268661796629</v>
      </c>
      <c r="N79" s="42">
        <v>514.83469883239593</v>
      </c>
      <c r="O79" s="42">
        <v>425.69010651564872</v>
      </c>
      <c r="P79" s="30"/>
      <c r="Q79" s="30"/>
      <c r="R79" s="30"/>
      <c r="S79" s="30"/>
      <c r="T79" s="30"/>
    </row>
    <row r="80" spans="1:20" x14ac:dyDescent="0.3">
      <c r="A80" s="41">
        <v>2006</v>
      </c>
      <c r="B80" s="41" t="s">
        <v>58</v>
      </c>
      <c r="C80" s="41">
        <v>2</v>
      </c>
      <c r="D80" s="42">
        <v>116.76141067016391</v>
      </c>
      <c r="E80" s="42">
        <v>78.616363832368648</v>
      </c>
      <c r="F80" s="42">
        <v>435.08822989999823</v>
      </c>
      <c r="G80" s="42">
        <v>113.64013658120271</v>
      </c>
      <c r="H80" s="42">
        <v>422.92391916290052</v>
      </c>
      <c r="I80" s="42">
        <v>18.054491773452199</v>
      </c>
      <c r="J80" s="42">
        <v>193.67003054971875</v>
      </c>
      <c r="K80" s="42">
        <v>88.063169140828592</v>
      </c>
      <c r="L80" s="42">
        <v>103.53544954930371</v>
      </c>
      <c r="M80" s="42">
        <v>105.92468369804882</v>
      </c>
      <c r="N80" s="42">
        <v>523.66880270417585</v>
      </c>
      <c r="O80" s="42">
        <v>428.30074419206306</v>
      </c>
      <c r="P80" s="30"/>
      <c r="Q80" s="30"/>
      <c r="R80" s="30"/>
      <c r="S80" s="30"/>
      <c r="T80" s="30"/>
    </row>
    <row r="81" spans="1:20" x14ac:dyDescent="0.3">
      <c r="A81" s="41">
        <v>2007</v>
      </c>
      <c r="B81" s="41" t="s">
        <v>58</v>
      </c>
      <c r="C81" s="41">
        <v>2</v>
      </c>
      <c r="D81" s="42">
        <v>118.3620516464952</v>
      </c>
      <c r="E81" s="42">
        <v>80.322833834811618</v>
      </c>
      <c r="F81" s="42">
        <v>445.04716391431242</v>
      </c>
      <c r="G81" s="42">
        <v>116.03739499776614</v>
      </c>
      <c r="H81" s="42">
        <v>434.11194858396408</v>
      </c>
      <c r="I81" s="42">
        <v>18.088729307034711</v>
      </c>
      <c r="J81" s="42">
        <v>197.34968678428484</v>
      </c>
      <c r="K81" s="42">
        <v>89.951062878462977</v>
      </c>
      <c r="L81" s="42">
        <v>105.74748344143238</v>
      </c>
      <c r="M81" s="42">
        <v>106.83556340833053</v>
      </c>
      <c r="N81" s="42">
        <v>535.24155344185351</v>
      </c>
      <c r="O81" s="42">
        <v>433.85219536105541</v>
      </c>
      <c r="P81" s="30"/>
      <c r="Q81" s="30"/>
      <c r="R81" s="30"/>
      <c r="S81" s="30"/>
      <c r="T81" s="30"/>
    </row>
    <row r="82" spans="1:20" x14ac:dyDescent="0.3">
      <c r="A82" s="41">
        <v>2008</v>
      </c>
      <c r="B82" s="41" t="s">
        <v>58</v>
      </c>
      <c r="C82" s="41">
        <v>2</v>
      </c>
      <c r="D82" s="42">
        <v>119.87236551162484</v>
      </c>
      <c r="E82" s="42">
        <v>81.590507984148402</v>
      </c>
      <c r="F82" s="42">
        <v>454.29701329531929</v>
      </c>
      <c r="G82" s="42">
        <v>118.42404680819379</v>
      </c>
      <c r="H82" s="42">
        <v>442.36253515952325</v>
      </c>
      <c r="I82" s="42">
        <v>18.112035531034145</v>
      </c>
      <c r="J82" s="42">
        <v>200.81982651807061</v>
      </c>
      <c r="K82" s="42">
        <v>92.189824015226336</v>
      </c>
      <c r="L82" s="42">
        <v>108.78414101623969</v>
      </c>
      <c r="M82" s="42">
        <v>109.47293505022395</v>
      </c>
      <c r="N82" s="42">
        <v>544.0613042114378</v>
      </c>
      <c r="O82" s="42">
        <v>440.42542848802623</v>
      </c>
      <c r="P82" s="30"/>
      <c r="Q82" s="30"/>
      <c r="R82" s="30"/>
      <c r="S82" s="30"/>
      <c r="T82" s="30"/>
    </row>
    <row r="83" spans="1:20" x14ac:dyDescent="0.3">
      <c r="A83" s="41">
        <v>2009</v>
      </c>
      <c r="B83" s="41" t="s">
        <v>58</v>
      </c>
      <c r="C83" s="41">
        <v>2</v>
      </c>
      <c r="D83" s="42">
        <v>120.91289189715403</v>
      </c>
      <c r="E83" s="42">
        <v>82.75177520645488</v>
      </c>
      <c r="F83" s="42">
        <v>462.39154131027794</v>
      </c>
      <c r="G83" s="42">
        <v>120.52381518253242</v>
      </c>
      <c r="H83" s="42">
        <v>450.47638760414128</v>
      </c>
      <c r="I83" s="42">
        <v>18.103240495087288</v>
      </c>
      <c r="J83" s="42">
        <v>204.1551693822276</v>
      </c>
      <c r="K83" s="42">
        <v>94.180441997782992</v>
      </c>
      <c r="L83" s="42">
        <v>111.33141386053093</v>
      </c>
      <c r="M83" s="42">
        <v>111.39332577916574</v>
      </c>
      <c r="N83" s="42">
        <v>551.9352683744238</v>
      </c>
      <c r="O83" s="42">
        <v>445.7705211847711</v>
      </c>
      <c r="P83" s="30"/>
      <c r="Q83" s="30"/>
      <c r="R83" s="30"/>
      <c r="S83" s="30"/>
      <c r="T83" s="30"/>
    </row>
    <row r="84" spans="1:20" x14ac:dyDescent="0.3">
      <c r="A84" s="41">
        <v>2010</v>
      </c>
      <c r="B84" s="41" t="s">
        <v>58</v>
      </c>
      <c r="C84" s="41">
        <v>2</v>
      </c>
      <c r="D84" s="42">
        <v>121.56900653331746</v>
      </c>
      <c r="E84" s="42">
        <v>83.84391908038107</v>
      </c>
      <c r="F84" s="42">
        <v>466.60946565412905</v>
      </c>
      <c r="G84" s="42">
        <v>121.23525443986526</v>
      </c>
      <c r="H84" s="42">
        <v>457.90154516265193</v>
      </c>
      <c r="I84" s="42">
        <v>18.395088015825692</v>
      </c>
      <c r="J84" s="42">
        <v>208.10735345860837</v>
      </c>
      <c r="K84" s="42">
        <v>95.900621848813884</v>
      </c>
      <c r="L84" s="42">
        <v>112.87958595800254</v>
      </c>
      <c r="M84" s="42">
        <v>111.91998548213175</v>
      </c>
      <c r="N84" s="42">
        <v>560.11871063900105</v>
      </c>
      <c r="O84" s="42">
        <v>446.48976197414265</v>
      </c>
      <c r="P84" s="30"/>
      <c r="Q84" s="30"/>
      <c r="R84" s="30"/>
      <c r="S84" s="30"/>
      <c r="T84" s="30"/>
    </row>
    <row r="85" spans="1:20" x14ac:dyDescent="0.3">
      <c r="A85" s="41">
        <v>2011</v>
      </c>
      <c r="B85" s="41" t="s">
        <v>58</v>
      </c>
      <c r="C85" s="41">
        <v>2</v>
      </c>
      <c r="D85" s="42">
        <v>121.74650951810753</v>
      </c>
      <c r="E85" s="42">
        <v>84.084885920925004</v>
      </c>
      <c r="F85" s="42">
        <v>467.72689158005352</v>
      </c>
      <c r="G85" s="42">
        <v>121.44407723739454</v>
      </c>
      <c r="H85" s="42">
        <v>459.17566385500021</v>
      </c>
      <c r="I85" s="42">
        <v>18.448799760590173</v>
      </c>
      <c r="J85" s="42">
        <v>211.1941069835932</v>
      </c>
      <c r="K85" s="42">
        <v>96.674922694768156</v>
      </c>
      <c r="L85" s="42">
        <v>115.0368373799981</v>
      </c>
      <c r="M85" s="42">
        <v>111.90539514817776</v>
      </c>
      <c r="N85" s="42">
        <v>563.88172832029261</v>
      </c>
      <c r="O85" s="42">
        <v>446.17857047227443</v>
      </c>
      <c r="P85" s="30"/>
      <c r="Q85" s="30"/>
      <c r="R85" s="30"/>
      <c r="S85" s="30"/>
      <c r="T85" s="30"/>
    </row>
    <row r="86" spans="1:20" x14ac:dyDescent="0.3">
      <c r="A86" s="41">
        <v>2012</v>
      </c>
      <c r="B86" s="41" t="s">
        <v>58</v>
      </c>
      <c r="C86" s="41">
        <v>2</v>
      </c>
      <c r="D86" s="42">
        <v>121.85191285260713</v>
      </c>
      <c r="E86" s="42">
        <v>84.237450824195236</v>
      </c>
      <c r="F86" s="42">
        <v>468.63253506073124</v>
      </c>
      <c r="G86" s="42">
        <v>121.65624125500963</v>
      </c>
      <c r="H86" s="42">
        <v>459.41080876621908</v>
      </c>
      <c r="I86" s="42">
        <v>18.416008383256667</v>
      </c>
      <c r="J86" s="42">
        <v>214.02893586632311</v>
      </c>
      <c r="K86" s="42">
        <v>97.744053319466886</v>
      </c>
      <c r="L86" s="42">
        <v>116.83419779210675</v>
      </c>
      <c r="M86" s="42">
        <v>112.07873331525663</v>
      </c>
      <c r="N86" s="42">
        <v>566.62753172324926</v>
      </c>
      <c r="O86" s="42">
        <v>446.20294556198974</v>
      </c>
      <c r="P86" s="30"/>
      <c r="Q86" s="30"/>
      <c r="R86" s="30"/>
      <c r="S86" s="30"/>
      <c r="T86" s="30"/>
    </row>
    <row r="87" spans="1:20" x14ac:dyDescent="0.3">
      <c r="A87" s="41">
        <v>2013</v>
      </c>
      <c r="B87" s="41" t="s">
        <v>58</v>
      </c>
      <c r="C87" s="41">
        <v>2</v>
      </c>
      <c r="D87" s="42">
        <v>121.88298666036319</v>
      </c>
      <c r="E87" s="42">
        <v>84.453575133376248</v>
      </c>
      <c r="F87" s="42">
        <v>469.95489922182372</v>
      </c>
      <c r="G87" s="42">
        <v>121.99384763437737</v>
      </c>
      <c r="H87" s="42">
        <v>460.13569710589258</v>
      </c>
      <c r="I87" s="42">
        <v>18.366762336156945</v>
      </c>
      <c r="J87" s="42">
        <v>215.4058090587485</v>
      </c>
      <c r="K87" s="42">
        <v>98.232566696122461</v>
      </c>
      <c r="L87" s="42">
        <v>118.06580282445969</v>
      </c>
      <c r="M87" s="42">
        <v>112.14420062761941</v>
      </c>
      <c r="N87" s="42">
        <v>569.66738844320423</v>
      </c>
      <c r="O87" s="42">
        <v>446.62676272834904</v>
      </c>
      <c r="P87" s="30"/>
      <c r="Q87" s="30"/>
      <c r="R87" s="30"/>
      <c r="S87" s="30"/>
      <c r="T87" s="30"/>
    </row>
    <row r="88" spans="1:20" x14ac:dyDescent="0.3">
      <c r="A88" s="41">
        <v>2014</v>
      </c>
      <c r="B88" s="41" t="s">
        <v>58</v>
      </c>
      <c r="C88" s="41">
        <v>2</v>
      </c>
      <c r="D88" s="42">
        <v>121.99281857180634</v>
      </c>
      <c r="E88" s="42">
        <v>84.898043223735144</v>
      </c>
      <c r="F88" s="42">
        <v>471.24444580413177</v>
      </c>
      <c r="G88" s="42">
        <v>122.23647366882888</v>
      </c>
      <c r="H88" s="42">
        <v>461.80880876355081</v>
      </c>
      <c r="I88" s="42">
        <v>18.329356767739633</v>
      </c>
      <c r="J88" s="42">
        <v>216.43060549789246</v>
      </c>
      <c r="K88" s="42">
        <v>98.601040174656646</v>
      </c>
      <c r="L88" s="42">
        <v>119.29800229325284</v>
      </c>
      <c r="M88" s="42">
        <v>112.98999746547739</v>
      </c>
      <c r="N88" s="42">
        <v>571.80170152229459</v>
      </c>
      <c r="O88" s="42">
        <v>447.32278064228012</v>
      </c>
      <c r="P88" s="30"/>
      <c r="Q88" s="30"/>
      <c r="R88" s="30"/>
      <c r="S88" s="30"/>
      <c r="T88" s="30"/>
    </row>
    <row r="89" spans="1:20" x14ac:dyDescent="0.3">
      <c r="A89" s="41">
        <v>2015</v>
      </c>
      <c r="B89" s="41" t="s">
        <v>58</v>
      </c>
      <c r="C89" s="41">
        <v>2</v>
      </c>
      <c r="D89" s="42">
        <v>123.24299590965843</v>
      </c>
      <c r="E89" s="42">
        <v>86.549034695315271</v>
      </c>
      <c r="F89" s="42">
        <v>479.70673944162706</v>
      </c>
      <c r="G89" s="42">
        <v>124.22774907647171</v>
      </c>
      <c r="H89" s="42">
        <v>468.32708924977914</v>
      </c>
      <c r="I89" s="42">
        <v>18.485715526104389</v>
      </c>
      <c r="J89" s="42">
        <v>219.42944786191086</v>
      </c>
      <c r="K89" s="42">
        <v>99.826689895342653</v>
      </c>
      <c r="L89" s="42">
        <v>121.27985951769753</v>
      </c>
      <c r="M89" s="42">
        <v>114.37274172479123</v>
      </c>
      <c r="N89" s="42">
        <v>580.49319313480396</v>
      </c>
      <c r="O89" s="42">
        <v>452.32427140401995</v>
      </c>
      <c r="P89" s="30"/>
      <c r="Q89" s="30"/>
      <c r="R89" s="30"/>
      <c r="S89" s="30"/>
      <c r="T89" s="30"/>
    </row>
    <row r="90" spans="1:20" x14ac:dyDescent="0.3">
      <c r="A90" s="41">
        <v>2016</v>
      </c>
      <c r="B90" s="41" t="s">
        <v>58</v>
      </c>
      <c r="C90" s="41">
        <v>2</v>
      </c>
      <c r="D90" s="42">
        <v>124.73565776522261</v>
      </c>
      <c r="E90" s="42">
        <v>88.213614771843837</v>
      </c>
      <c r="F90" s="42">
        <v>488.64416317215733</v>
      </c>
      <c r="G90" s="42">
        <v>126.34227816863775</v>
      </c>
      <c r="H90" s="42">
        <v>475.724589384328</v>
      </c>
      <c r="I90" s="42">
        <v>18.638436574304247</v>
      </c>
      <c r="J90" s="42">
        <v>222.3944191243009</v>
      </c>
      <c r="K90" s="42">
        <v>101.0097857405916</v>
      </c>
      <c r="L90" s="42">
        <v>123.35355087958087</v>
      </c>
      <c r="M90" s="42">
        <v>116.61205063879046</v>
      </c>
      <c r="N90" s="42">
        <v>589.30160916467219</v>
      </c>
      <c r="O90" s="42">
        <v>459.75217982219624</v>
      </c>
      <c r="P90" s="30"/>
      <c r="Q90" s="30"/>
      <c r="R90" s="30"/>
      <c r="S90" s="30"/>
      <c r="T90" s="30"/>
    </row>
    <row r="91" spans="1:20" x14ac:dyDescent="0.3">
      <c r="A91" s="41">
        <v>2017</v>
      </c>
      <c r="B91" s="41" t="s">
        <v>58</v>
      </c>
      <c r="C91" s="41">
        <v>2</v>
      </c>
      <c r="D91" s="42">
        <v>126.36477850409315</v>
      </c>
      <c r="E91" s="42">
        <v>89.984016271691033</v>
      </c>
      <c r="F91" s="42">
        <v>497.76937980790018</v>
      </c>
      <c r="G91" s="42">
        <v>128.49587507119614</v>
      </c>
      <c r="H91" s="42">
        <v>483.80538588167542</v>
      </c>
      <c r="I91" s="42">
        <v>18.834051304991334</v>
      </c>
      <c r="J91" s="42">
        <v>225.42299582005359</v>
      </c>
      <c r="K91" s="42">
        <v>102.158275667136</v>
      </c>
      <c r="L91" s="42">
        <v>125.32519639574865</v>
      </c>
      <c r="M91" s="42">
        <v>118.81876168633929</v>
      </c>
      <c r="N91" s="42">
        <v>598.873976498964</v>
      </c>
      <c r="O91" s="42">
        <v>468.25602628112802</v>
      </c>
      <c r="P91" s="30"/>
      <c r="Q91" s="30"/>
      <c r="R91" s="30"/>
      <c r="S91" s="30"/>
      <c r="T91" s="30"/>
    </row>
    <row r="92" spans="1:20" x14ac:dyDescent="0.3">
      <c r="A92" s="41">
        <v>2018</v>
      </c>
      <c r="B92" s="41" t="s">
        <v>58</v>
      </c>
      <c r="C92" s="41">
        <v>2</v>
      </c>
      <c r="D92" s="42">
        <v>127.90980895736458</v>
      </c>
      <c r="E92" s="42">
        <v>91.53245067115013</v>
      </c>
      <c r="F92" s="42">
        <v>506.80265877189504</v>
      </c>
      <c r="G92" s="42">
        <v>130.63932568055529</v>
      </c>
      <c r="H92" s="42">
        <v>490.0238177171255</v>
      </c>
      <c r="I92" s="42">
        <v>19.006314197602151</v>
      </c>
      <c r="J92" s="42">
        <v>228.64756978429662</v>
      </c>
      <c r="K92" s="42">
        <v>103.34091386680991</v>
      </c>
      <c r="L92" s="42">
        <v>127.2973042151843</v>
      </c>
      <c r="M92" s="42">
        <v>120.86867003423502</v>
      </c>
      <c r="N92" s="42">
        <v>609.40990866124127</v>
      </c>
      <c r="O92" s="42">
        <v>476.17115576335715</v>
      </c>
      <c r="P92" s="30"/>
      <c r="Q92" s="30"/>
      <c r="R92" s="30"/>
      <c r="S92" s="30"/>
      <c r="T92" s="30"/>
    </row>
    <row r="93" spans="1:20" x14ac:dyDescent="0.3">
      <c r="A93" s="41">
        <v>2019</v>
      </c>
      <c r="B93" s="41" t="s">
        <v>58</v>
      </c>
      <c r="C93" s="41">
        <v>2</v>
      </c>
      <c r="D93" s="42">
        <v>129.36519386976079</v>
      </c>
      <c r="E93" s="42">
        <v>93.044357855440182</v>
      </c>
      <c r="F93" s="42">
        <v>515.33989217226951</v>
      </c>
      <c r="G93" s="42">
        <v>132.64783397429585</v>
      </c>
      <c r="H93" s="42">
        <v>496.34312619056266</v>
      </c>
      <c r="I93" s="42">
        <v>19.20864787965996</v>
      </c>
      <c r="J93" s="42">
        <v>231.76048283568468</v>
      </c>
      <c r="K93" s="42">
        <v>104.50987706179845</v>
      </c>
      <c r="L93" s="42">
        <v>129.26894236216663</v>
      </c>
      <c r="M93" s="42">
        <v>123.14149867547775</v>
      </c>
      <c r="N93" s="42">
        <v>619.34045416127674</v>
      </c>
      <c r="O93" s="42">
        <v>483.53639096460734</v>
      </c>
      <c r="P93" s="30"/>
      <c r="Q93" s="30"/>
      <c r="R93" s="30"/>
      <c r="S93" s="30"/>
      <c r="T93" s="30"/>
    </row>
    <row r="94" spans="1:20" x14ac:dyDescent="0.3">
      <c r="A94" s="41">
        <v>2020</v>
      </c>
      <c r="B94" s="41" t="s">
        <v>58</v>
      </c>
      <c r="C94" s="41">
        <v>2</v>
      </c>
      <c r="D94" s="42">
        <v>130.61110329748615</v>
      </c>
      <c r="E94" s="42">
        <v>94.410799427026305</v>
      </c>
      <c r="F94" s="42">
        <v>522.87511257466929</v>
      </c>
      <c r="G94" s="42">
        <v>134.43035745852961</v>
      </c>
      <c r="H94" s="42">
        <v>501.29713285874959</v>
      </c>
      <c r="I94" s="42">
        <v>19.385591391836286</v>
      </c>
      <c r="J94" s="42">
        <v>234.88269073298594</v>
      </c>
      <c r="K94" s="42">
        <v>105.67440374573931</v>
      </c>
      <c r="L94" s="42">
        <v>131.23987270997696</v>
      </c>
      <c r="M94" s="42">
        <v>124.96562854140066</v>
      </c>
      <c r="N94" s="42">
        <v>629.07405779423323</v>
      </c>
      <c r="O94" s="42">
        <v>489.48995086221794</v>
      </c>
      <c r="P94" s="30"/>
      <c r="Q94" s="30"/>
      <c r="R94" s="30"/>
      <c r="S94" s="30"/>
      <c r="T94" s="30"/>
    </row>
    <row r="95" spans="1:20" x14ac:dyDescent="0.3">
      <c r="A95" s="41">
        <v>2021</v>
      </c>
      <c r="B95" s="41" t="s">
        <v>58</v>
      </c>
      <c r="C95" s="41">
        <v>2</v>
      </c>
      <c r="D95" s="42">
        <v>131.80967921778358</v>
      </c>
      <c r="E95" s="42">
        <v>95.707611431677535</v>
      </c>
      <c r="F95" s="42">
        <v>529.99682494938986</v>
      </c>
      <c r="G95" s="42">
        <v>136.11361039517013</v>
      </c>
      <c r="H95" s="42">
        <v>506.56215658784805</v>
      </c>
      <c r="I95" s="42">
        <v>19.565405626674352</v>
      </c>
      <c r="J95" s="42">
        <v>238.08494431107482</v>
      </c>
      <c r="K95" s="42">
        <v>106.86291186444166</v>
      </c>
      <c r="L95" s="42">
        <v>133.20984752193846</v>
      </c>
      <c r="M95" s="42">
        <v>126.5303955093967</v>
      </c>
      <c r="N95" s="42">
        <v>638.73121462646282</v>
      </c>
      <c r="O95" s="42">
        <v>494.8276719989434</v>
      </c>
      <c r="P95" s="30"/>
      <c r="Q95" s="30"/>
      <c r="R95" s="30"/>
      <c r="S95" s="30"/>
      <c r="T95" s="30"/>
    </row>
    <row r="96" spans="1:20" x14ac:dyDescent="0.3">
      <c r="A96" s="41">
        <v>2022</v>
      </c>
      <c r="B96" s="41" t="s">
        <v>58</v>
      </c>
      <c r="C96" s="41">
        <v>2</v>
      </c>
      <c r="D96" s="42">
        <v>133.04606848840538</v>
      </c>
      <c r="E96" s="42">
        <v>96.930251746988858</v>
      </c>
      <c r="F96" s="42">
        <v>536.59149440152021</v>
      </c>
      <c r="G96" s="42">
        <v>137.67726570425828</v>
      </c>
      <c r="H96" s="42">
        <v>511.87091051320596</v>
      </c>
      <c r="I96" s="42">
        <v>19.747593124486148</v>
      </c>
      <c r="J96" s="42">
        <v>241.36965424865193</v>
      </c>
      <c r="K96" s="42">
        <v>108.05519029574316</v>
      </c>
      <c r="L96" s="42">
        <v>135.17943307382754</v>
      </c>
      <c r="M96" s="42">
        <v>128.04103552342332</v>
      </c>
      <c r="N96" s="42">
        <v>647.92168243841365</v>
      </c>
      <c r="O96" s="42">
        <v>499.96858946087406</v>
      </c>
      <c r="P96" s="30"/>
      <c r="Q96" s="30"/>
      <c r="R96" s="30"/>
      <c r="S96" s="30"/>
      <c r="T96" s="30"/>
    </row>
    <row r="97" spans="1:20" x14ac:dyDescent="0.3">
      <c r="A97" s="41">
        <v>2023</v>
      </c>
      <c r="B97" s="41" t="s">
        <v>58</v>
      </c>
      <c r="C97" s="41">
        <v>2</v>
      </c>
      <c r="D97" s="42">
        <v>134.43955659259117</v>
      </c>
      <c r="E97" s="42">
        <v>98.12838384237341</v>
      </c>
      <c r="F97" s="42">
        <v>542.91221346682596</v>
      </c>
      <c r="G97" s="42">
        <v>139.18265317680888</v>
      </c>
      <c r="H97" s="42">
        <v>517.05092174991478</v>
      </c>
      <c r="I97" s="42">
        <v>19.932056439869523</v>
      </c>
      <c r="J97" s="42">
        <v>244.69753701391889</v>
      </c>
      <c r="K97" s="42">
        <v>109.25510535248787</v>
      </c>
      <c r="L97" s="42">
        <v>137.14878256626795</v>
      </c>
      <c r="M97" s="42">
        <v>129.6142341780135</v>
      </c>
      <c r="N97" s="42">
        <v>656.96205546215083</v>
      </c>
      <c r="O97" s="42">
        <v>506.00184924365351</v>
      </c>
      <c r="P97" s="30"/>
      <c r="Q97" s="30"/>
      <c r="R97" s="30"/>
      <c r="S97" s="30"/>
      <c r="T97" s="30"/>
    </row>
    <row r="98" spans="1:20" x14ac:dyDescent="0.3">
      <c r="A98" s="41">
        <v>2024</v>
      </c>
      <c r="B98" s="41" t="s">
        <v>58</v>
      </c>
      <c r="C98" s="41">
        <v>2</v>
      </c>
      <c r="D98" s="42">
        <v>135.94184403830371</v>
      </c>
      <c r="E98" s="42">
        <v>99.359231570765601</v>
      </c>
      <c r="F98" s="42">
        <v>549.37569740776269</v>
      </c>
      <c r="G98" s="42">
        <v>140.72234796873892</v>
      </c>
      <c r="H98" s="42">
        <v>522.22033602581189</v>
      </c>
      <c r="I98" s="42">
        <v>20.118368500630872</v>
      </c>
      <c r="J98" s="42">
        <v>248.04101872146671</v>
      </c>
      <c r="K98" s="42">
        <v>110.46775405716015</v>
      </c>
      <c r="L98" s="42">
        <v>139.11801044475311</v>
      </c>
      <c r="M98" s="42">
        <v>131.19960753961524</v>
      </c>
      <c r="N98" s="42">
        <v>666.15006300315054</v>
      </c>
      <c r="O98" s="42">
        <v>512.58861158873208</v>
      </c>
      <c r="P98" s="30"/>
      <c r="Q98" s="30"/>
      <c r="R98" s="30"/>
      <c r="S98" s="30"/>
      <c r="T98" s="30"/>
    </row>
    <row r="99" spans="1:20" x14ac:dyDescent="0.3">
      <c r="A99" s="41">
        <v>2025</v>
      </c>
      <c r="B99" s="41" t="s">
        <v>58</v>
      </c>
      <c r="C99" s="41">
        <v>2</v>
      </c>
      <c r="D99" s="42">
        <v>137.44450273955019</v>
      </c>
      <c r="E99" s="42">
        <v>100.61080833325065</v>
      </c>
      <c r="F99" s="42">
        <v>556.02173920533255</v>
      </c>
      <c r="G99" s="42">
        <v>142.30339665916438</v>
      </c>
      <c r="H99" s="42">
        <v>527.47868687655614</v>
      </c>
      <c r="I99" s="42">
        <v>20.306107226631397</v>
      </c>
      <c r="J99" s="42">
        <v>251.43024336014409</v>
      </c>
      <c r="K99" s="42">
        <v>111.69335176927262</v>
      </c>
      <c r="L99" s="42">
        <v>141.0837552018931</v>
      </c>
      <c r="M99" s="42">
        <v>132.78081931498431</v>
      </c>
      <c r="N99" s="42">
        <v>675.40189214863983</v>
      </c>
      <c r="O99" s="42">
        <v>519.18577857252535</v>
      </c>
      <c r="P99" s="30"/>
      <c r="Q99" s="30"/>
      <c r="R99" s="30"/>
      <c r="S99" s="30"/>
      <c r="T99" s="30"/>
    </row>
    <row r="100" spans="1:20" x14ac:dyDescent="0.3">
      <c r="A100" s="41">
        <v>2026</v>
      </c>
      <c r="B100" s="41" t="s">
        <v>58</v>
      </c>
      <c r="C100" s="41">
        <v>2</v>
      </c>
      <c r="D100" s="42">
        <v>138.89372305571592</v>
      </c>
      <c r="E100" s="42">
        <v>101.85783471969413</v>
      </c>
      <c r="F100" s="42">
        <v>562.6820847964093</v>
      </c>
      <c r="G100" s="42">
        <v>143.88704221835883</v>
      </c>
      <c r="H100" s="42">
        <v>532.78451620542933</v>
      </c>
      <c r="I100" s="42">
        <v>20.494480676854224</v>
      </c>
      <c r="J100" s="42">
        <v>254.85428038574887</v>
      </c>
      <c r="K100" s="42">
        <v>112.92606898220139</v>
      </c>
      <c r="L100" s="42">
        <v>143.04762238839109</v>
      </c>
      <c r="M100" s="42">
        <v>134.39269643348371</v>
      </c>
      <c r="N100" s="42">
        <v>684.67001696690318</v>
      </c>
      <c r="O100" s="42">
        <v>525.44154622633846</v>
      </c>
      <c r="P100" s="30"/>
      <c r="Q100" s="30"/>
      <c r="R100" s="30"/>
      <c r="S100" s="30"/>
      <c r="T100" s="30"/>
    </row>
    <row r="101" spans="1:20" x14ac:dyDescent="0.3">
      <c r="A101" s="41">
        <v>2027</v>
      </c>
      <c r="B101" s="41" t="s">
        <v>58</v>
      </c>
      <c r="C101" s="41">
        <v>2</v>
      </c>
      <c r="D101" s="42">
        <v>140.32304801107429</v>
      </c>
      <c r="E101" s="42">
        <v>103.09964333298156</v>
      </c>
      <c r="F101" s="42">
        <v>569.28747067064569</v>
      </c>
      <c r="G101" s="42">
        <v>145.45825465474454</v>
      </c>
      <c r="H101" s="42">
        <v>538.07785650758092</v>
      </c>
      <c r="I101" s="42">
        <v>20.683226793816161</v>
      </c>
      <c r="J101" s="42">
        <v>258.32241421637741</v>
      </c>
      <c r="K101" s="42">
        <v>114.16351564786559</v>
      </c>
      <c r="L101" s="42">
        <v>145.01003476009174</v>
      </c>
      <c r="M101" s="42">
        <v>136.01510555478279</v>
      </c>
      <c r="N101" s="42">
        <v>693.97910982481255</v>
      </c>
      <c r="O101" s="42">
        <v>531.51590252664096</v>
      </c>
      <c r="P101" s="30"/>
      <c r="Q101" s="30"/>
      <c r="R101" s="30"/>
      <c r="S101" s="30"/>
      <c r="T101" s="30"/>
    </row>
    <row r="102" spans="1:20" x14ac:dyDescent="0.3">
      <c r="A102" s="41">
        <v>2028</v>
      </c>
      <c r="B102" s="41" t="s">
        <v>58</v>
      </c>
      <c r="C102" s="41">
        <v>2</v>
      </c>
      <c r="D102" s="42">
        <v>141.76723684675363</v>
      </c>
      <c r="E102" s="42">
        <v>104.34162349111804</v>
      </c>
      <c r="F102" s="42">
        <v>575.87789226662403</v>
      </c>
      <c r="G102" s="42">
        <v>147.02676217981926</v>
      </c>
      <c r="H102" s="42">
        <v>543.3794806327362</v>
      </c>
      <c r="I102" s="42">
        <v>20.872155333594733</v>
      </c>
      <c r="J102" s="42">
        <v>261.83829651493943</v>
      </c>
      <c r="K102" s="42">
        <v>115.41315534355506</v>
      </c>
      <c r="L102" s="42">
        <v>146.97277426562584</v>
      </c>
      <c r="M102" s="42">
        <v>137.65013921294653</v>
      </c>
      <c r="N102" s="42">
        <v>703.34308978372223</v>
      </c>
      <c r="O102" s="42">
        <v>537.63288462893763</v>
      </c>
      <c r="P102" s="30"/>
      <c r="Q102" s="30"/>
      <c r="R102" s="30"/>
      <c r="S102" s="30"/>
      <c r="T102" s="30"/>
    </row>
    <row r="103" spans="1:20" x14ac:dyDescent="0.3">
      <c r="A103" s="41">
        <v>2029</v>
      </c>
      <c r="B103" s="41" t="s">
        <v>58</v>
      </c>
      <c r="C103" s="41">
        <v>2</v>
      </c>
      <c r="D103" s="42">
        <v>143.22613153113389</v>
      </c>
      <c r="E103" s="42">
        <v>105.58885663628101</v>
      </c>
      <c r="F103" s="42">
        <v>582.47799089520208</v>
      </c>
      <c r="G103" s="42">
        <v>148.59824134189984</v>
      </c>
      <c r="H103" s="42">
        <v>548.75225343176828</v>
      </c>
      <c r="I103" s="42">
        <v>21.061998717532585</v>
      </c>
      <c r="J103" s="42">
        <v>265.41196953890483</v>
      </c>
      <c r="K103" s="42">
        <v>116.66853043066628</v>
      </c>
      <c r="L103" s="42">
        <v>148.94276120767339</v>
      </c>
      <c r="M103" s="42">
        <v>139.31456723003205</v>
      </c>
      <c r="N103" s="42">
        <v>712.79780035420083</v>
      </c>
      <c r="O103" s="42">
        <v>543.85781887685755</v>
      </c>
      <c r="P103" s="30"/>
      <c r="Q103" s="30"/>
      <c r="R103" s="30"/>
      <c r="S103" s="30"/>
      <c r="T103" s="30"/>
    </row>
    <row r="104" spans="1:20" x14ac:dyDescent="0.3">
      <c r="A104" s="41">
        <v>2030</v>
      </c>
      <c r="B104" s="41" t="s">
        <v>58</v>
      </c>
      <c r="C104" s="41">
        <v>2</v>
      </c>
      <c r="D104" s="42">
        <v>144.70247775057689</v>
      </c>
      <c r="E104" s="42">
        <v>106.85019203622478</v>
      </c>
      <c r="F104" s="42">
        <v>589.11139936261327</v>
      </c>
      <c r="G104" s="42">
        <v>150.17852026170419</v>
      </c>
      <c r="H104" s="42">
        <v>554.21778135701481</v>
      </c>
      <c r="I104" s="42">
        <v>21.254942192408869</v>
      </c>
      <c r="J104" s="42">
        <v>269.03796575188653</v>
      </c>
      <c r="K104" s="42">
        <v>117.92651411377575</v>
      </c>
      <c r="L104" s="42">
        <v>150.91289899552973</v>
      </c>
      <c r="M104" s="42">
        <v>141.00214308942952</v>
      </c>
      <c r="N104" s="42">
        <v>722.33324177399493</v>
      </c>
      <c r="O104" s="42">
        <v>550.19573155424325</v>
      </c>
      <c r="P104" s="30"/>
      <c r="Q104" s="30"/>
      <c r="R104" s="30"/>
      <c r="S104" s="30"/>
      <c r="T104" s="30"/>
    </row>
    <row r="105" spans="1:20" x14ac:dyDescent="0.3">
      <c r="A105" s="41">
        <v>1980</v>
      </c>
      <c r="B105" s="41" t="s">
        <v>76</v>
      </c>
      <c r="C105" s="41">
        <v>3</v>
      </c>
      <c r="D105" s="42">
        <v>40.446893915773202</v>
      </c>
      <c r="E105" s="42">
        <v>10.600552490827599</v>
      </c>
      <c r="F105" s="42">
        <v>42.255551184228899</v>
      </c>
      <c r="G105" s="42">
        <v>8.7832124644181793</v>
      </c>
      <c r="H105" s="42">
        <v>19.4624639585236</v>
      </c>
      <c r="I105" s="42">
        <v>0.25921511765274802</v>
      </c>
      <c r="J105" s="42">
        <v>27.983188202641202</v>
      </c>
      <c r="K105" s="42">
        <v>14.9813876737333</v>
      </c>
      <c r="L105" s="42">
        <v>13.5593894309556</v>
      </c>
      <c r="M105" s="42">
        <v>11.6679631460115</v>
      </c>
      <c r="N105" s="42">
        <v>21.946271813662001</v>
      </c>
      <c r="O105" s="42">
        <v>18.078135439827701</v>
      </c>
      <c r="P105" s="30"/>
      <c r="Q105" s="30"/>
      <c r="R105" s="30"/>
      <c r="S105" s="30"/>
      <c r="T105" s="30"/>
    </row>
    <row r="106" spans="1:20" x14ac:dyDescent="0.3">
      <c r="A106" s="41">
        <v>1981</v>
      </c>
      <c r="B106" s="41" t="s">
        <v>76</v>
      </c>
      <c r="C106" s="41">
        <v>3</v>
      </c>
      <c r="D106" s="42">
        <v>41.225223688601098</v>
      </c>
      <c r="E106" s="42">
        <v>10.782882319244001</v>
      </c>
      <c r="F106" s="42">
        <v>44.798632663929197</v>
      </c>
      <c r="G106" s="42">
        <v>9.7049405091224603</v>
      </c>
      <c r="H106" s="42">
        <v>21.5885192017072</v>
      </c>
      <c r="I106" s="42">
        <v>0.25697542152238201</v>
      </c>
      <c r="J106" s="42">
        <v>28.145539807813599</v>
      </c>
      <c r="K106" s="42">
        <v>15.0461705425794</v>
      </c>
      <c r="L106" s="42">
        <v>13.871602033771</v>
      </c>
      <c r="M106" s="42">
        <v>12.2512981095929</v>
      </c>
      <c r="N106" s="42">
        <v>24.468193787256102</v>
      </c>
      <c r="O106" s="42">
        <v>20.5293267656632</v>
      </c>
      <c r="P106" s="30"/>
      <c r="Q106" s="30"/>
      <c r="R106" s="30"/>
      <c r="S106" s="30"/>
      <c r="T106" s="30"/>
    </row>
    <row r="107" spans="1:20" x14ac:dyDescent="0.3">
      <c r="A107" s="41">
        <v>1982</v>
      </c>
      <c r="B107" s="41" t="s">
        <v>76</v>
      </c>
      <c r="C107" s="41">
        <v>3</v>
      </c>
      <c r="D107" s="42">
        <v>42.013258377233399</v>
      </c>
      <c r="E107" s="42">
        <v>10.925292952548499</v>
      </c>
      <c r="F107" s="42">
        <v>47.110241056856303</v>
      </c>
      <c r="G107" s="42">
        <v>10.5734359795141</v>
      </c>
      <c r="H107" s="42">
        <v>23.7205278783129</v>
      </c>
      <c r="I107" s="42">
        <v>0.27537481025742599</v>
      </c>
      <c r="J107" s="42">
        <v>28.196076123683</v>
      </c>
      <c r="K107" s="42">
        <v>15.1211090367597</v>
      </c>
      <c r="L107" s="42">
        <v>14.367481084585799</v>
      </c>
      <c r="M107" s="42">
        <v>12.492488150921901</v>
      </c>
      <c r="N107" s="42">
        <v>26.173273336939499</v>
      </c>
      <c r="O107" s="42">
        <v>25.254305995623501</v>
      </c>
      <c r="P107" s="30"/>
      <c r="Q107" s="30"/>
      <c r="R107" s="30"/>
      <c r="S107" s="30"/>
      <c r="T107" s="30"/>
    </row>
    <row r="108" spans="1:20" x14ac:dyDescent="0.3">
      <c r="A108" s="41">
        <v>1983</v>
      </c>
      <c r="B108" s="41" t="s">
        <v>76</v>
      </c>
      <c r="C108" s="41">
        <v>3</v>
      </c>
      <c r="D108" s="42">
        <v>42.633488252292501</v>
      </c>
      <c r="E108" s="42">
        <v>11.067680835510799</v>
      </c>
      <c r="F108" s="42">
        <v>48.753882750597</v>
      </c>
      <c r="G108" s="42">
        <v>11.231698271566</v>
      </c>
      <c r="H108" s="42">
        <v>25.4882263245375</v>
      </c>
      <c r="I108" s="42">
        <v>0.273175553068918</v>
      </c>
      <c r="J108" s="42">
        <v>28.209898185359499</v>
      </c>
      <c r="K108" s="42">
        <v>15.2985104497522</v>
      </c>
      <c r="L108" s="42">
        <v>14.5554437319597</v>
      </c>
      <c r="M108" s="42">
        <v>13.016594626182499</v>
      </c>
      <c r="N108" s="42">
        <v>27.562667706043801</v>
      </c>
      <c r="O108" s="42">
        <v>31.040026048570301</v>
      </c>
      <c r="P108" s="30"/>
      <c r="Q108" s="30"/>
      <c r="R108" s="30"/>
      <c r="S108" s="30"/>
      <c r="T108" s="30"/>
    </row>
    <row r="109" spans="1:20" x14ac:dyDescent="0.3">
      <c r="A109" s="41">
        <v>1984</v>
      </c>
      <c r="B109" s="41" t="s">
        <v>76</v>
      </c>
      <c r="C109" s="41">
        <v>3</v>
      </c>
      <c r="D109" s="42">
        <v>43.168831129063904</v>
      </c>
      <c r="E109" s="42">
        <v>11.242501949579401</v>
      </c>
      <c r="F109" s="42">
        <v>49.8342093372016</v>
      </c>
      <c r="G109" s="42">
        <v>11.6355455229049</v>
      </c>
      <c r="H109" s="42">
        <v>26.4294599683688</v>
      </c>
      <c r="I109" s="42">
        <v>0.27099696708721199</v>
      </c>
      <c r="J109" s="42">
        <v>28.269494571722401</v>
      </c>
      <c r="K109" s="42">
        <v>15.456403757301199</v>
      </c>
      <c r="L109" s="42">
        <v>14.932376380573899</v>
      </c>
      <c r="M109" s="42">
        <v>13.8373097211747</v>
      </c>
      <c r="N109" s="42">
        <v>29.4089337436879</v>
      </c>
      <c r="O109" s="42">
        <v>35.484143062737097</v>
      </c>
      <c r="P109" s="30"/>
      <c r="Q109" s="30"/>
      <c r="R109" s="30"/>
      <c r="S109" s="30"/>
      <c r="T109" s="30"/>
    </row>
    <row r="110" spans="1:20" x14ac:dyDescent="0.3">
      <c r="A110" s="41">
        <v>1985</v>
      </c>
      <c r="B110" s="41" t="s">
        <v>76</v>
      </c>
      <c r="C110" s="41">
        <v>3</v>
      </c>
      <c r="D110" s="42">
        <v>43.774974131649998</v>
      </c>
      <c r="E110" s="42">
        <v>11.420379445199</v>
      </c>
      <c r="F110" s="42">
        <v>51.025262559316999</v>
      </c>
      <c r="G110" s="42">
        <v>12.132250205174101</v>
      </c>
      <c r="H110" s="42">
        <v>27.821826348014799</v>
      </c>
      <c r="I110" s="42">
        <v>0.26933015672879201</v>
      </c>
      <c r="J110" s="42">
        <v>28.357153449622601</v>
      </c>
      <c r="K110" s="42">
        <v>15.6208138975722</v>
      </c>
      <c r="L110" s="42">
        <v>15.630005899081899</v>
      </c>
      <c r="M110" s="42">
        <v>14.953389834579699</v>
      </c>
      <c r="N110" s="42">
        <v>31.713946350105299</v>
      </c>
      <c r="O110" s="42">
        <v>40.157544068900698</v>
      </c>
      <c r="P110" s="30"/>
      <c r="Q110" s="30"/>
      <c r="R110" s="30"/>
      <c r="S110" s="30"/>
      <c r="T110" s="30"/>
    </row>
    <row r="111" spans="1:20" x14ac:dyDescent="0.3">
      <c r="A111" s="41">
        <v>1986</v>
      </c>
      <c r="B111" s="41" t="s">
        <v>76</v>
      </c>
      <c r="C111" s="41">
        <v>3</v>
      </c>
      <c r="D111" s="42">
        <v>44.324552126982702</v>
      </c>
      <c r="E111" s="42">
        <v>11.6380673605378</v>
      </c>
      <c r="F111" s="42">
        <v>54.733515835584399</v>
      </c>
      <c r="G111" s="42">
        <v>13.397527526453301</v>
      </c>
      <c r="H111" s="42">
        <v>30.4283186650676</v>
      </c>
      <c r="I111" s="42">
        <v>0.26719185399225698</v>
      </c>
      <c r="J111" s="42">
        <v>28.523750825479699</v>
      </c>
      <c r="K111" s="42">
        <v>15.9604795220804</v>
      </c>
      <c r="L111" s="42">
        <v>17.816453261352901</v>
      </c>
      <c r="M111" s="42">
        <v>16.5278465865001</v>
      </c>
      <c r="N111" s="42">
        <v>35.164190068348702</v>
      </c>
      <c r="O111" s="42">
        <v>44.293592165392099</v>
      </c>
      <c r="P111" s="30"/>
      <c r="Q111" s="30"/>
      <c r="R111" s="30"/>
      <c r="S111" s="30"/>
      <c r="T111" s="30"/>
    </row>
    <row r="112" spans="1:20" x14ac:dyDescent="0.3">
      <c r="A112" s="41">
        <v>1987</v>
      </c>
      <c r="B112" s="41" t="s">
        <v>76</v>
      </c>
      <c r="C112" s="41">
        <v>3</v>
      </c>
      <c r="D112" s="42">
        <v>44.848892046548599</v>
      </c>
      <c r="E112" s="42">
        <v>11.7283151617331</v>
      </c>
      <c r="F112" s="42">
        <v>57.612890006295302</v>
      </c>
      <c r="G112" s="42">
        <v>14.367223681021001</v>
      </c>
      <c r="H112" s="42">
        <v>32.349047092563502</v>
      </c>
      <c r="I112" s="42">
        <v>0.29375150748366002</v>
      </c>
      <c r="J112" s="42">
        <v>29.008516773861501</v>
      </c>
      <c r="K112" s="42">
        <v>16.332975630903501</v>
      </c>
      <c r="L112" s="42">
        <v>18.924925973821399</v>
      </c>
      <c r="M112" s="42">
        <v>18.305864994155801</v>
      </c>
      <c r="N112" s="42">
        <v>39.3295511333775</v>
      </c>
      <c r="O112" s="42">
        <v>50.476711293532901</v>
      </c>
      <c r="P112" s="30"/>
      <c r="Q112" s="30"/>
      <c r="R112" s="30"/>
      <c r="S112" s="30"/>
      <c r="T112" s="30"/>
    </row>
    <row r="113" spans="1:20" x14ac:dyDescent="0.3">
      <c r="A113" s="41">
        <v>1988</v>
      </c>
      <c r="B113" s="41" t="s">
        <v>76</v>
      </c>
      <c r="C113" s="41">
        <v>3</v>
      </c>
      <c r="D113" s="42">
        <v>45.2620924669381</v>
      </c>
      <c r="E113" s="42">
        <v>11.8285920939259</v>
      </c>
      <c r="F113" s="42">
        <v>60.083496089817402</v>
      </c>
      <c r="G113" s="42">
        <v>15.1577699381626</v>
      </c>
      <c r="H113" s="42">
        <v>33.706897047708203</v>
      </c>
      <c r="I113" s="42">
        <v>0.291648912249173</v>
      </c>
      <c r="J113" s="42">
        <v>29.303077086187699</v>
      </c>
      <c r="K113" s="42">
        <v>16.7079553645437</v>
      </c>
      <c r="L113" s="42">
        <v>20.0701922229254</v>
      </c>
      <c r="M113" s="42">
        <v>21.7147945776181</v>
      </c>
      <c r="N113" s="42">
        <v>43.042976126516997</v>
      </c>
      <c r="O113" s="42">
        <v>53.883545832661902</v>
      </c>
      <c r="P113" s="30"/>
      <c r="Q113" s="30"/>
      <c r="R113" s="30"/>
      <c r="S113" s="30"/>
      <c r="T113" s="30"/>
    </row>
    <row r="114" spans="1:20" x14ac:dyDescent="0.3">
      <c r="A114" s="41">
        <v>1989</v>
      </c>
      <c r="B114" s="41" t="s">
        <v>76</v>
      </c>
      <c r="C114" s="41">
        <v>3</v>
      </c>
      <c r="D114" s="42">
        <v>45.823992225776898</v>
      </c>
      <c r="E114" s="42">
        <v>11.929069111572</v>
      </c>
      <c r="F114" s="42">
        <v>62.285839748379303</v>
      </c>
      <c r="G114" s="42">
        <v>16.054106595452801</v>
      </c>
      <c r="H114" s="42">
        <v>36.199315890202698</v>
      </c>
      <c r="I114" s="42">
        <v>0.28956484517393499</v>
      </c>
      <c r="J114" s="42">
        <v>29.611955497227299</v>
      </c>
      <c r="K114" s="42">
        <v>17.230310566132299</v>
      </c>
      <c r="L114" s="42">
        <v>21.621351940398998</v>
      </c>
      <c r="M114" s="42">
        <v>24.244820101600698</v>
      </c>
      <c r="N114" s="42">
        <v>45.405913763970901</v>
      </c>
      <c r="O114" s="42">
        <v>58.490765943965798</v>
      </c>
      <c r="P114" s="30"/>
      <c r="Q114" s="30"/>
      <c r="R114" s="30"/>
      <c r="S114" s="30"/>
      <c r="T114" s="30"/>
    </row>
    <row r="115" spans="1:20" x14ac:dyDescent="0.3">
      <c r="A115" s="41">
        <v>1990</v>
      </c>
      <c r="B115" s="41" t="s">
        <v>76</v>
      </c>
      <c r="C115" s="41">
        <v>3</v>
      </c>
      <c r="D115" s="42">
        <v>46.491189881701096</v>
      </c>
      <c r="E115" s="42">
        <v>12.139180652115799</v>
      </c>
      <c r="F115" s="42">
        <v>65.404125555880697</v>
      </c>
      <c r="G115" s="42">
        <v>17.170049651374601</v>
      </c>
      <c r="H115" s="42">
        <v>38.729248767976898</v>
      </c>
      <c r="I115" s="42">
        <v>0.28749886554306398</v>
      </c>
      <c r="J115" s="42">
        <v>29.880229226627499</v>
      </c>
      <c r="K115" s="42">
        <v>17.548823569907199</v>
      </c>
      <c r="L115" s="42">
        <v>22.673548383253099</v>
      </c>
      <c r="M115" s="42">
        <v>26.024448612177501</v>
      </c>
      <c r="N115" s="42">
        <v>49.478058323083502</v>
      </c>
      <c r="O115" s="42">
        <v>64.3874047811521</v>
      </c>
      <c r="P115" s="30"/>
      <c r="Q115" s="30"/>
      <c r="R115" s="30"/>
      <c r="S115" s="30"/>
      <c r="T115" s="30"/>
    </row>
    <row r="116" spans="1:20" x14ac:dyDescent="0.3">
      <c r="A116" s="41">
        <v>1991</v>
      </c>
      <c r="B116" s="41" t="s">
        <v>76</v>
      </c>
      <c r="C116" s="41">
        <v>3</v>
      </c>
      <c r="D116" s="42">
        <v>46.863803970518603</v>
      </c>
      <c r="E116" s="42">
        <v>12.2562197570624</v>
      </c>
      <c r="F116" s="42">
        <v>68.274488279776193</v>
      </c>
      <c r="G116" s="42">
        <v>18.4223229505257</v>
      </c>
      <c r="H116" s="42">
        <v>42.567375535233403</v>
      </c>
      <c r="I116" s="42">
        <v>0.300435587327744</v>
      </c>
      <c r="J116" s="42">
        <v>31.097602851995099</v>
      </c>
      <c r="K116" s="42">
        <v>18.140564916025099</v>
      </c>
      <c r="L116" s="42">
        <v>23.820891430198401</v>
      </c>
      <c r="M116" s="42">
        <v>27.682934364794999</v>
      </c>
      <c r="N116" s="42">
        <v>51.839849179368301</v>
      </c>
      <c r="O116" s="42">
        <v>69.519865565005801</v>
      </c>
      <c r="P116" s="30"/>
      <c r="Q116" s="30"/>
      <c r="R116" s="30"/>
      <c r="S116" s="30"/>
      <c r="T116" s="30"/>
    </row>
    <row r="117" spans="1:20" x14ac:dyDescent="0.3">
      <c r="A117" s="41">
        <v>1992</v>
      </c>
      <c r="B117" s="41" t="s">
        <v>76</v>
      </c>
      <c r="C117" s="41">
        <v>3</v>
      </c>
      <c r="D117" s="42">
        <v>47.308</v>
      </c>
      <c r="E117" s="42">
        <v>12.368</v>
      </c>
      <c r="F117" s="42">
        <v>70.388999999999996</v>
      </c>
      <c r="G117" s="42">
        <v>19.289186181613001</v>
      </c>
      <c r="H117" s="42">
        <v>45</v>
      </c>
      <c r="I117" s="42">
        <v>0.3</v>
      </c>
      <c r="J117" s="42">
        <v>31.465</v>
      </c>
      <c r="K117" s="42">
        <v>18.408000000000001</v>
      </c>
      <c r="L117" s="42">
        <v>24.550999999999998</v>
      </c>
      <c r="M117" s="42">
        <v>29.82</v>
      </c>
      <c r="N117" s="42">
        <v>54.874445899223403</v>
      </c>
      <c r="O117" s="42">
        <v>71.268075163558294</v>
      </c>
      <c r="P117" s="30"/>
      <c r="Q117" s="30"/>
      <c r="R117" s="30"/>
      <c r="S117" s="30"/>
      <c r="T117" s="30"/>
    </row>
    <row r="118" spans="1:20" x14ac:dyDescent="0.3">
      <c r="A118" s="41">
        <v>1993</v>
      </c>
      <c r="B118" s="41" t="s">
        <v>76</v>
      </c>
      <c r="C118" s="41">
        <v>3</v>
      </c>
      <c r="D118" s="42">
        <v>47.669720316481303</v>
      </c>
      <c r="E118" s="42">
        <v>12.583822172061399</v>
      </c>
      <c r="F118" s="42">
        <v>71.963554319406697</v>
      </c>
      <c r="G118" s="42">
        <v>19.792661537102902</v>
      </c>
      <c r="H118" s="42">
        <v>45.835683787331398</v>
      </c>
      <c r="I118" s="42">
        <v>0.39209217064248902</v>
      </c>
      <c r="J118" s="42">
        <v>32.091967920351898</v>
      </c>
      <c r="K118" s="42">
        <v>18.952924455470502</v>
      </c>
      <c r="L118" s="42">
        <v>25.3090278408066</v>
      </c>
      <c r="M118" s="42">
        <v>29.833426733421099</v>
      </c>
      <c r="N118" s="42">
        <v>56.957845343267103</v>
      </c>
      <c r="O118" s="42">
        <v>71.988708493942397</v>
      </c>
      <c r="P118" s="30"/>
      <c r="Q118" s="30"/>
      <c r="R118" s="30"/>
      <c r="S118" s="30"/>
      <c r="T118" s="30"/>
    </row>
    <row r="119" spans="1:20" x14ac:dyDescent="0.3">
      <c r="A119" s="41">
        <v>1994</v>
      </c>
      <c r="B119" s="41" t="s">
        <v>76</v>
      </c>
      <c r="C119" s="41">
        <v>3</v>
      </c>
      <c r="D119" s="42">
        <v>47.993276497186301</v>
      </c>
      <c r="E119" s="42">
        <v>12.723875800922301</v>
      </c>
      <c r="F119" s="42">
        <v>73.622499148220598</v>
      </c>
      <c r="G119" s="42">
        <v>20.313729610703302</v>
      </c>
      <c r="H119" s="42">
        <v>46.657180428273001</v>
      </c>
      <c r="I119" s="42">
        <v>0.48025274601626899</v>
      </c>
      <c r="J119" s="42">
        <v>32.4543801298625</v>
      </c>
      <c r="K119" s="42">
        <v>19.081071560763402</v>
      </c>
      <c r="L119" s="42">
        <v>25.6126212902745</v>
      </c>
      <c r="M119" s="42">
        <v>29.8584395189167</v>
      </c>
      <c r="N119" s="42">
        <v>59.129627962560001</v>
      </c>
      <c r="O119" s="42">
        <v>72.0787351824833</v>
      </c>
      <c r="P119" s="30"/>
      <c r="Q119" s="30"/>
      <c r="R119" s="30"/>
      <c r="S119" s="30"/>
      <c r="T119" s="30"/>
    </row>
    <row r="120" spans="1:20" x14ac:dyDescent="0.3">
      <c r="A120" s="41">
        <v>1995</v>
      </c>
      <c r="B120" s="41" t="s">
        <v>76</v>
      </c>
      <c r="C120" s="41">
        <v>3</v>
      </c>
      <c r="D120" s="42">
        <v>48.278305133947804</v>
      </c>
      <c r="E120" s="42">
        <v>12.9127684239267</v>
      </c>
      <c r="F120" s="42">
        <v>75.175027165849002</v>
      </c>
      <c r="G120" s="42">
        <v>20.749686132152899</v>
      </c>
      <c r="H120" s="42">
        <v>47.0732129008518</v>
      </c>
      <c r="I120" s="42">
        <v>0.49968056286108398</v>
      </c>
      <c r="J120" s="42">
        <v>33.561674540278901</v>
      </c>
      <c r="K120" s="42">
        <v>19.385167394062599</v>
      </c>
      <c r="L120" s="42">
        <v>25.700040013093801</v>
      </c>
      <c r="M120" s="42">
        <v>29.8400608685454</v>
      </c>
      <c r="N120" s="42">
        <v>61.458258873749699</v>
      </c>
      <c r="O120" s="42">
        <v>72.357785632474702</v>
      </c>
      <c r="P120" s="30"/>
      <c r="Q120" s="30"/>
      <c r="R120" s="30"/>
      <c r="S120" s="30"/>
      <c r="T120" s="30"/>
    </row>
    <row r="121" spans="1:20" x14ac:dyDescent="0.3">
      <c r="A121" s="41">
        <v>1996</v>
      </c>
      <c r="B121" s="41" t="s">
        <v>76</v>
      </c>
      <c r="C121" s="41">
        <v>3</v>
      </c>
      <c r="D121" s="42">
        <v>48.699611203277001</v>
      </c>
      <c r="E121" s="42">
        <v>13.0248448162704</v>
      </c>
      <c r="F121" s="42">
        <v>77.332898674548602</v>
      </c>
      <c r="G121" s="42">
        <v>21.346066247660701</v>
      </c>
      <c r="H121" s="42">
        <v>47.617017090108099</v>
      </c>
      <c r="I121" s="42">
        <v>0.49989175087839699</v>
      </c>
      <c r="J121" s="42">
        <v>34.166782818841497</v>
      </c>
      <c r="K121" s="42">
        <v>19.4990330024408</v>
      </c>
      <c r="L121" s="42">
        <v>25.827309141121699</v>
      </c>
      <c r="M121" s="42">
        <v>29.8051339649897</v>
      </c>
      <c r="N121" s="42">
        <v>63.099850484771999</v>
      </c>
      <c r="O121" s="42">
        <v>73.1438912009326</v>
      </c>
      <c r="P121" s="30"/>
      <c r="Q121" s="30"/>
      <c r="R121" s="30"/>
      <c r="S121" s="30"/>
      <c r="T121" s="30"/>
    </row>
    <row r="122" spans="1:20" x14ac:dyDescent="0.3">
      <c r="A122" s="41">
        <v>1997</v>
      </c>
      <c r="B122" s="41" t="s">
        <v>76</v>
      </c>
      <c r="C122" s="41">
        <v>3</v>
      </c>
      <c r="D122" s="42">
        <v>49.034568215257401</v>
      </c>
      <c r="E122" s="42">
        <v>13.1060747515073</v>
      </c>
      <c r="F122" s="42">
        <v>79.351333379173397</v>
      </c>
      <c r="G122" s="42">
        <v>21.9659866450551</v>
      </c>
      <c r="H122" s="42">
        <v>48.538882569397003</v>
      </c>
      <c r="I122" s="42">
        <v>0.54022762793807899</v>
      </c>
      <c r="J122" s="42">
        <v>34.5241348658638</v>
      </c>
      <c r="K122" s="42">
        <v>19.7260743510986</v>
      </c>
      <c r="L122" s="42">
        <v>26.107787969707701</v>
      </c>
      <c r="M122" s="42">
        <v>29.898884080985699</v>
      </c>
      <c r="N122" s="42">
        <v>64.673455218940504</v>
      </c>
      <c r="O122" s="42">
        <v>74.425751218164393</v>
      </c>
      <c r="P122" s="30"/>
      <c r="Q122" s="30"/>
      <c r="R122" s="30"/>
      <c r="S122" s="30"/>
      <c r="T122" s="30"/>
    </row>
    <row r="123" spans="1:20" x14ac:dyDescent="0.3">
      <c r="A123" s="41">
        <v>1998</v>
      </c>
      <c r="B123" s="41" t="s">
        <v>76</v>
      </c>
      <c r="C123" s="41">
        <v>3</v>
      </c>
      <c r="D123" s="42">
        <v>49.359447644759499</v>
      </c>
      <c r="E123" s="42">
        <v>13.2787664347406</v>
      </c>
      <c r="F123" s="42">
        <v>81.146140762064505</v>
      </c>
      <c r="G123" s="42">
        <v>22.554376203749101</v>
      </c>
      <c r="H123" s="42">
        <v>49.600486368699698</v>
      </c>
      <c r="I123" s="42">
        <v>0.53824568758765101</v>
      </c>
      <c r="J123" s="42">
        <v>34.943346535902002</v>
      </c>
      <c r="K123" s="42">
        <v>19.8845266080233</v>
      </c>
      <c r="L123" s="42">
        <v>26.320975459306599</v>
      </c>
      <c r="M123" s="42">
        <v>30.447964075528301</v>
      </c>
      <c r="N123" s="42">
        <v>67.026851618190193</v>
      </c>
      <c r="O123" s="42">
        <v>75.3961854750345</v>
      </c>
      <c r="P123" s="30"/>
      <c r="Q123" s="30"/>
      <c r="R123" s="30"/>
      <c r="S123" s="30"/>
      <c r="T123" s="30"/>
    </row>
    <row r="124" spans="1:20" x14ac:dyDescent="0.3">
      <c r="A124" s="41">
        <v>1999</v>
      </c>
      <c r="B124" s="41" t="s">
        <v>76</v>
      </c>
      <c r="C124" s="41">
        <v>3</v>
      </c>
      <c r="D124" s="42">
        <v>49.762498431111403</v>
      </c>
      <c r="E124" s="42">
        <v>13.6139572414156</v>
      </c>
      <c r="F124" s="42">
        <v>82.630436364014301</v>
      </c>
      <c r="G124" s="42">
        <v>23.296095554493899</v>
      </c>
      <c r="H124" s="42">
        <v>52.183234382706502</v>
      </c>
      <c r="I124" s="42">
        <v>0.54116836711684602</v>
      </c>
      <c r="J124" s="42">
        <v>36.057013894251497</v>
      </c>
      <c r="K124" s="42">
        <v>20.109608675725699</v>
      </c>
      <c r="L124" s="42">
        <v>26.522778625772101</v>
      </c>
      <c r="M124" s="42">
        <v>30.993253683618299</v>
      </c>
      <c r="N124" s="42">
        <v>69.4922943073705</v>
      </c>
      <c r="O124" s="42">
        <v>77.994950169853496</v>
      </c>
      <c r="P124" s="30"/>
      <c r="Q124" s="30"/>
      <c r="R124" s="30"/>
      <c r="S124" s="30"/>
      <c r="T124" s="30"/>
    </row>
    <row r="125" spans="1:20" x14ac:dyDescent="0.3">
      <c r="A125" s="41">
        <v>2000</v>
      </c>
      <c r="B125" s="41" t="s">
        <v>76</v>
      </c>
      <c r="C125" s="41">
        <v>3</v>
      </c>
      <c r="D125" s="42">
        <v>50.172794041608803</v>
      </c>
      <c r="E125" s="42">
        <v>13.7568430359917</v>
      </c>
      <c r="F125" s="42">
        <v>84.491265289572695</v>
      </c>
      <c r="G125" s="42">
        <v>24.084141740188699</v>
      </c>
      <c r="H125" s="42">
        <v>54.485570577782298</v>
      </c>
      <c r="I125" s="42">
        <v>0.63186384914125904</v>
      </c>
      <c r="J125" s="42">
        <v>36.586056120434897</v>
      </c>
      <c r="K125" s="42">
        <v>20.243090901915799</v>
      </c>
      <c r="L125" s="42">
        <v>27.190973140580699</v>
      </c>
      <c r="M125" s="42">
        <v>31.9040263755032</v>
      </c>
      <c r="N125" s="42">
        <v>72.809227391103903</v>
      </c>
      <c r="O125" s="42">
        <v>83.156942905299402</v>
      </c>
      <c r="P125" s="30"/>
      <c r="Q125" s="30"/>
      <c r="R125" s="30"/>
      <c r="S125" s="30"/>
      <c r="T125" s="30"/>
    </row>
    <row r="126" spans="1:20" x14ac:dyDescent="0.3">
      <c r="A126" s="41">
        <v>2001</v>
      </c>
      <c r="B126" s="41" t="s">
        <v>76</v>
      </c>
      <c r="C126" s="41">
        <v>3</v>
      </c>
      <c r="D126" s="42">
        <v>50.509436210448499</v>
      </c>
      <c r="E126" s="42">
        <v>13.9503400244089</v>
      </c>
      <c r="F126" s="42">
        <v>86.821297878548194</v>
      </c>
      <c r="G126" s="42">
        <v>25.0836446242863</v>
      </c>
      <c r="H126" s="42">
        <v>57.473514605017101</v>
      </c>
      <c r="I126" s="42">
        <v>0.63898186673259105</v>
      </c>
      <c r="J126" s="42">
        <v>37.118721894100403</v>
      </c>
      <c r="K126" s="42">
        <v>20.442297949879599</v>
      </c>
      <c r="L126" s="42">
        <v>27.769127338805099</v>
      </c>
      <c r="M126" s="42">
        <v>32.621082075797702</v>
      </c>
      <c r="N126" s="42">
        <v>77.757161309085802</v>
      </c>
      <c r="O126" s="42">
        <v>86.861377282586105</v>
      </c>
      <c r="P126" s="30"/>
      <c r="Q126" s="30"/>
      <c r="R126" s="30"/>
      <c r="S126" s="30"/>
      <c r="T126" s="30"/>
    </row>
    <row r="127" spans="1:20" x14ac:dyDescent="0.3">
      <c r="A127" s="41">
        <v>2002</v>
      </c>
      <c r="B127" s="41" t="s">
        <v>76</v>
      </c>
      <c r="C127" s="41">
        <v>3</v>
      </c>
      <c r="D127" s="42">
        <v>50.9722998642536</v>
      </c>
      <c r="E127" s="42">
        <v>14.1261306382043</v>
      </c>
      <c r="F127" s="42">
        <v>89.203164578675199</v>
      </c>
      <c r="G127" s="42">
        <v>25.9994571903114</v>
      </c>
      <c r="H127" s="42">
        <v>59.816553383101102</v>
      </c>
      <c r="I127" s="42">
        <v>0.64700035947281198</v>
      </c>
      <c r="J127" s="42">
        <v>37.752369136535599</v>
      </c>
      <c r="K127" s="42">
        <v>21.018401318611399</v>
      </c>
      <c r="L127" s="42">
        <v>28.240810698054201</v>
      </c>
      <c r="M127" s="42">
        <v>34.042562874551201</v>
      </c>
      <c r="N127" s="42">
        <v>80.051737199489395</v>
      </c>
      <c r="O127" s="42">
        <v>89.768706870971201</v>
      </c>
      <c r="P127" s="30"/>
      <c r="Q127" s="30"/>
      <c r="R127" s="30"/>
      <c r="S127" s="30"/>
      <c r="T127" s="30"/>
    </row>
    <row r="128" spans="1:20" x14ac:dyDescent="0.3">
      <c r="A128" s="41">
        <v>2003</v>
      </c>
      <c r="B128" s="41" t="s">
        <v>76</v>
      </c>
      <c r="C128" s="41">
        <v>3</v>
      </c>
      <c r="D128" s="42">
        <v>51.323619076558103</v>
      </c>
      <c r="E128" s="42">
        <v>14.2676224005842</v>
      </c>
      <c r="F128" s="42">
        <v>90.370154222517698</v>
      </c>
      <c r="G128" s="42">
        <v>26.446124542490399</v>
      </c>
      <c r="H128" s="42">
        <v>60.912592295353598</v>
      </c>
      <c r="I128" s="42">
        <v>0.64502806228063103</v>
      </c>
      <c r="J128" s="42">
        <v>38.262099025115099</v>
      </c>
      <c r="K128" s="42">
        <v>21.220205894658999</v>
      </c>
      <c r="L128" s="42">
        <v>28.9479426885785</v>
      </c>
      <c r="M128" s="42">
        <v>35.798781535961901</v>
      </c>
      <c r="N128" s="42">
        <v>82.992418082648697</v>
      </c>
      <c r="O128" s="42">
        <v>93.237716902572501</v>
      </c>
      <c r="P128" s="30"/>
      <c r="Q128" s="30"/>
      <c r="R128" s="30"/>
      <c r="S128" s="30"/>
      <c r="T128" s="30"/>
    </row>
    <row r="129" spans="1:20" x14ac:dyDescent="0.3">
      <c r="A129" s="41">
        <v>2004</v>
      </c>
      <c r="B129" s="41" t="s">
        <v>76</v>
      </c>
      <c r="C129" s="41">
        <v>3</v>
      </c>
      <c r="D129" s="42">
        <v>51.6099329921501</v>
      </c>
      <c r="E129" s="42">
        <v>14.3602177234539</v>
      </c>
      <c r="F129" s="42">
        <v>91.697012903617093</v>
      </c>
      <c r="G129" s="42">
        <v>27.0979036422709</v>
      </c>
      <c r="H129" s="42">
        <v>63.138269342020699</v>
      </c>
      <c r="I129" s="42">
        <v>0.64305393250248899</v>
      </c>
      <c r="J129" s="42">
        <v>39.792343822185401</v>
      </c>
      <c r="K129" s="42">
        <v>21.458821092057601</v>
      </c>
      <c r="L129" s="42">
        <v>29.5771032262391</v>
      </c>
      <c r="M129" s="42">
        <v>36.888165978775497</v>
      </c>
      <c r="N129" s="42">
        <v>85.280772879144095</v>
      </c>
      <c r="O129" s="42">
        <v>95.100925846222097</v>
      </c>
      <c r="P129" s="30"/>
      <c r="Q129" s="30"/>
      <c r="R129" s="30"/>
      <c r="S129" s="30"/>
      <c r="T129" s="30"/>
    </row>
    <row r="130" spans="1:20" x14ac:dyDescent="0.3">
      <c r="A130" s="41">
        <v>2005</v>
      </c>
      <c r="B130" s="41" t="s">
        <v>76</v>
      </c>
      <c r="C130" s="41">
        <v>3</v>
      </c>
      <c r="D130" s="42">
        <v>51.889938472168403</v>
      </c>
      <c r="E130" s="42">
        <v>14.518356106327399</v>
      </c>
      <c r="F130" s="42">
        <v>94.474957504169495</v>
      </c>
      <c r="G130" s="42">
        <v>27.934399203055602</v>
      </c>
      <c r="H130" s="42">
        <v>64.324480391731896</v>
      </c>
      <c r="I130" s="42">
        <v>0.641075674266398</v>
      </c>
      <c r="J130" s="42">
        <v>41.176172508944198</v>
      </c>
      <c r="K130" s="42">
        <v>22.3239491668275</v>
      </c>
      <c r="L130" s="42">
        <v>29.820918064872298</v>
      </c>
      <c r="M130" s="42">
        <v>37.742803173926802</v>
      </c>
      <c r="N130" s="42">
        <v>87.979051415459395</v>
      </c>
      <c r="O130" s="42">
        <v>95.970543156821805</v>
      </c>
      <c r="P130" s="30"/>
      <c r="Q130" s="30"/>
      <c r="R130" s="30"/>
      <c r="S130" s="30"/>
      <c r="T130" s="30"/>
    </row>
    <row r="131" spans="1:20" x14ac:dyDescent="0.3">
      <c r="A131" s="41">
        <v>2006</v>
      </c>
      <c r="B131" s="41" t="s">
        <v>76</v>
      </c>
      <c r="C131" s="41">
        <v>3</v>
      </c>
      <c r="D131" s="42">
        <v>52.062508040024802</v>
      </c>
      <c r="E131" s="42">
        <v>14.5495815416347</v>
      </c>
      <c r="F131" s="42">
        <v>95.466586856078195</v>
      </c>
      <c r="G131" s="42">
        <v>28.296916394292001</v>
      </c>
      <c r="H131" s="42">
        <v>65.130331195275602</v>
      </c>
      <c r="I131" s="42">
        <v>0.63909077430560901</v>
      </c>
      <c r="J131" s="42">
        <v>42.7754802249029</v>
      </c>
      <c r="K131" s="42">
        <v>22.804922993973399</v>
      </c>
      <c r="L131" s="42">
        <v>30.0983229729807</v>
      </c>
      <c r="M131" s="42">
        <v>37.7167829600549</v>
      </c>
      <c r="N131" s="42">
        <v>89.108161456050595</v>
      </c>
      <c r="O131" s="42">
        <v>98.196632371122305</v>
      </c>
      <c r="P131" s="30"/>
      <c r="Q131" s="30"/>
      <c r="R131" s="30"/>
      <c r="S131" s="30"/>
      <c r="T131" s="30"/>
    </row>
    <row r="132" spans="1:20" x14ac:dyDescent="0.3">
      <c r="A132" s="41">
        <v>2007</v>
      </c>
      <c r="B132" s="41" t="s">
        <v>76</v>
      </c>
      <c r="C132" s="41">
        <v>3</v>
      </c>
      <c r="D132" s="42">
        <v>52.268590967372603</v>
      </c>
      <c r="E132" s="42">
        <v>14.6169341587066</v>
      </c>
      <c r="F132" s="42">
        <v>97.264799069943805</v>
      </c>
      <c r="G132" s="42">
        <v>28.809074990206501</v>
      </c>
      <c r="H132" s="42">
        <v>65.674703162911499</v>
      </c>
      <c r="I132" s="42">
        <v>0.63989369611893199</v>
      </c>
      <c r="J132" s="42">
        <v>43.807318032196797</v>
      </c>
      <c r="K132" s="42">
        <v>23.252144143875402</v>
      </c>
      <c r="L132" s="42">
        <v>30.7440598977003</v>
      </c>
      <c r="M132" s="42">
        <v>38.808100793498802</v>
      </c>
      <c r="N132" s="42">
        <v>90.990393169419605</v>
      </c>
      <c r="O132" s="42">
        <v>100.841952719753</v>
      </c>
      <c r="P132" s="30"/>
      <c r="Q132" s="30"/>
      <c r="R132" s="30"/>
      <c r="S132" s="30"/>
      <c r="T132" s="30"/>
    </row>
    <row r="133" spans="1:20" x14ac:dyDescent="0.3">
      <c r="A133" s="41">
        <v>2008</v>
      </c>
      <c r="B133" s="41" t="s">
        <v>76</v>
      </c>
      <c r="C133" s="41">
        <v>3</v>
      </c>
      <c r="D133" s="42">
        <v>52.424164867870402</v>
      </c>
      <c r="E133" s="42">
        <v>14.615496401556101</v>
      </c>
      <c r="F133" s="42">
        <v>98.166910458626404</v>
      </c>
      <c r="G133" s="42">
        <v>29.123398419465602</v>
      </c>
      <c r="H133" s="42">
        <v>66.297234260197897</v>
      </c>
      <c r="I133" s="42">
        <v>0.644481406306608</v>
      </c>
      <c r="J133" s="42">
        <v>44.702085888173997</v>
      </c>
      <c r="K133" s="42">
        <v>23.889255152066902</v>
      </c>
      <c r="L133" s="42">
        <v>31.209491991083201</v>
      </c>
      <c r="M133" s="42">
        <v>40.854861537413903</v>
      </c>
      <c r="N133" s="42">
        <v>92.042209760031795</v>
      </c>
      <c r="O133" s="42">
        <v>102.889553854238</v>
      </c>
      <c r="P133" s="30"/>
      <c r="Q133" s="30"/>
      <c r="R133" s="30"/>
      <c r="S133" s="30"/>
      <c r="T133" s="30"/>
    </row>
    <row r="134" spans="1:20" x14ac:dyDescent="0.3">
      <c r="A134" s="41">
        <v>2009</v>
      </c>
      <c r="B134" s="41" t="s">
        <v>76</v>
      </c>
      <c r="C134" s="41">
        <v>3</v>
      </c>
      <c r="D134" s="42">
        <v>52.563280797577598</v>
      </c>
      <c r="E134" s="42">
        <v>14.729026259036299</v>
      </c>
      <c r="F134" s="42">
        <v>98.435828996687604</v>
      </c>
      <c r="G134" s="42">
        <v>29.274310265186902</v>
      </c>
      <c r="H134" s="42">
        <v>66.816007038583606</v>
      </c>
      <c r="I134" s="42">
        <v>0.64245792895507903</v>
      </c>
      <c r="J134" s="42">
        <v>45.246723960915602</v>
      </c>
      <c r="K134" s="42">
        <v>24.174490298834499</v>
      </c>
      <c r="L134" s="42">
        <v>32.710177159687497</v>
      </c>
      <c r="M134" s="42">
        <v>41.557161880753497</v>
      </c>
      <c r="N134" s="42">
        <v>93.456654006775096</v>
      </c>
      <c r="O134" s="42">
        <v>105.48344240583199</v>
      </c>
      <c r="P134" s="30"/>
      <c r="Q134" s="30"/>
      <c r="R134" s="30"/>
      <c r="S134" s="30"/>
      <c r="T134" s="30"/>
    </row>
    <row r="135" spans="1:20" x14ac:dyDescent="0.3">
      <c r="A135" s="41">
        <v>2010</v>
      </c>
      <c r="B135" s="41" t="s">
        <v>76</v>
      </c>
      <c r="C135" s="41">
        <v>3</v>
      </c>
      <c r="D135" s="42">
        <v>52.612867103550798</v>
      </c>
      <c r="E135" s="42">
        <v>14.7653426633825</v>
      </c>
      <c r="F135" s="42">
        <v>98.572373275907296</v>
      </c>
      <c r="G135" s="42">
        <v>29.3307163139268</v>
      </c>
      <c r="H135" s="42">
        <v>66.9069152095108</v>
      </c>
      <c r="I135" s="42">
        <v>0.64041503102309605</v>
      </c>
      <c r="J135" s="42">
        <v>45.886985245712197</v>
      </c>
      <c r="K135" s="42">
        <v>24.954757150914901</v>
      </c>
      <c r="L135" s="42">
        <v>33.542274816950098</v>
      </c>
      <c r="M135" s="42">
        <v>41.682461006793403</v>
      </c>
      <c r="N135" s="42">
        <v>94.767144224081207</v>
      </c>
      <c r="O135" s="42">
        <v>105.655009322106</v>
      </c>
      <c r="P135" s="30"/>
      <c r="Q135" s="30"/>
      <c r="R135" s="30"/>
      <c r="S135" s="30"/>
      <c r="T135" s="30"/>
    </row>
    <row r="136" spans="1:20" x14ac:dyDescent="0.3">
      <c r="A136" s="41">
        <v>2011</v>
      </c>
      <c r="B136" s="41" t="s">
        <v>76</v>
      </c>
      <c r="C136" s="41">
        <v>3</v>
      </c>
      <c r="D136" s="42">
        <v>52.585139986796399</v>
      </c>
      <c r="E136" s="42">
        <v>14.7682046830282</v>
      </c>
      <c r="F136" s="42">
        <v>98.573924767916907</v>
      </c>
      <c r="G136" s="42">
        <v>29.335945345597899</v>
      </c>
      <c r="H136" s="42">
        <v>66.865817493529207</v>
      </c>
      <c r="I136" s="42">
        <v>0.63834876368984195</v>
      </c>
      <c r="J136" s="42">
        <v>46.328570082800198</v>
      </c>
      <c r="K136" s="42">
        <v>25.188933685724699</v>
      </c>
      <c r="L136" s="42">
        <v>33.669381174668999</v>
      </c>
      <c r="M136" s="42">
        <v>41.582352964018902</v>
      </c>
      <c r="N136" s="42">
        <v>95.754894654011295</v>
      </c>
      <c r="O136" s="42">
        <v>106.320836639297</v>
      </c>
      <c r="P136" s="30"/>
      <c r="Q136" s="30"/>
      <c r="R136" s="30"/>
      <c r="S136" s="30"/>
      <c r="T136" s="30"/>
    </row>
    <row r="137" spans="1:20" x14ac:dyDescent="0.3">
      <c r="A137" s="41">
        <v>2012</v>
      </c>
      <c r="B137" s="41" t="s">
        <v>76</v>
      </c>
      <c r="C137" s="41">
        <v>3</v>
      </c>
      <c r="D137" s="42">
        <v>52.614414075580498</v>
      </c>
      <c r="E137" s="42">
        <v>14.862838903776501</v>
      </c>
      <c r="F137" s="42">
        <v>98.699960583086394</v>
      </c>
      <c r="G137" s="42">
        <v>29.3652755787598</v>
      </c>
      <c r="H137" s="42">
        <v>66.791274272150602</v>
      </c>
      <c r="I137" s="42">
        <v>0.63625481592477995</v>
      </c>
      <c r="J137" s="42">
        <v>46.631146286495799</v>
      </c>
      <c r="K137" s="42">
        <v>25.877144350521998</v>
      </c>
      <c r="L137" s="42">
        <v>34.115220856204601</v>
      </c>
      <c r="M137" s="42">
        <v>41.942860159797704</v>
      </c>
      <c r="N137" s="42">
        <v>96.631117747437003</v>
      </c>
      <c r="O137" s="42">
        <v>106.371994593151</v>
      </c>
      <c r="P137" s="30"/>
      <c r="Q137" s="30"/>
      <c r="R137" s="30"/>
      <c r="S137" s="30"/>
      <c r="T137" s="30"/>
    </row>
    <row r="138" spans="1:20" x14ac:dyDescent="0.3">
      <c r="A138" s="41">
        <v>2013</v>
      </c>
      <c r="B138" s="41" t="s">
        <v>76</v>
      </c>
      <c r="C138" s="41">
        <v>3</v>
      </c>
      <c r="D138" s="42">
        <v>52.6311880922227</v>
      </c>
      <c r="E138" s="42">
        <v>14.9056749637842</v>
      </c>
      <c r="F138" s="42">
        <v>98.673469722974701</v>
      </c>
      <c r="G138" s="42">
        <v>29.3502491312728</v>
      </c>
      <c r="H138" s="42">
        <v>66.658238323528593</v>
      </c>
      <c r="I138" s="42">
        <v>0.63412848628859197</v>
      </c>
      <c r="J138" s="42">
        <v>47.309936641764502</v>
      </c>
      <c r="K138" s="42">
        <v>26.716832646098499</v>
      </c>
      <c r="L138" s="42">
        <v>35.482132503991302</v>
      </c>
      <c r="M138" s="42">
        <v>42.075023684779097</v>
      </c>
      <c r="N138" s="42">
        <v>98.181029993451801</v>
      </c>
      <c r="O138" s="42">
        <v>107.094118172034</v>
      </c>
      <c r="P138" s="30"/>
      <c r="Q138" s="30"/>
      <c r="R138" s="30"/>
      <c r="S138" s="30"/>
      <c r="T138" s="30"/>
    </row>
    <row r="139" spans="1:20" x14ac:dyDescent="0.3">
      <c r="A139" s="41">
        <v>2014</v>
      </c>
      <c r="B139" s="41" t="s">
        <v>76</v>
      </c>
      <c r="C139" s="41">
        <v>3</v>
      </c>
      <c r="D139" s="42">
        <v>52.647990694417999</v>
      </c>
      <c r="E139" s="42">
        <v>14.9004737106767</v>
      </c>
      <c r="F139" s="42">
        <v>99.082323193935807</v>
      </c>
      <c r="G139" s="42">
        <v>29.444022410019301</v>
      </c>
      <c r="H139" s="42">
        <v>66.572892655226099</v>
      </c>
      <c r="I139" s="42">
        <v>0.63196465400212398</v>
      </c>
      <c r="J139" s="42">
        <v>47.960004163377498</v>
      </c>
      <c r="K139" s="42">
        <v>26.768689304129101</v>
      </c>
      <c r="L139" s="42">
        <v>36.010313492751102</v>
      </c>
      <c r="M139" s="42">
        <v>42.726141932411998</v>
      </c>
      <c r="N139" s="42">
        <v>98.594679995336506</v>
      </c>
      <c r="O139" s="42">
        <v>107.28200782936599</v>
      </c>
      <c r="P139" s="30"/>
      <c r="Q139" s="30"/>
      <c r="R139" s="30"/>
      <c r="S139" s="30"/>
      <c r="T139" s="30"/>
    </row>
    <row r="140" spans="1:20" x14ac:dyDescent="0.3">
      <c r="A140" s="41">
        <v>2015</v>
      </c>
      <c r="B140" s="41" t="s">
        <v>76</v>
      </c>
      <c r="C140" s="41">
        <v>3</v>
      </c>
      <c r="D140" s="42">
        <v>52.964445215679604</v>
      </c>
      <c r="E140" s="42">
        <v>15.0680687728747</v>
      </c>
      <c r="F140" s="42">
        <v>100.895321530968</v>
      </c>
      <c r="G140" s="42">
        <v>30.088610680823599</v>
      </c>
      <c r="H140" s="42">
        <v>67.962203232615494</v>
      </c>
      <c r="I140" s="42">
        <v>0.63905396890601296</v>
      </c>
      <c r="J140" s="42">
        <v>48.798533402479798</v>
      </c>
      <c r="K140" s="42">
        <v>27.083852257193499</v>
      </c>
      <c r="L140" s="42">
        <v>36.612171329485101</v>
      </c>
      <c r="M140" s="42">
        <v>43.297138343231197</v>
      </c>
      <c r="N140" s="42">
        <v>100.636606598966</v>
      </c>
      <c r="O140" s="42">
        <v>108.98430946953199</v>
      </c>
      <c r="P140" s="30"/>
      <c r="Q140" s="30"/>
      <c r="R140" s="30"/>
      <c r="S140" s="30"/>
      <c r="T140" s="30"/>
    </row>
    <row r="141" spans="1:20" x14ac:dyDescent="0.3">
      <c r="A141" s="41">
        <v>2016</v>
      </c>
      <c r="B141" s="41" t="s">
        <v>76</v>
      </c>
      <c r="C141" s="41">
        <v>3</v>
      </c>
      <c r="D141" s="42">
        <v>53.319732818935101</v>
      </c>
      <c r="E141" s="42">
        <v>15.2351505351923</v>
      </c>
      <c r="F141" s="42">
        <v>102.781103405707</v>
      </c>
      <c r="G141" s="42">
        <v>30.762976036788501</v>
      </c>
      <c r="H141" s="42">
        <v>69.293005603898806</v>
      </c>
      <c r="I141" s="42">
        <v>0.64573769491701005</v>
      </c>
      <c r="J141" s="42">
        <v>49.645526086913101</v>
      </c>
      <c r="K141" s="42">
        <v>27.416323879366999</v>
      </c>
      <c r="L141" s="42">
        <v>37.245480472830401</v>
      </c>
      <c r="M141" s="42">
        <v>44.095421667540599</v>
      </c>
      <c r="N141" s="42">
        <v>102.70996113484</v>
      </c>
      <c r="O141" s="42">
        <v>111.16843842644499</v>
      </c>
      <c r="P141" s="30"/>
      <c r="Q141" s="30"/>
      <c r="R141" s="30"/>
      <c r="S141" s="30"/>
      <c r="T141" s="30"/>
    </row>
    <row r="142" spans="1:20" x14ac:dyDescent="0.3">
      <c r="A142" s="41">
        <v>2017</v>
      </c>
      <c r="B142" s="41" t="s">
        <v>76</v>
      </c>
      <c r="C142" s="41">
        <v>3</v>
      </c>
      <c r="D142" s="42">
        <v>53.711239870023299</v>
      </c>
      <c r="E142" s="42">
        <v>15.416988856761501</v>
      </c>
      <c r="F142" s="42">
        <v>104.72473552242199</v>
      </c>
      <c r="G142" s="42">
        <v>31.4547788957703</v>
      </c>
      <c r="H142" s="42">
        <v>70.667256545854499</v>
      </c>
      <c r="I142" s="42">
        <v>0.65466516929201202</v>
      </c>
      <c r="J142" s="42">
        <v>50.517406236458697</v>
      </c>
      <c r="K142" s="42">
        <v>27.745252923629302</v>
      </c>
      <c r="L142" s="42">
        <v>37.840948714611599</v>
      </c>
      <c r="M142" s="42">
        <v>44.902501194027899</v>
      </c>
      <c r="N142" s="42">
        <v>104.82660555608599</v>
      </c>
      <c r="O142" s="42">
        <v>113.655924864011</v>
      </c>
      <c r="P142" s="30"/>
      <c r="Q142" s="30"/>
      <c r="R142" s="30"/>
      <c r="S142" s="30"/>
      <c r="T142" s="30"/>
    </row>
    <row r="143" spans="1:20" x14ac:dyDescent="0.3">
      <c r="A143" s="41">
        <v>2018</v>
      </c>
      <c r="B143" s="41" t="s">
        <v>76</v>
      </c>
      <c r="C143" s="41">
        <v>3</v>
      </c>
      <c r="D143" s="42">
        <v>54.094999459669502</v>
      </c>
      <c r="E143" s="42">
        <v>15.5778678847359</v>
      </c>
      <c r="F143" s="42">
        <v>106.698817447705</v>
      </c>
      <c r="G143" s="42">
        <v>32.161380781286397</v>
      </c>
      <c r="H143" s="42">
        <v>71.765598703146594</v>
      </c>
      <c r="I143" s="42">
        <v>0.661651347366355</v>
      </c>
      <c r="J143" s="42">
        <v>51.4368308802337</v>
      </c>
      <c r="K143" s="42">
        <v>28.091936067179901</v>
      </c>
      <c r="L143" s="42">
        <v>38.433808020110902</v>
      </c>
      <c r="M143" s="42">
        <v>45.7130835292255</v>
      </c>
      <c r="N143" s="42">
        <v>107.088195071434</v>
      </c>
      <c r="O143" s="42">
        <v>116.070705448127</v>
      </c>
      <c r="P143" s="30"/>
      <c r="Q143" s="30"/>
      <c r="R143" s="30"/>
      <c r="S143" s="30"/>
      <c r="T143" s="30"/>
    </row>
    <row r="144" spans="1:20" x14ac:dyDescent="0.3">
      <c r="A144" s="41">
        <v>2019</v>
      </c>
      <c r="B144" s="41" t="s">
        <v>76</v>
      </c>
      <c r="C144" s="41">
        <v>3</v>
      </c>
      <c r="D144" s="42">
        <v>54.453546872215099</v>
      </c>
      <c r="E144" s="42">
        <v>15.734742013804899</v>
      </c>
      <c r="F144" s="42">
        <v>108.566428298484</v>
      </c>
      <c r="G144" s="42">
        <v>32.8237665768197</v>
      </c>
      <c r="H144" s="42">
        <v>72.948962742537901</v>
      </c>
      <c r="I144" s="42">
        <v>0.67013821108132499</v>
      </c>
      <c r="J144" s="42">
        <v>52.320815684847197</v>
      </c>
      <c r="K144" s="42">
        <v>28.4573577102637</v>
      </c>
      <c r="L144" s="42">
        <v>39.023694729272101</v>
      </c>
      <c r="M144" s="42">
        <v>46.6229205329333</v>
      </c>
      <c r="N144" s="42">
        <v>109.29162251543499</v>
      </c>
      <c r="O144" s="42">
        <v>118.34802171171501</v>
      </c>
      <c r="P144" s="30"/>
      <c r="Q144" s="30"/>
      <c r="R144" s="30"/>
      <c r="S144" s="30"/>
      <c r="T144" s="30"/>
    </row>
    <row r="145" spans="1:20" x14ac:dyDescent="0.3">
      <c r="A145" s="41">
        <v>2020</v>
      </c>
      <c r="B145" s="41" t="s">
        <v>76</v>
      </c>
      <c r="C145" s="41">
        <v>3</v>
      </c>
      <c r="D145" s="42">
        <v>54.747229017716698</v>
      </c>
      <c r="E145" s="42">
        <v>15.8744548468314</v>
      </c>
      <c r="F145" s="42">
        <v>110.217659187707</v>
      </c>
      <c r="G145" s="42">
        <v>33.409816096672799</v>
      </c>
      <c r="H145" s="42">
        <v>73.897472983217696</v>
      </c>
      <c r="I145" s="42">
        <v>0.67650680362556603</v>
      </c>
      <c r="J145" s="42">
        <v>53.198913698748598</v>
      </c>
      <c r="K145" s="42">
        <v>28.8320121490326</v>
      </c>
      <c r="L145" s="42">
        <v>39.610845050518897</v>
      </c>
      <c r="M145" s="42">
        <v>47.345520355949297</v>
      </c>
      <c r="N145" s="42">
        <v>111.459792303217</v>
      </c>
      <c r="O145" s="42">
        <v>120.142246039073</v>
      </c>
      <c r="P145" s="30"/>
      <c r="Q145" s="30"/>
      <c r="R145" s="30"/>
      <c r="S145" s="30"/>
      <c r="T145" s="30"/>
    </row>
    <row r="146" spans="1:20" x14ac:dyDescent="0.3">
      <c r="A146" s="41">
        <v>2021</v>
      </c>
      <c r="B146" s="41" t="s">
        <v>76</v>
      </c>
      <c r="C146" s="41">
        <v>3</v>
      </c>
      <c r="D146" s="42">
        <v>55.0235105473323</v>
      </c>
      <c r="E146" s="42">
        <v>16.003582753991999</v>
      </c>
      <c r="F146" s="42">
        <v>111.74917619623299</v>
      </c>
      <c r="G146" s="42">
        <v>33.951127006442199</v>
      </c>
      <c r="H146" s="42">
        <v>74.851771641469895</v>
      </c>
      <c r="I146" s="42">
        <v>0.68259982634615601</v>
      </c>
      <c r="J146" s="42">
        <v>54.092198871594597</v>
      </c>
      <c r="K146" s="42">
        <v>29.213094679428401</v>
      </c>
      <c r="L146" s="42">
        <v>40.195719375253901</v>
      </c>
      <c r="M146" s="42">
        <v>47.941458361772497</v>
      </c>
      <c r="N146" s="42">
        <v>113.586863302493</v>
      </c>
      <c r="O146" s="42">
        <v>121.742725941035</v>
      </c>
      <c r="P146" s="30"/>
      <c r="Q146" s="30"/>
      <c r="R146" s="30"/>
      <c r="S146" s="30"/>
      <c r="T146" s="30"/>
    </row>
    <row r="147" spans="1:20" x14ac:dyDescent="0.3">
      <c r="A147" s="41">
        <v>2022</v>
      </c>
      <c r="B147" s="41" t="s">
        <v>76</v>
      </c>
      <c r="C147" s="41">
        <v>3</v>
      </c>
      <c r="D147" s="42">
        <v>55.310722642020202</v>
      </c>
      <c r="E147" s="42">
        <v>16.1214746357774</v>
      </c>
      <c r="F147" s="42">
        <v>113.12577211849801</v>
      </c>
      <c r="G147" s="42">
        <v>34.4374701529877</v>
      </c>
      <c r="H147" s="42">
        <v>75.782308270852297</v>
      </c>
      <c r="I147" s="42">
        <v>0.68842193923756001</v>
      </c>
      <c r="J147" s="42">
        <v>55.000893075561002</v>
      </c>
      <c r="K147" s="42">
        <v>29.598452618733599</v>
      </c>
      <c r="L147" s="42">
        <v>40.779376731308503</v>
      </c>
      <c r="M147" s="42">
        <v>48.503210581505797</v>
      </c>
      <c r="N147" s="42">
        <v>115.597113423724</v>
      </c>
      <c r="O147" s="42">
        <v>123.298238936866</v>
      </c>
      <c r="P147" s="30"/>
      <c r="Q147" s="30"/>
      <c r="R147" s="30"/>
      <c r="S147" s="30"/>
      <c r="T147" s="30"/>
    </row>
    <row r="148" spans="1:20" x14ac:dyDescent="0.3">
      <c r="A148" s="41">
        <v>2023</v>
      </c>
      <c r="B148" s="41" t="s">
        <v>76</v>
      </c>
      <c r="C148" s="41">
        <v>3</v>
      </c>
      <c r="D148" s="42">
        <v>55.644870199607702</v>
      </c>
      <c r="E148" s="42">
        <v>16.234807616826298</v>
      </c>
      <c r="F148" s="42">
        <v>114.415930200818</v>
      </c>
      <c r="G148" s="42">
        <v>34.894175911121302</v>
      </c>
      <c r="H148" s="42">
        <v>76.657889494494896</v>
      </c>
      <c r="I148" s="42">
        <v>0.69403959936814197</v>
      </c>
      <c r="J148" s="42">
        <v>55.912561867941903</v>
      </c>
      <c r="K148" s="42">
        <v>29.987501353225099</v>
      </c>
      <c r="L148" s="42">
        <v>41.358720235674902</v>
      </c>
      <c r="M148" s="42">
        <v>49.071639331798899</v>
      </c>
      <c r="N148" s="42">
        <v>117.543952737531</v>
      </c>
      <c r="O148" s="42">
        <v>125.148618809634</v>
      </c>
      <c r="P148" s="30"/>
      <c r="Q148" s="30"/>
      <c r="R148" s="30"/>
      <c r="S148" s="30"/>
      <c r="T148" s="30"/>
    </row>
    <row r="149" spans="1:20" x14ac:dyDescent="0.3">
      <c r="A149" s="41">
        <v>2024</v>
      </c>
      <c r="B149" s="41" t="s">
        <v>76</v>
      </c>
      <c r="C149" s="41">
        <v>3</v>
      </c>
      <c r="D149" s="42">
        <v>56.008291384958603</v>
      </c>
      <c r="E149" s="42">
        <v>16.3492370279006</v>
      </c>
      <c r="F149" s="42">
        <v>115.725494140959</v>
      </c>
      <c r="G149" s="42">
        <v>35.357525791051401</v>
      </c>
      <c r="H149" s="42">
        <v>77.494562260088998</v>
      </c>
      <c r="I149" s="42">
        <v>0.699318279779375</v>
      </c>
      <c r="J149" s="42">
        <v>56.824344960209501</v>
      </c>
      <c r="K149" s="42">
        <v>30.3816647948764</v>
      </c>
      <c r="L149" s="42">
        <v>41.937082769952703</v>
      </c>
      <c r="M149" s="42">
        <v>49.623910589561099</v>
      </c>
      <c r="N149" s="42">
        <v>119.509130913774</v>
      </c>
      <c r="O149" s="42">
        <v>127.16056984115301</v>
      </c>
      <c r="P149" s="30"/>
      <c r="Q149" s="30"/>
      <c r="R149" s="30"/>
      <c r="S149" s="30"/>
      <c r="T149" s="30"/>
    </row>
    <row r="150" spans="1:20" x14ac:dyDescent="0.3">
      <c r="A150" s="41">
        <v>2025</v>
      </c>
      <c r="B150" s="41" t="s">
        <v>76</v>
      </c>
      <c r="C150" s="41">
        <v>3</v>
      </c>
      <c r="D150" s="42">
        <v>56.369328739022102</v>
      </c>
      <c r="E150" s="42">
        <v>16.4650049401322</v>
      </c>
      <c r="F150" s="42">
        <v>117.054927168936</v>
      </c>
      <c r="G150" s="42">
        <v>35.826968078463402</v>
      </c>
      <c r="H150" s="42">
        <v>78.324436060215305</v>
      </c>
      <c r="I150" s="42">
        <v>0.70448352945511505</v>
      </c>
      <c r="J150" s="42">
        <v>57.741750874174102</v>
      </c>
      <c r="K150" s="42">
        <v>30.778189994830299</v>
      </c>
      <c r="L150" s="42">
        <v>42.514917198673203</v>
      </c>
      <c r="M150" s="42">
        <v>50.161582024496703</v>
      </c>
      <c r="N150" s="42">
        <v>121.466587959108</v>
      </c>
      <c r="O150" s="42">
        <v>129.15559977986899</v>
      </c>
      <c r="P150" s="30"/>
      <c r="Q150" s="30"/>
      <c r="R150" s="30"/>
      <c r="S150" s="30"/>
      <c r="T150" s="30"/>
    </row>
    <row r="151" spans="1:20" x14ac:dyDescent="0.3">
      <c r="A151" s="41">
        <v>2026</v>
      </c>
      <c r="B151" s="41" t="s">
        <v>76</v>
      </c>
      <c r="C151" s="41">
        <v>3</v>
      </c>
      <c r="D151" s="42">
        <v>56.710323429855897</v>
      </c>
      <c r="E151" s="42">
        <v>16.578829136716699</v>
      </c>
      <c r="F151" s="42">
        <v>118.35949166257799</v>
      </c>
      <c r="G151" s="42">
        <v>36.287708941412497</v>
      </c>
      <c r="H151" s="42">
        <v>79.141407879792794</v>
      </c>
      <c r="I151" s="42">
        <v>0.70939760788412198</v>
      </c>
      <c r="J151" s="42">
        <v>58.665892797038197</v>
      </c>
      <c r="K151" s="42">
        <v>31.176783841017102</v>
      </c>
      <c r="L151" s="42">
        <v>43.092945662577698</v>
      </c>
      <c r="M151" s="42">
        <v>50.697126067662303</v>
      </c>
      <c r="N151" s="42">
        <v>123.405464173608</v>
      </c>
      <c r="O151" s="42">
        <v>131.03376198805699</v>
      </c>
      <c r="P151" s="30"/>
      <c r="Q151" s="30"/>
      <c r="R151" s="30"/>
      <c r="S151" s="30"/>
      <c r="T151" s="30"/>
    </row>
    <row r="152" spans="1:20" x14ac:dyDescent="0.3">
      <c r="A152" s="41">
        <v>2027</v>
      </c>
      <c r="B152" s="41" t="s">
        <v>76</v>
      </c>
      <c r="C152" s="41">
        <v>3</v>
      </c>
      <c r="D152" s="42">
        <v>57.045818047179097</v>
      </c>
      <c r="E152" s="42">
        <v>16.692102702065899</v>
      </c>
      <c r="F152" s="42">
        <v>119.64897262675299</v>
      </c>
      <c r="G152" s="42">
        <v>36.743119607348298</v>
      </c>
      <c r="H152" s="42">
        <v>79.953574722350197</v>
      </c>
      <c r="I152" s="42">
        <v>0.71427063559412896</v>
      </c>
      <c r="J152" s="42">
        <v>59.5978508681428</v>
      </c>
      <c r="K152" s="42">
        <v>31.577609762169502</v>
      </c>
      <c r="L152" s="42">
        <v>43.670883084888601</v>
      </c>
      <c r="M152" s="42">
        <v>51.239343892626401</v>
      </c>
      <c r="N152" s="42">
        <v>125.35175076343801</v>
      </c>
      <c r="O152" s="42">
        <v>132.87240540818701</v>
      </c>
      <c r="P152" s="30"/>
      <c r="Q152" s="30"/>
      <c r="R152" s="30"/>
      <c r="S152" s="30"/>
      <c r="T152" s="30"/>
    </row>
    <row r="153" spans="1:20" x14ac:dyDescent="0.3">
      <c r="A153" s="41">
        <v>2028</v>
      </c>
      <c r="B153" s="41" t="s">
        <v>76</v>
      </c>
      <c r="C153" s="41">
        <v>3</v>
      </c>
      <c r="D153" s="42">
        <v>57.388658588622498</v>
      </c>
      <c r="E153" s="42">
        <v>16.8056290653359</v>
      </c>
      <c r="F153" s="42">
        <v>120.94020508006</v>
      </c>
      <c r="G153" s="42">
        <v>37.199251524429499</v>
      </c>
      <c r="H153" s="42">
        <v>80.778853457097597</v>
      </c>
      <c r="I153" s="42">
        <v>0.71911155733045995</v>
      </c>
      <c r="J153" s="42">
        <v>60.542155433355497</v>
      </c>
      <c r="K153" s="42">
        <v>31.9813528595623</v>
      </c>
      <c r="L153" s="42">
        <v>44.253439926501002</v>
      </c>
      <c r="M153" s="42">
        <v>51.8021348188282</v>
      </c>
      <c r="N153" s="42">
        <v>127.32609154708901</v>
      </c>
      <c r="O153" s="42">
        <v>134.77295464999301</v>
      </c>
      <c r="P153" s="30"/>
      <c r="Q153" s="30"/>
      <c r="R153" s="30"/>
      <c r="S153" s="30"/>
      <c r="T153" s="30"/>
    </row>
    <row r="154" spans="1:20" x14ac:dyDescent="0.3">
      <c r="A154" s="41">
        <v>2029</v>
      </c>
      <c r="B154" s="41" t="s">
        <v>76</v>
      </c>
      <c r="C154" s="41">
        <v>3</v>
      </c>
      <c r="D154" s="42">
        <v>57.737107635544803</v>
      </c>
      <c r="E154" s="42">
        <v>16.921563201621101</v>
      </c>
      <c r="F154" s="42">
        <v>122.23819710577899</v>
      </c>
      <c r="G154" s="42">
        <v>37.657802371303298</v>
      </c>
      <c r="H154" s="42">
        <v>81.620808916111201</v>
      </c>
      <c r="I154" s="42">
        <v>0.72419890001746401</v>
      </c>
      <c r="J154" s="42">
        <v>61.495357925464397</v>
      </c>
      <c r="K154" s="42">
        <v>32.388650119257498</v>
      </c>
      <c r="L154" s="42">
        <v>44.835319524190403</v>
      </c>
      <c r="M154" s="42">
        <v>52.378883173452301</v>
      </c>
      <c r="N154" s="42">
        <v>129.31010894956501</v>
      </c>
      <c r="O154" s="42">
        <v>136.73176932035301</v>
      </c>
      <c r="P154" s="30"/>
      <c r="Q154" s="30"/>
      <c r="R154" s="30"/>
      <c r="S154" s="30"/>
      <c r="T154" s="30"/>
    </row>
    <row r="155" spans="1:20" x14ac:dyDescent="0.3">
      <c r="A155" s="41">
        <v>2030</v>
      </c>
      <c r="B155" s="41" t="s">
        <v>76</v>
      </c>
      <c r="C155" s="41">
        <v>3</v>
      </c>
      <c r="D155" s="42">
        <v>58.088837663753303</v>
      </c>
      <c r="E155" s="42">
        <v>17.038058341686099</v>
      </c>
      <c r="F155" s="42">
        <v>123.556929852064</v>
      </c>
      <c r="G155" s="42">
        <v>38.1244891780321</v>
      </c>
      <c r="H155" s="42">
        <v>82.460163179025301</v>
      </c>
      <c r="I155" s="42">
        <v>0.72924685375689502</v>
      </c>
      <c r="J155" s="42">
        <v>62.462672646301201</v>
      </c>
      <c r="K155" s="42">
        <v>32.803820114011302</v>
      </c>
      <c r="L155" s="42">
        <v>45.413799966103703</v>
      </c>
      <c r="M155" s="42">
        <v>52.962092202985502</v>
      </c>
      <c r="N155" s="42">
        <v>131.30977574773999</v>
      </c>
      <c r="O155" s="42">
        <v>138.72730875087299</v>
      </c>
      <c r="P155" s="30"/>
      <c r="Q155" s="30"/>
      <c r="R155" s="30"/>
      <c r="S155" s="30"/>
      <c r="T155" s="30"/>
    </row>
    <row r="156" spans="1:20" x14ac:dyDescent="0.3">
      <c r="A156" s="41">
        <v>1980</v>
      </c>
      <c r="B156" s="41" t="s">
        <v>77</v>
      </c>
      <c r="C156" s="41">
        <v>4</v>
      </c>
      <c r="D156" s="42">
        <v>18.689439357485043</v>
      </c>
      <c r="E156" s="42">
        <v>4.0902894555864098</v>
      </c>
      <c r="F156" s="42">
        <v>28.510876741001553</v>
      </c>
      <c r="G156" s="42">
        <v>5.7286421212606076</v>
      </c>
      <c r="H156" s="42">
        <v>12.626046360450633</v>
      </c>
      <c r="I156" s="42">
        <v>1.0022672714506902</v>
      </c>
      <c r="J156" s="42">
        <v>11.843326815181218</v>
      </c>
      <c r="K156" s="42">
        <v>7.4357353420143237</v>
      </c>
      <c r="L156" s="42">
        <v>6.931929848766103</v>
      </c>
      <c r="M156" s="42">
        <v>7.8466338474525692</v>
      </c>
      <c r="N156" s="42">
        <v>24.341014269291492</v>
      </c>
      <c r="O156" s="42">
        <v>17.980943156832083</v>
      </c>
      <c r="P156" s="30"/>
      <c r="Q156" s="30"/>
      <c r="R156" s="30"/>
      <c r="S156" s="30"/>
      <c r="T156" s="30"/>
    </row>
    <row r="157" spans="1:20" x14ac:dyDescent="0.3">
      <c r="A157" s="41">
        <v>1981</v>
      </c>
      <c r="B157" s="41" t="s">
        <v>77</v>
      </c>
      <c r="C157" s="41">
        <v>4</v>
      </c>
      <c r="D157" s="42">
        <v>19.100578204171541</v>
      </c>
      <c r="E157" s="42">
        <v>4.0954615662792673</v>
      </c>
      <c r="F157" s="42">
        <v>29.502737846016657</v>
      </c>
      <c r="G157" s="42">
        <v>5.9297529751030229</v>
      </c>
      <c r="H157" s="42">
        <v>14.823838650062299</v>
      </c>
      <c r="I157" s="42">
        <v>1.0409263540801237</v>
      </c>
      <c r="J157" s="42">
        <v>11.877124588334725</v>
      </c>
      <c r="K157" s="42">
        <v>7.4462781218875254</v>
      </c>
      <c r="L157" s="42">
        <v>7.4227066697580666</v>
      </c>
      <c r="M157" s="42">
        <v>7.8829182162684512</v>
      </c>
      <c r="N157" s="42">
        <v>24.707603786694992</v>
      </c>
      <c r="O157" s="42">
        <v>19.444812543883778</v>
      </c>
      <c r="P157" s="30"/>
      <c r="Q157" s="30"/>
      <c r="R157" s="30"/>
      <c r="S157" s="30"/>
      <c r="T157" s="30"/>
    </row>
    <row r="158" spans="1:20" x14ac:dyDescent="0.3">
      <c r="A158" s="41">
        <v>1982</v>
      </c>
      <c r="B158" s="41" t="s">
        <v>77</v>
      </c>
      <c r="C158" s="41">
        <v>4</v>
      </c>
      <c r="D158" s="42">
        <v>19.449162943085483</v>
      </c>
      <c r="E158" s="42">
        <v>4.1787357480002161</v>
      </c>
      <c r="F158" s="42">
        <v>29.889891759974667</v>
      </c>
      <c r="G158" s="42">
        <v>6.0292548764390892</v>
      </c>
      <c r="H158" s="42">
        <v>16.643766064683618</v>
      </c>
      <c r="I158" s="42">
        <v>1.0711087081063524</v>
      </c>
      <c r="J158" s="42">
        <v>12.033102007243448</v>
      </c>
      <c r="K158" s="42">
        <v>7.5012109509146114</v>
      </c>
      <c r="L158" s="42">
        <v>7.50393063983093</v>
      </c>
      <c r="M158" s="42">
        <v>7.9297619626400033</v>
      </c>
      <c r="N158" s="42">
        <v>25.400952401736937</v>
      </c>
      <c r="O158" s="42">
        <v>21.215721974271958</v>
      </c>
      <c r="P158" s="30"/>
      <c r="Q158" s="30"/>
      <c r="R158" s="30"/>
      <c r="S158" s="30"/>
      <c r="T158" s="30"/>
    </row>
    <row r="159" spans="1:20" x14ac:dyDescent="0.3">
      <c r="A159" s="41">
        <v>1983</v>
      </c>
      <c r="B159" s="41" t="s">
        <v>77</v>
      </c>
      <c r="C159" s="41">
        <v>4</v>
      </c>
      <c r="D159" s="42">
        <v>19.78539869543728</v>
      </c>
      <c r="E159" s="42">
        <v>4.2452062818024228</v>
      </c>
      <c r="F159" s="42">
        <v>30.243989599049765</v>
      </c>
      <c r="G159" s="42">
        <v>6.1122202428335921</v>
      </c>
      <c r="H159" s="42">
        <v>17.459612615113436</v>
      </c>
      <c r="I159" s="42">
        <v>1.0878747896237471</v>
      </c>
      <c r="J159" s="42">
        <v>12.160952942069342</v>
      </c>
      <c r="K159" s="42">
        <v>7.5295370837618121</v>
      </c>
      <c r="L159" s="42">
        <v>7.6325604007745955</v>
      </c>
      <c r="M159" s="42">
        <v>7.9459197891413247</v>
      </c>
      <c r="N159" s="42">
        <v>26.15542627787071</v>
      </c>
      <c r="O159" s="42">
        <v>22.440386765485155</v>
      </c>
      <c r="P159" s="30"/>
      <c r="Q159" s="30"/>
      <c r="R159" s="30"/>
      <c r="S159" s="30"/>
      <c r="T159" s="30"/>
    </row>
    <row r="160" spans="1:20" x14ac:dyDescent="0.3">
      <c r="A160" s="41">
        <v>1984</v>
      </c>
      <c r="B160" s="41" t="s">
        <v>77</v>
      </c>
      <c r="C160" s="41">
        <v>4</v>
      </c>
      <c r="D160" s="42">
        <v>20.016979529038647</v>
      </c>
      <c r="E160" s="42">
        <v>4.3374055362414996</v>
      </c>
      <c r="F160" s="42">
        <v>30.798580906638712</v>
      </c>
      <c r="G160" s="42">
        <v>6.2381643141390732</v>
      </c>
      <c r="H160" s="42">
        <v>18.641278815285006</v>
      </c>
      <c r="I160" s="42">
        <v>1.1097357140219313</v>
      </c>
      <c r="J160" s="42">
        <v>12.298445522133585</v>
      </c>
      <c r="K160" s="42">
        <v>7.6676689835679976</v>
      </c>
      <c r="L160" s="42">
        <v>7.9520643096259525</v>
      </c>
      <c r="M160" s="42">
        <v>7.9985963269398361</v>
      </c>
      <c r="N160" s="42">
        <v>26.611783342758677</v>
      </c>
      <c r="O160" s="42">
        <v>23.98931854163974</v>
      </c>
      <c r="P160" s="30"/>
      <c r="Q160" s="30"/>
      <c r="R160" s="30"/>
      <c r="S160" s="30"/>
      <c r="T160" s="30"/>
    </row>
    <row r="161" spans="1:20" x14ac:dyDescent="0.3">
      <c r="A161" s="41">
        <v>1985</v>
      </c>
      <c r="B161" s="41" t="s">
        <v>77</v>
      </c>
      <c r="C161" s="41">
        <v>4</v>
      </c>
      <c r="D161" s="42">
        <v>20.410680735042977</v>
      </c>
      <c r="E161" s="42">
        <v>4.4659934168453344</v>
      </c>
      <c r="F161" s="42">
        <v>31.697997527944999</v>
      </c>
      <c r="G161" s="42">
        <v>6.4463177003446468</v>
      </c>
      <c r="H161" s="42">
        <v>19.999069211394055</v>
      </c>
      <c r="I161" s="42">
        <v>1.151708024972887</v>
      </c>
      <c r="J161" s="42">
        <v>12.611334564839446</v>
      </c>
      <c r="K161" s="42">
        <v>7.7898237322686477</v>
      </c>
      <c r="L161" s="42">
        <v>8.2978390215282687</v>
      </c>
      <c r="M161" s="42">
        <v>8.2178100093137942</v>
      </c>
      <c r="N161" s="42">
        <v>27.753450034561769</v>
      </c>
      <c r="O161" s="42">
        <v>26.839380589721173</v>
      </c>
      <c r="P161" s="30"/>
      <c r="Q161" s="30"/>
      <c r="R161" s="30"/>
      <c r="S161" s="30"/>
      <c r="T161" s="30"/>
    </row>
    <row r="162" spans="1:20" x14ac:dyDescent="0.3">
      <c r="A162" s="41">
        <v>1986</v>
      </c>
      <c r="B162" s="41" t="s">
        <v>77</v>
      </c>
      <c r="C162" s="41">
        <v>4</v>
      </c>
      <c r="D162" s="42">
        <v>20.929159445250573</v>
      </c>
      <c r="E162" s="42">
        <v>4.7824933943392498</v>
      </c>
      <c r="F162" s="42">
        <v>33.096830529650738</v>
      </c>
      <c r="G162" s="42">
        <v>6.7732868361179897</v>
      </c>
      <c r="H162" s="42">
        <v>22.782549807665561</v>
      </c>
      <c r="I162" s="42">
        <v>1.223889529971028</v>
      </c>
      <c r="J162" s="42">
        <v>13.067306589308325</v>
      </c>
      <c r="K162" s="42">
        <v>7.9942857098090858</v>
      </c>
      <c r="L162" s="42">
        <v>9.0318455957723653</v>
      </c>
      <c r="M162" s="42">
        <v>8.9087971664054315</v>
      </c>
      <c r="N162" s="42">
        <v>29.573142071319275</v>
      </c>
      <c r="O162" s="42">
        <v>29.079028024720486</v>
      </c>
      <c r="P162" s="30"/>
      <c r="Q162" s="30"/>
      <c r="R162" s="30"/>
      <c r="S162" s="30"/>
      <c r="T162" s="30"/>
    </row>
    <row r="163" spans="1:20" x14ac:dyDescent="0.3">
      <c r="A163" s="41">
        <v>1987</v>
      </c>
      <c r="B163" s="41" t="s">
        <v>77</v>
      </c>
      <c r="C163" s="41">
        <v>4</v>
      </c>
      <c r="D163" s="42">
        <v>21.605390627633128</v>
      </c>
      <c r="E163" s="42">
        <v>5.0217929888562818</v>
      </c>
      <c r="F163" s="42">
        <v>34.751693749361756</v>
      </c>
      <c r="G163" s="42">
        <v>7.1516461053661651</v>
      </c>
      <c r="H163" s="42">
        <v>25.106702396843133</v>
      </c>
      <c r="I163" s="42">
        <v>1.299066962267807</v>
      </c>
      <c r="J163" s="42">
        <v>13.581536337500593</v>
      </c>
      <c r="K163" s="42">
        <v>8.2503481476378067</v>
      </c>
      <c r="L163" s="42">
        <v>9.6382136486059853</v>
      </c>
      <c r="M163" s="42">
        <v>9.5378214649601851</v>
      </c>
      <c r="N163" s="42">
        <v>32.701141773402114</v>
      </c>
      <c r="O163" s="42">
        <v>31.495565795720285</v>
      </c>
      <c r="P163" s="30"/>
      <c r="Q163" s="30"/>
      <c r="R163" s="30"/>
      <c r="S163" s="30"/>
      <c r="T163" s="30"/>
    </row>
    <row r="164" spans="1:20" x14ac:dyDescent="0.3">
      <c r="A164" s="41">
        <v>1988</v>
      </c>
      <c r="B164" s="41" t="s">
        <v>77</v>
      </c>
      <c r="C164" s="41">
        <v>4</v>
      </c>
      <c r="D164" s="42">
        <v>22.079481776666785</v>
      </c>
      <c r="E164" s="42">
        <v>5.2304310538745673</v>
      </c>
      <c r="F164" s="42">
        <v>36.70623396301098</v>
      </c>
      <c r="G164" s="42">
        <v>7.5818931134365437</v>
      </c>
      <c r="H164" s="42">
        <v>27.796849258018348</v>
      </c>
      <c r="I164" s="42">
        <v>1.3576725331505872</v>
      </c>
      <c r="J164" s="42">
        <v>13.994546480364871</v>
      </c>
      <c r="K164" s="42">
        <v>8.4324818859131749</v>
      </c>
      <c r="L164" s="42">
        <v>10.31879596879533</v>
      </c>
      <c r="M164" s="42">
        <v>10.367123647175426</v>
      </c>
      <c r="N164" s="42">
        <v>34.49424999722342</v>
      </c>
      <c r="O164" s="42">
        <v>33.552694900349294</v>
      </c>
      <c r="P164" s="30"/>
      <c r="Q164" s="30"/>
      <c r="R164" s="30"/>
      <c r="S164" s="30"/>
      <c r="T164" s="30"/>
    </row>
    <row r="165" spans="1:20" x14ac:dyDescent="0.3">
      <c r="A165" s="41">
        <v>1989</v>
      </c>
      <c r="B165" s="41" t="s">
        <v>77</v>
      </c>
      <c r="C165" s="41">
        <v>4</v>
      </c>
      <c r="D165" s="42">
        <v>22.555385801827754</v>
      </c>
      <c r="E165" s="42">
        <v>5.4093471052063373</v>
      </c>
      <c r="F165" s="42">
        <v>38.328051594318765</v>
      </c>
      <c r="G165" s="42">
        <v>7.9486540341752496</v>
      </c>
      <c r="H165" s="42">
        <v>29.5480953357776</v>
      </c>
      <c r="I165" s="42">
        <v>1.4157042320878435</v>
      </c>
      <c r="J165" s="42">
        <v>14.476034585729336</v>
      </c>
      <c r="K165" s="42">
        <v>8.7056772041165882</v>
      </c>
      <c r="L165" s="42">
        <v>10.861598543560902</v>
      </c>
      <c r="M165" s="42">
        <v>10.781866351887603</v>
      </c>
      <c r="N165" s="42">
        <v>35.99634081944145</v>
      </c>
      <c r="O165" s="42">
        <v>36.21620294622987</v>
      </c>
      <c r="P165" s="30"/>
      <c r="Q165" s="30"/>
      <c r="R165" s="30"/>
      <c r="S165" s="30"/>
      <c r="T165" s="30"/>
    </row>
    <row r="166" spans="1:20" x14ac:dyDescent="0.3">
      <c r="A166" s="41">
        <v>1990</v>
      </c>
      <c r="B166" s="41" t="s">
        <v>77</v>
      </c>
      <c r="C166" s="41">
        <v>4</v>
      </c>
      <c r="D166" s="42">
        <v>23.024839841121992</v>
      </c>
      <c r="E166" s="42">
        <v>5.6001181590801075</v>
      </c>
      <c r="F166" s="42">
        <v>40.700843881581093</v>
      </c>
      <c r="G166" s="42">
        <v>8.4661846801559957</v>
      </c>
      <c r="H166" s="42">
        <v>31.806646373638486</v>
      </c>
      <c r="I166" s="42">
        <v>1.4788569591526666</v>
      </c>
      <c r="J166" s="42">
        <v>15.171831119872174</v>
      </c>
      <c r="K166" s="42">
        <v>8.9023720848679666</v>
      </c>
      <c r="L166" s="42">
        <v>11.220138013847031</v>
      </c>
      <c r="M166" s="42">
        <v>11.337595144637204</v>
      </c>
      <c r="N166" s="42">
        <v>37.953574375193632</v>
      </c>
      <c r="O166" s="42">
        <v>39.618302532870594</v>
      </c>
      <c r="P166" s="30"/>
      <c r="Q166" s="30"/>
      <c r="R166" s="30"/>
      <c r="S166" s="30"/>
      <c r="T166" s="30"/>
    </row>
    <row r="167" spans="1:20" x14ac:dyDescent="0.3">
      <c r="A167" s="41">
        <v>1991</v>
      </c>
      <c r="B167" s="41" t="s">
        <v>77</v>
      </c>
      <c r="C167" s="41">
        <v>4</v>
      </c>
      <c r="D167" s="42">
        <v>23.615876296262719</v>
      </c>
      <c r="E167" s="42">
        <v>5.7653750616321826</v>
      </c>
      <c r="F167" s="42">
        <v>41.84572577790923</v>
      </c>
      <c r="G167" s="42">
        <v>8.7477248297605179</v>
      </c>
      <c r="H167" s="42">
        <v>33.461920289327388</v>
      </c>
      <c r="I167" s="42">
        <v>1.5511176577584562</v>
      </c>
      <c r="J167" s="42">
        <v>15.847321868982201</v>
      </c>
      <c r="K167" s="42">
        <v>9.1516459581636163</v>
      </c>
      <c r="L167" s="42">
        <v>11.899130220519575</v>
      </c>
      <c r="M167" s="42">
        <v>11.708796829327959</v>
      </c>
      <c r="N167" s="42">
        <v>39.133442555245459</v>
      </c>
      <c r="O167" s="42">
        <v>41.25763706069619</v>
      </c>
      <c r="P167" s="30"/>
      <c r="Q167" s="30"/>
      <c r="R167" s="30"/>
      <c r="S167" s="30"/>
      <c r="T167" s="30"/>
    </row>
    <row r="168" spans="1:20" x14ac:dyDescent="0.3">
      <c r="A168" s="41">
        <v>1992</v>
      </c>
      <c r="B168" s="41" t="s">
        <v>77</v>
      </c>
      <c r="C168" s="41">
        <v>4</v>
      </c>
      <c r="D168" s="42">
        <v>24.029709114051617</v>
      </c>
      <c r="E168" s="42">
        <v>5.9024152180883096</v>
      </c>
      <c r="F168" s="42">
        <v>42.835589053648505</v>
      </c>
      <c r="G168" s="42">
        <v>8.9918363767222331</v>
      </c>
      <c r="H168" s="42">
        <v>35.092614148612782</v>
      </c>
      <c r="I168" s="42">
        <v>1.60506751841978</v>
      </c>
      <c r="J168" s="42">
        <v>16.415978470795679</v>
      </c>
      <c r="K168" s="42">
        <v>9.3159390126855843</v>
      </c>
      <c r="L168" s="42">
        <v>12.189232676350825</v>
      </c>
      <c r="M168" s="42">
        <v>11.900281565266773</v>
      </c>
      <c r="N168" s="42">
        <v>40.450497832160828</v>
      </c>
      <c r="O168" s="42">
        <v>44.012736480006247</v>
      </c>
      <c r="P168" s="30"/>
      <c r="Q168" s="30"/>
      <c r="R168" s="30"/>
      <c r="S168" s="30"/>
      <c r="T168" s="30"/>
    </row>
    <row r="169" spans="1:20" x14ac:dyDescent="0.3">
      <c r="A169" s="41">
        <v>1993</v>
      </c>
      <c r="B169" s="41" t="s">
        <v>77</v>
      </c>
      <c r="C169" s="41">
        <v>4</v>
      </c>
      <c r="D169" s="42">
        <v>24.364542135978958</v>
      </c>
      <c r="E169" s="42">
        <v>6.0155214830753518</v>
      </c>
      <c r="F169" s="42">
        <v>43.76519876303577</v>
      </c>
      <c r="G169" s="42">
        <v>9.2055072085659386</v>
      </c>
      <c r="H169" s="42">
        <v>35.688667237418599</v>
      </c>
      <c r="I169" s="42">
        <v>1.6557687426847498</v>
      </c>
      <c r="J169" s="42">
        <v>16.828538097285481</v>
      </c>
      <c r="K169" s="42">
        <v>9.4571172626688771</v>
      </c>
      <c r="L169" s="42">
        <v>12.412426988448299</v>
      </c>
      <c r="M169" s="42">
        <v>11.918456503081881</v>
      </c>
      <c r="N169" s="42">
        <v>41.414123810764508</v>
      </c>
      <c r="O169" s="42">
        <v>45.651720716406331</v>
      </c>
      <c r="P169" s="30"/>
      <c r="Q169" s="30"/>
      <c r="R169" s="30"/>
      <c r="S169" s="30"/>
      <c r="T169" s="30"/>
    </row>
    <row r="170" spans="1:20" x14ac:dyDescent="0.3">
      <c r="A170" s="41">
        <v>1994</v>
      </c>
      <c r="B170" s="41" t="s">
        <v>77</v>
      </c>
      <c r="C170" s="41">
        <v>4</v>
      </c>
      <c r="D170" s="42">
        <v>24.666988957303101</v>
      </c>
      <c r="E170" s="42">
        <v>6.1148168170477959</v>
      </c>
      <c r="F170" s="42">
        <v>44.628553796362958</v>
      </c>
      <c r="G170" s="42">
        <v>9.4065851778116176</v>
      </c>
      <c r="H170" s="42">
        <v>36.468954903522494</v>
      </c>
      <c r="I170" s="42">
        <v>1.6993490524321988</v>
      </c>
      <c r="J170" s="42">
        <v>17.097304317540441</v>
      </c>
      <c r="K170" s="42">
        <v>9.574429203403394</v>
      </c>
      <c r="L170" s="42">
        <v>12.684127539559007</v>
      </c>
      <c r="M170" s="42">
        <v>11.927096228117623</v>
      </c>
      <c r="N170" s="42">
        <v>42.337981084664527</v>
      </c>
      <c r="O170" s="42">
        <v>46.286839283072005</v>
      </c>
      <c r="P170" s="30"/>
      <c r="Q170" s="30"/>
      <c r="R170" s="30"/>
      <c r="S170" s="30"/>
      <c r="T170" s="30"/>
    </row>
    <row r="171" spans="1:20" x14ac:dyDescent="0.3">
      <c r="A171" s="41">
        <v>1995</v>
      </c>
      <c r="B171" s="41" t="s">
        <v>77</v>
      </c>
      <c r="C171" s="41">
        <v>4</v>
      </c>
      <c r="D171" s="42">
        <v>24.902226356194262</v>
      </c>
      <c r="E171" s="42">
        <v>6.1581573271086212</v>
      </c>
      <c r="F171" s="42">
        <v>45.243773097393259</v>
      </c>
      <c r="G171" s="42">
        <v>9.5483666621350913</v>
      </c>
      <c r="H171" s="42">
        <v>36.783532632446914</v>
      </c>
      <c r="I171" s="42">
        <v>1.7243591267020015</v>
      </c>
      <c r="J171" s="42">
        <v>17.59124114069337</v>
      </c>
      <c r="K171" s="42">
        <v>9.6285239253338197</v>
      </c>
      <c r="L171" s="42">
        <v>13.491784291299592</v>
      </c>
      <c r="M171" s="42">
        <v>11.946077241111738</v>
      </c>
      <c r="N171" s="42">
        <v>43.476928158591754</v>
      </c>
      <c r="O171" s="42">
        <v>46.799561274763683</v>
      </c>
      <c r="P171" s="30"/>
      <c r="Q171" s="30"/>
      <c r="R171" s="30"/>
      <c r="S171" s="30"/>
      <c r="T171" s="30"/>
    </row>
    <row r="172" spans="1:20" x14ac:dyDescent="0.3">
      <c r="A172" s="41">
        <v>1996</v>
      </c>
      <c r="B172" s="41" t="s">
        <v>77</v>
      </c>
      <c r="C172" s="41">
        <v>4</v>
      </c>
      <c r="D172" s="42">
        <v>25.211789817048626</v>
      </c>
      <c r="E172" s="42">
        <v>6.2438646566507447</v>
      </c>
      <c r="F172" s="42">
        <v>45.887776869510127</v>
      </c>
      <c r="G172" s="42">
        <v>9.7082480409156862</v>
      </c>
      <c r="H172" s="42">
        <v>37.688177430163861</v>
      </c>
      <c r="I172" s="42">
        <v>1.7843313190157453</v>
      </c>
      <c r="J172" s="42">
        <v>17.860265961891592</v>
      </c>
      <c r="K172" s="42">
        <v>9.7584259759447054</v>
      </c>
      <c r="L172" s="42">
        <v>13.743443898200137</v>
      </c>
      <c r="M172" s="42">
        <v>12.052395411263706</v>
      </c>
      <c r="N172" s="42">
        <v>44.262488097697187</v>
      </c>
      <c r="O172" s="42">
        <v>47.63009434903671</v>
      </c>
      <c r="P172" s="30"/>
      <c r="Q172" s="30"/>
      <c r="R172" s="30"/>
      <c r="S172" s="30"/>
      <c r="T172" s="30"/>
    </row>
    <row r="173" spans="1:20" x14ac:dyDescent="0.3">
      <c r="A173" s="41">
        <v>1997</v>
      </c>
      <c r="B173" s="41" t="s">
        <v>77</v>
      </c>
      <c r="C173" s="41">
        <v>4</v>
      </c>
      <c r="D173" s="42">
        <v>25.421401120554929</v>
      </c>
      <c r="E173" s="42">
        <v>6.3309653131847003</v>
      </c>
      <c r="F173" s="42">
        <v>46.691931081158586</v>
      </c>
      <c r="G173" s="42">
        <v>9.8805328808545525</v>
      </c>
      <c r="H173" s="42">
        <v>37.969194498803269</v>
      </c>
      <c r="I173" s="42">
        <v>1.8078289342386018</v>
      </c>
      <c r="J173" s="42">
        <v>18.272883773785814</v>
      </c>
      <c r="K173" s="42">
        <v>9.8729924000835734</v>
      </c>
      <c r="L173" s="42">
        <v>13.884468213571967</v>
      </c>
      <c r="M173" s="42">
        <v>12.102374832590659</v>
      </c>
      <c r="N173" s="42">
        <v>44.900060335365566</v>
      </c>
      <c r="O173" s="42">
        <v>49.073787334598755</v>
      </c>
      <c r="P173" s="30"/>
      <c r="Q173" s="30"/>
      <c r="R173" s="30"/>
      <c r="S173" s="30"/>
      <c r="T173" s="30"/>
    </row>
    <row r="174" spans="1:20" x14ac:dyDescent="0.3">
      <c r="A174" s="41">
        <v>1998</v>
      </c>
      <c r="B174" s="41" t="s">
        <v>77</v>
      </c>
      <c r="C174" s="41">
        <v>4</v>
      </c>
      <c r="D174" s="42">
        <v>25.70775027658193</v>
      </c>
      <c r="E174" s="42">
        <v>6.4096837132894828</v>
      </c>
      <c r="F174" s="42">
        <v>47.409642832590798</v>
      </c>
      <c r="G174" s="42">
        <v>10.04803571253205</v>
      </c>
      <c r="H174" s="42">
        <v>38.54445458930924</v>
      </c>
      <c r="I174" s="42">
        <v>1.8387643138609955</v>
      </c>
      <c r="J174" s="42">
        <v>18.830151355542391</v>
      </c>
      <c r="K174" s="42">
        <v>9.9581191761671146</v>
      </c>
      <c r="L174" s="42">
        <v>15.476587079367837</v>
      </c>
      <c r="M174" s="42">
        <v>12.353673966427111</v>
      </c>
      <c r="N174" s="42">
        <v>46.035000049031439</v>
      </c>
      <c r="O174" s="42">
        <v>50.522030823839245</v>
      </c>
      <c r="P174" s="30"/>
      <c r="Q174" s="30"/>
      <c r="R174" s="30"/>
      <c r="S174" s="30"/>
      <c r="T174" s="30"/>
    </row>
    <row r="175" spans="1:20" x14ac:dyDescent="0.3">
      <c r="A175" s="41">
        <v>1999</v>
      </c>
      <c r="B175" s="41" t="s">
        <v>77</v>
      </c>
      <c r="C175" s="41">
        <v>4</v>
      </c>
      <c r="D175" s="42">
        <v>26.04240956508588</v>
      </c>
      <c r="E175" s="42">
        <v>6.4625632949937515</v>
      </c>
      <c r="F175" s="42">
        <v>48.490484230540048</v>
      </c>
      <c r="G175" s="42">
        <v>10.276248509311344</v>
      </c>
      <c r="H175" s="42">
        <v>38.946731144799813</v>
      </c>
      <c r="I175" s="42">
        <v>1.8746968327519431</v>
      </c>
      <c r="J175" s="42">
        <v>19.215779804479471</v>
      </c>
      <c r="K175" s="42">
        <v>10.002053722848583</v>
      </c>
      <c r="L175" s="42">
        <v>15.724763749439903</v>
      </c>
      <c r="M175" s="42">
        <v>12.939373202064985</v>
      </c>
      <c r="N175" s="42">
        <v>48.274505970316092</v>
      </c>
      <c r="O175" s="42">
        <v>53.259313680800759</v>
      </c>
      <c r="P175" s="30"/>
      <c r="Q175" s="30"/>
      <c r="R175" s="30"/>
      <c r="S175" s="30"/>
      <c r="T175" s="30"/>
    </row>
    <row r="176" spans="1:20" x14ac:dyDescent="0.3">
      <c r="A176" s="41">
        <v>2000</v>
      </c>
      <c r="B176" s="41" t="s">
        <v>77</v>
      </c>
      <c r="C176" s="41">
        <v>4</v>
      </c>
      <c r="D176" s="42">
        <v>26.274892171751521</v>
      </c>
      <c r="E176" s="42">
        <v>6.6343557663021899</v>
      </c>
      <c r="F176" s="42">
        <v>49.692006169928995</v>
      </c>
      <c r="G176" s="42">
        <v>10.529418573839976</v>
      </c>
      <c r="H176" s="42">
        <v>39.93410586387612</v>
      </c>
      <c r="I176" s="42">
        <v>1.9457233873738469</v>
      </c>
      <c r="J176" s="42">
        <v>19.406141829395388</v>
      </c>
      <c r="K176" s="42">
        <v>10.111292738115644</v>
      </c>
      <c r="L176" s="42">
        <v>15.835788629435758</v>
      </c>
      <c r="M176" s="42">
        <v>13.067634737283186</v>
      </c>
      <c r="N176" s="42">
        <v>49.260444258317563</v>
      </c>
      <c r="O176" s="42">
        <v>56.27056296147417</v>
      </c>
      <c r="P176" s="30"/>
      <c r="Q176" s="30"/>
      <c r="R176" s="30"/>
      <c r="S176" s="30"/>
      <c r="T176" s="30"/>
    </row>
    <row r="177" spans="1:20" x14ac:dyDescent="0.3">
      <c r="A177" s="41">
        <v>2001</v>
      </c>
      <c r="B177" s="41" t="s">
        <v>77</v>
      </c>
      <c r="C177" s="41">
        <v>4</v>
      </c>
      <c r="D177" s="42">
        <v>26.708589733142084</v>
      </c>
      <c r="E177" s="42">
        <v>6.8199966447099349</v>
      </c>
      <c r="F177" s="42">
        <v>51.691524671311399</v>
      </c>
      <c r="G177" s="42">
        <v>10.984792289716539</v>
      </c>
      <c r="H177" s="42">
        <v>41.807271958414262</v>
      </c>
      <c r="I177" s="42">
        <v>2.0439740589641335</v>
      </c>
      <c r="J177" s="42">
        <v>20.197594610554223</v>
      </c>
      <c r="K177" s="42">
        <v>10.36337995442716</v>
      </c>
      <c r="L177" s="42">
        <v>16.120987830984681</v>
      </c>
      <c r="M177" s="42">
        <v>13.684918872013775</v>
      </c>
      <c r="N177" s="42">
        <v>50.762494851091233</v>
      </c>
      <c r="O177" s="42">
        <v>58.366512863644921</v>
      </c>
      <c r="P177" s="30"/>
      <c r="Q177" s="30"/>
      <c r="R177" s="30"/>
      <c r="S177" s="30"/>
      <c r="T177" s="30"/>
    </row>
    <row r="178" spans="1:20" x14ac:dyDescent="0.3">
      <c r="A178" s="41">
        <v>2002</v>
      </c>
      <c r="B178" s="41" t="s">
        <v>77</v>
      </c>
      <c r="C178" s="41">
        <v>4</v>
      </c>
      <c r="D178" s="42">
        <v>27.257468517425988</v>
      </c>
      <c r="E178" s="42">
        <v>6.9970459104475582</v>
      </c>
      <c r="F178" s="42">
        <v>53.183808855440788</v>
      </c>
      <c r="G178" s="42">
        <v>11.35166494082816</v>
      </c>
      <c r="H178" s="42">
        <v>43.322584842529977</v>
      </c>
      <c r="I178" s="42">
        <v>2.1200018001657668</v>
      </c>
      <c r="J178" s="42">
        <v>21.127186256023634</v>
      </c>
      <c r="K178" s="42">
        <v>10.598261761800561</v>
      </c>
      <c r="L178" s="42">
        <v>16.545835697342294</v>
      </c>
      <c r="M178" s="42">
        <v>14.463609646515685</v>
      </c>
      <c r="N178" s="42">
        <v>52.395062787247909</v>
      </c>
      <c r="O178" s="42">
        <v>61.847414025608018</v>
      </c>
      <c r="P178" s="30"/>
      <c r="Q178" s="30"/>
      <c r="R178" s="30"/>
      <c r="S178" s="30"/>
      <c r="T178" s="30"/>
    </row>
    <row r="179" spans="1:20" x14ac:dyDescent="0.3">
      <c r="A179" s="41">
        <v>2003</v>
      </c>
      <c r="B179" s="41" t="s">
        <v>77</v>
      </c>
      <c r="C179" s="41">
        <v>4</v>
      </c>
      <c r="D179" s="42">
        <v>27.626602137941923</v>
      </c>
      <c r="E179" s="42">
        <v>7.1780810217754141</v>
      </c>
      <c r="F179" s="42">
        <v>54.472580968742498</v>
      </c>
      <c r="G179" s="42">
        <v>11.653535495894818</v>
      </c>
      <c r="H179" s="42">
        <v>44.657289991157811</v>
      </c>
      <c r="I179" s="42">
        <v>2.168273681933782</v>
      </c>
      <c r="J179" s="42">
        <v>21.844280415148347</v>
      </c>
      <c r="K179" s="42">
        <v>10.837822720950767</v>
      </c>
      <c r="L179" s="42">
        <v>16.949803788028746</v>
      </c>
      <c r="M179" s="42">
        <v>14.779942606994226</v>
      </c>
      <c r="N179" s="42">
        <v>53.767722991365957</v>
      </c>
      <c r="O179" s="42">
        <v>65.323115284326889</v>
      </c>
      <c r="P179" s="30"/>
      <c r="Q179" s="30"/>
      <c r="R179" s="30"/>
      <c r="S179" s="30"/>
      <c r="T179" s="30"/>
    </row>
    <row r="180" spans="1:20" x14ac:dyDescent="0.3">
      <c r="A180" s="41">
        <v>2004</v>
      </c>
      <c r="B180" s="41" t="s">
        <v>77</v>
      </c>
      <c r="C180" s="41">
        <v>4</v>
      </c>
      <c r="D180" s="42">
        <v>28.005839286983203</v>
      </c>
      <c r="E180" s="42">
        <v>7.3486209308846231</v>
      </c>
      <c r="F180" s="42">
        <v>56.31238242099456</v>
      </c>
      <c r="G180" s="42">
        <v>12.059170142747094</v>
      </c>
      <c r="H180" s="42">
        <v>46.038029358704165</v>
      </c>
      <c r="I180" s="42">
        <v>2.2905277964598976</v>
      </c>
      <c r="J180" s="42">
        <v>22.793289495955328</v>
      </c>
      <c r="K180" s="42">
        <v>10.984543763152139</v>
      </c>
      <c r="L180" s="42">
        <v>17.442424460649761</v>
      </c>
      <c r="M180" s="42">
        <v>15.042417710572987</v>
      </c>
      <c r="N180" s="42">
        <v>55.214651833179047</v>
      </c>
      <c r="O180" s="42">
        <v>66.339761419143386</v>
      </c>
      <c r="P180" s="30"/>
      <c r="Q180" s="30"/>
      <c r="R180" s="30"/>
      <c r="S180" s="30"/>
      <c r="T180" s="30"/>
    </row>
    <row r="181" spans="1:20" x14ac:dyDescent="0.3">
      <c r="A181" s="41">
        <v>2005</v>
      </c>
      <c r="B181" s="41" t="s">
        <v>77</v>
      </c>
      <c r="C181" s="41">
        <v>4</v>
      </c>
      <c r="D181" s="42">
        <v>28.436728921915556</v>
      </c>
      <c r="E181" s="42">
        <v>7.5334129713341866</v>
      </c>
      <c r="F181" s="42">
        <v>57.649067724260362</v>
      </c>
      <c r="G181" s="42">
        <v>12.361823181892829</v>
      </c>
      <c r="H181" s="42">
        <v>47.201432849292601</v>
      </c>
      <c r="I181" s="42">
        <v>2.3438806690400789</v>
      </c>
      <c r="J181" s="42">
        <v>23.952212065266281</v>
      </c>
      <c r="K181" s="42">
        <v>11.368659971484039</v>
      </c>
      <c r="L181" s="42">
        <v>17.730348284731562</v>
      </c>
      <c r="M181" s="42">
        <v>15.214380279744926</v>
      </c>
      <c r="N181" s="42">
        <v>56.121082507356277</v>
      </c>
      <c r="O181" s="42">
        <v>69.129568769189191</v>
      </c>
      <c r="P181" s="30"/>
      <c r="Q181" s="30"/>
      <c r="R181" s="30"/>
      <c r="S181" s="30"/>
      <c r="T181" s="30"/>
    </row>
    <row r="182" spans="1:20" x14ac:dyDescent="0.3">
      <c r="A182" s="41">
        <v>2006</v>
      </c>
      <c r="B182" s="41" t="s">
        <v>77</v>
      </c>
      <c r="C182" s="41">
        <v>4</v>
      </c>
      <c r="D182" s="42">
        <v>28.713918200281217</v>
      </c>
      <c r="E182" s="42">
        <v>7.5903018764589509</v>
      </c>
      <c r="F182" s="42">
        <v>58.785029740556809</v>
      </c>
      <c r="G182" s="42">
        <v>12.606387003121142</v>
      </c>
      <c r="H182" s="42">
        <v>47.70410316817896</v>
      </c>
      <c r="I182" s="42">
        <v>2.3566867178115203</v>
      </c>
      <c r="J182" s="42">
        <v>24.62936722911622</v>
      </c>
      <c r="K182" s="42">
        <v>11.530347038053005</v>
      </c>
      <c r="L182" s="42">
        <v>17.891464078861112</v>
      </c>
      <c r="M182" s="42">
        <v>15.434899551122504</v>
      </c>
      <c r="N182" s="42">
        <v>56.737324841442039</v>
      </c>
      <c r="O182" s="42">
        <v>69.718106344733982</v>
      </c>
      <c r="P182" s="30"/>
      <c r="Q182" s="30"/>
      <c r="R182" s="30"/>
      <c r="S182" s="30"/>
      <c r="T182" s="30"/>
    </row>
    <row r="183" spans="1:20" x14ac:dyDescent="0.3">
      <c r="A183" s="41">
        <v>2007</v>
      </c>
      <c r="B183" s="41" t="s">
        <v>77</v>
      </c>
      <c r="C183" s="41">
        <v>4</v>
      </c>
      <c r="D183" s="42">
        <v>28.993139473338069</v>
      </c>
      <c r="E183" s="42">
        <v>7.6405957045384696</v>
      </c>
      <c r="F183" s="42">
        <v>60.375657133272853</v>
      </c>
      <c r="G183" s="42">
        <v>12.939248380838869</v>
      </c>
      <c r="H183" s="42">
        <v>48.319607581364721</v>
      </c>
      <c r="I183" s="42">
        <v>2.3773260904777516</v>
      </c>
      <c r="J183" s="42">
        <v>25.294385205204915</v>
      </c>
      <c r="K183" s="42">
        <v>11.842089138517878</v>
      </c>
      <c r="L183" s="42">
        <v>18.655145233682074</v>
      </c>
      <c r="M183" s="42">
        <v>15.989871047916097</v>
      </c>
      <c r="N183" s="42">
        <v>57.302090230893064</v>
      </c>
      <c r="O183" s="42">
        <v>70.775775727694679</v>
      </c>
      <c r="P183" s="30"/>
      <c r="Q183" s="30"/>
      <c r="R183" s="30"/>
      <c r="S183" s="30"/>
      <c r="T183" s="30"/>
    </row>
    <row r="184" spans="1:20" x14ac:dyDescent="0.3">
      <c r="A184" s="41">
        <v>2008</v>
      </c>
      <c r="B184" s="41" t="s">
        <v>77</v>
      </c>
      <c r="C184" s="41">
        <v>4</v>
      </c>
      <c r="D184" s="42">
        <v>29.220678757368209</v>
      </c>
      <c r="E184" s="42">
        <v>7.6521638355646138</v>
      </c>
      <c r="F184" s="42">
        <v>61.146911550631899</v>
      </c>
      <c r="G184" s="42">
        <v>13.098052752122918</v>
      </c>
      <c r="H184" s="42">
        <v>48.459214664615374</v>
      </c>
      <c r="I184" s="42">
        <v>2.3763642420791364</v>
      </c>
      <c r="J184" s="42">
        <v>25.949443966415245</v>
      </c>
      <c r="K184" s="42">
        <v>12.1264216616105</v>
      </c>
      <c r="L184" s="42">
        <v>18.964431562894955</v>
      </c>
      <c r="M184" s="42">
        <v>16.179557453267488</v>
      </c>
      <c r="N184" s="42">
        <v>57.722308672376499</v>
      </c>
      <c r="O184" s="42">
        <v>71.494857669074989</v>
      </c>
      <c r="P184" s="30"/>
      <c r="Q184" s="30"/>
      <c r="R184" s="30"/>
      <c r="S184" s="30"/>
      <c r="T184" s="30"/>
    </row>
    <row r="185" spans="1:20" x14ac:dyDescent="0.3">
      <c r="A185" s="41">
        <v>2009</v>
      </c>
      <c r="B185" s="41" t="s">
        <v>77</v>
      </c>
      <c r="C185" s="41">
        <v>4</v>
      </c>
      <c r="D185" s="42">
        <v>29.460840425811561</v>
      </c>
      <c r="E185" s="42">
        <v>7.6775505289181636</v>
      </c>
      <c r="F185" s="42">
        <v>62.854175319940289</v>
      </c>
      <c r="G185" s="42">
        <v>13.449197324283999</v>
      </c>
      <c r="H185" s="42">
        <v>48.798391154303616</v>
      </c>
      <c r="I185" s="42">
        <v>2.386898850193341</v>
      </c>
      <c r="J185" s="42">
        <v>26.529226850072753</v>
      </c>
      <c r="K185" s="42">
        <v>12.228468579919724</v>
      </c>
      <c r="L185" s="42">
        <v>19.519229967276832</v>
      </c>
      <c r="M185" s="42">
        <v>16.317797290814553</v>
      </c>
      <c r="N185" s="42">
        <v>58.469700488829069</v>
      </c>
      <c r="O185" s="42">
        <v>73.521882324394468</v>
      </c>
      <c r="P185" s="30"/>
      <c r="Q185" s="30"/>
      <c r="R185" s="30"/>
      <c r="S185" s="30"/>
      <c r="T185" s="30"/>
    </row>
    <row r="186" spans="1:20" x14ac:dyDescent="0.3">
      <c r="A186" s="41">
        <v>2010</v>
      </c>
      <c r="B186" s="41" t="s">
        <v>77</v>
      </c>
      <c r="C186" s="41">
        <v>4</v>
      </c>
      <c r="D186" s="42">
        <v>29.584159526352586</v>
      </c>
      <c r="E186" s="42">
        <v>7.6789546800519242</v>
      </c>
      <c r="F186" s="42">
        <v>63.419126780404412</v>
      </c>
      <c r="G186" s="42">
        <v>13.578294032565168</v>
      </c>
      <c r="H186" s="42">
        <v>49.040687555818977</v>
      </c>
      <c r="I186" s="42">
        <v>2.4107293290157719</v>
      </c>
      <c r="J186" s="42">
        <v>26.807632500009912</v>
      </c>
      <c r="K186" s="42">
        <v>12.456770963647003</v>
      </c>
      <c r="L186" s="42">
        <v>19.804836499149847</v>
      </c>
      <c r="M186" s="42">
        <v>16.385119050701196</v>
      </c>
      <c r="N186" s="42">
        <v>59.123932060697939</v>
      </c>
      <c r="O186" s="42">
        <v>74.224391207055149</v>
      </c>
      <c r="P186" s="30"/>
      <c r="Q186" s="30"/>
      <c r="R186" s="30"/>
      <c r="S186" s="30"/>
      <c r="T186" s="30"/>
    </row>
    <row r="187" spans="1:20" x14ac:dyDescent="0.3">
      <c r="A187" s="41">
        <v>2011</v>
      </c>
      <c r="B187" s="41" t="s">
        <v>77</v>
      </c>
      <c r="C187" s="41">
        <v>4</v>
      </c>
      <c r="D187" s="42">
        <v>29.495848792077815</v>
      </c>
      <c r="E187" s="42">
        <v>7.6417958757462676</v>
      </c>
      <c r="F187" s="42">
        <v>63.243827306251553</v>
      </c>
      <c r="G187" s="42">
        <v>13.534991086986901</v>
      </c>
      <c r="H187" s="42">
        <v>48.899927102305213</v>
      </c>
      <c r="I187" s="42">
        <v>2.4303906015819785</v>
      </c>
      <c r="J187" s="42">
        <v>26.812767473113503</v>
      </c>
      <c r="K187" s="42">
        <v>12.497439202367254</v>
      </c>
      <c r="L187" s="42">
        <v>19.859774231996788</v>
      </c>
      <c r="M187" s="42">
        <v>16.282483256333659</v>
      </c>
      <c r="N187" s="42">
        <v>59.51377230186376</v>
      </c>
      <c r="O187" s="42">
        <v>74.27179312088694</v>
      </c>
      <c r="P187" s="30"/>
      <c r="Q187" s="30"/>
      <c r="R187" s="30"/>
      <c r="S187" s="30"/>
      <c r="T187" s="30"/>
    </row>
    <row r="188" spans="1:20" x14ac:dyDescent="0.3">
      <c r="A188" s="41">
        <v>2012</v>
      </c>
      <c r="B188" s="41" t="s">
        <v>77</v>
      </c>
      <c r="C188" s="41">
        <v>4</v>
      </c>
      <c r="D188" s="42">
        <v>29.512388757155971</v>
      </c>
      <c r="E188" s="42">
        <v>7.6093806042185159</v>
      </c>
      <c r="F188" s="42">
        <v>62.988647628972387</v>
      </c>
      <c r="G188" s="42">
        <v>13.479320869078695</v>
      </c>
      <c r="H188" s="42">
        <v>48.769135162058312</v>
      </c>
      <c r="I188" s="42">
        <v>2.4198220512286661</v>
      </c>
      <c r="J188" s="42">
        <v>26.822493342145595</v>
      </c>
      <c r="K188" s="42">
        <v>12.591646221116687</v>
      </c>
      <c r="L188" s="42">
        <v>20.563328710103484</v>
      </c>
      <c r="M188" s="42">
        <v>16.197710403136266</v>
      </c>
      <c r="N188" s="42">
        <v>59.447172445952035</v>
      </c>
      <c r="O188" s="42">
        <v>73.959348825808817</v>
      </c>
      <c r="P188" s="30"/>
      <c r="Q188" s="30"/>
      <c r="R188" s="30"/>
      <c r="S188" s="30"/>
      <c r="T188" s="30"/>
    </row>
    <row r="189" spans="1:20" x14ac:dyDescent="0.3">
      <c r="A189" s="41">
        <v>2013</v>
      </c>
      <c r="B189" s="41" t="s">
        <v>77</v>
      </c>
      <c r="C189" s="41">
        <v>4</v>
      </c>
      <c r="D189" s="42">
        <v>29.481498491217909</v>
      </c>
      <c r="E189" s="42">
        <v>7.5897682298830045</v>
      </c>
      <c r="F189" s="42">
        <v>63.021223901328355</v>
      </c>
      <c r="G189" s="42">
        <v>13.492343169037371</v>
      </c>
      <c r="H189" s="42">
        <v>48.663219908627518</v>
      </c>
      <c r="I189" s="42">
        <v>2.4211369478896123</v>
      </c>
      <c r="J189" s="42">
        <v>26.882298620800682</v>
      </c>
      <c r="K189" s="42">
        <v>12.649031885267661</v>
      </c>
      <c r="L189" s="42">
        <v>20.828463890874666</v>
      </c>
      <c r="M189" s="42">
        <v>16.160981255602444</v>
      </c>
      <c r="N189" s="42">
        <v>59.687102235817065</v>
      </c>
      <c r="O189" s="42">
        <v>74.040298874870814</v>
      </c>
      <c r="P189" s="30"/>
      <c r="Q189" s="30"/>
      <c r="R189" s="30"/>
      <c r="S189" s="30"/>
      <c r="T189" s="30"/>
    </row>
    <row r="190" spans="1:20" x14ac:dyDescent="0.3">
      <c r="A190" s="41">
        <v>2014</v>
      </c>
      <c r="B190" s="41" t="s">
        <v>77</v>
      </c>
      <c r="C190" s="41">
        <v>4</v>
      </c>
      <c r="D190" s="42">
        <v>29.463134235566439</v>
      </c>
      <c r="E190" s="42">
        <v>7.5654975961676847</v>
      </c>
      <c r="F190" s="42">
        <v>63.134072320446066</v>
      </c>
      <c r="G190" s="42">
        <v>13.520200735359943</v>
      </c>
      <c r="H190" s="42">
        <v>48.489615168056261</v>
      </c>
      <c r="I190" s="42">
        <v>2.4165625897260106</v>
      </c>
      <c r="J190" s="42">
        <v>26.93913432312236</v>
      </c>
      <c r="K190" s="42">
        <v>12.702231174785583</v>
      </c>
      <c r="L190" s="42">
        <v>20.943383860613636</v>
      </c>
      <c r="M190" s="42">
        <v>16.127315192322644</v>
      </c>
      <c r="N190" s="42">
        <v>59.71476905097871</v>
      </c>
      <c r="O190" s="42">
        <v>74.113652627146863</v>
      </c>
      <c r="P190" s="30"/>
      <c r="Q190" s="30"/>
      <c r="R190" s="30"/>
      <c r="S190" s="30"/>
      <c r="T190" s="30"/>
    </row>
    <row r="191" spans="1:20" x14ac:dyDescent="0.3">
      <c r="A191" s="41">
        <v>2015</v>
      </c>
      <c r="B191" s="41" t="s">
        <v>77</v>
      </c>
      <c r="C191" s="41">
        <v>4</v>
      </c>
      <c r="D191" s="42">
        <v>29.705718539390251</v>
      </c>
      <c r="E191" s="42">
        <v>7.6349474158260886</v>
      </c>
      <c r="F191" s="42">
        <v>63.964940221009648</v>
      </c>
      <c r="G191" s="42">
        <v>13.696092032262175</v>
      </c>
      <c r="H191" s="42">
        <v>49.001059982536724</v>
      </c>
      <c r="I191" s="42">
        <v>2.4406749800146486</v>
      </c>
      <c r="J191" s="42">
        <v>27.384264304584747</v>
      </c>
      <c r="K191" s="42">
        <v>12.81163082910931</v>
      </c>
      <c r="L191" s="42">
        <v>21.205975829023998</v>
      </c>
      <c r="M191" s="42">
        <v>16.213095972091711</v>
      </c>
      <c r="N191" s="42">
        <v>60.347203343473609</v>
      </c>
      <c r="O191" s="42">
        <v>75.129587323802099</v>
      </c>
      <c r="P191" s="30"/>
      <c r="Q191" s="30"/>
      <c r="R191" s="30"/>
      <c r="S191" s="30"/>
      <c r="T191" s="30"/>
    </row>
    <row r="192" spans="1:20" x14ac:dyDescent="0.3">
      <c r="A192" s="41">
        <v>2016</v>
      </c>
      <c r="B192" s="41" t="s">
        <v>77</v>
      </c>
      <c r="C192" s="41">
        <v>4</v>
      </c>
      <c r="D192" s="42">
        <v>30.05811710799405</v>
      </c>
      <c r="E192" s="42">
        <v>7.7310110460049613</v>
      </c>
      <c r="F192" s="42">
        <v>65.076976127480492</v>
      </c>
      <c r="G192" s="42">
        <v>13.941315644048629</v>
      </c>
      <c r="H192" s="42">
        <v>49.663839014310724</v>
      </c>
      <c r="I192" s="42">
        <v>2.4800852901771053</v>
      </c>
      <c r="J192" s="42">
        <v>27.916813048266821</v>
      </c>
      <c r="K192" s="42">
        <v>12.968875273124194</v>
      </c>
      <c r="L192" s="42">
        <v>21.556443144201573</v>
      </c>
      <c r="M192" s="42">
        <v>16.482433216616485</v>
      </c>
      <c r="N192" s="42">
        <v>61.238828629762594</v>
      </c>
      <c r="O192" s="42">
        <v>76.766657507752569</v>
      </c>
      <c r="P192" s="30"/>
      <c r="Q192" s="30"/>
      <c r="R192" s="30"/>
      <c r="S192" s="30"/>
      <c r="T192" s="30"/>
    </row>
    <row r="193" spans="1:20" x14ac:dyDescent="0.3">
      <c r="A193" s="41">
        <v>2017</v>
      </c>
      <c r="B193" s="41" t="s">
        <v>77</v>
      </c>
      <c r="C193" s="41">
        <v>4</v>
      </c>
      <c r="D193" s="42">
        <v>30.418211498145734</v>
      </c>
      <c r="E193" s="42">
        <v>7.8402491172008117</v>
      </c>
      <c r="F193" s="42">
        <v>66.218132451893339</v>
      </c>
      <c r="G193" s="42">
        <v>14.194620495878992</v>
      </c>
      <c r="H193" s="42">
        <v>50.578484697630138</v>
      </c>
      <c r="I193" s="42">
        <v>2.5275160532769299</v>
      </c>
      <c r="J193" s="42">
        <v>28.481722626057987</v>
      </c>
      <c r="K193" s="42">
        <v>13.132486634533453</v>
      </c>
      <c r="L193" s="42">
        <v>21.890565113151034</v>
      </c>
      <c r="M193" s="42">
        <v>16.767684013329308</v>
      </c>
      <c r="N193" s="42">
        <v>62.198936444271915</v>
      </c>
      <c r="O193" s="42">
        <v>78.52701175260583</v>
      </c>
      <c r="P193" s="30"/>
      <c r="Q193" s="30"/>
      <c r="R193" s="30"/>
      <c r="S193" s="30"/>
      <c r="T193" s="30"/>
    </row>
    <row r="194" spans="1:20" x14ac:dyDescent="0.3">
      <c r="A194" s="41">
        <v>2018</v>
      </c>
      <c r="B194" s="41" t="s">
        <v>77</v>
      </c>
      <c r="C194" s="41">
        <v>4</v>
      </c>
      <c r="D194" s="42">
        <v>30.736771695559671</v>
      </c>
      <c r="E194" s="42">
        <v>7.9292588683632159</v>
      </c>
      <c r="F194" s="42">
        <v>67.346677220740006</v>
      </c>
      <c r="G194" s="42">
        <v>14.446480002240392</v>
      </c>
      <c r="H194" s="42">
        <v>51.445994587767508</v>
      </c>
      <c r="I194" s="42">
        <v>2.5691392000509312</v>
      </c>
      <c r="J194" s="42">
        <v>29.072470556833977</v>
      </c>
      <c r="K194" s="42">
        <v>13.296535570333564</v>
      </c>
      <c r="L194" s="42">
        <v>22.216750320831302</v>
      </c>
      <c r="M194" s="42">
        <v>17.049684329185169</v>
      </c>
      <c r="N194" s="42">
        <v>63.276880315029132</v>
      </c>
      <c r="O194" s="42">
        <v>80.118179239833736</v>
      </c>
      <c r="P194" s="30"/>
      <c r="Q194" s="30"/>
      <c r="R194" s="30"/>
      <c r="S194" s="30"/>
      <c r="T194" s="30"/>
    </row>
    <row r="195" spans="1:20" x14ac:dyDescent="0.3">
      <c r="A195" s="41">
        <v>2019</v>
      </c>
      <c r="B195" s="41" t="s">
        <v>77</v>
      </c>
      <c r="C195" s="41">
        <v>4</v>
      </c>
      <c r="D195" s="42">
        <v>31.043081419992586</v>
      </c>
      <c r="E195" s="42">
        <v>8.0185636038934618</v>
      </c>
      <c r="F195" s="42">
        <v>68.428800601510218</v>
      </c>
      <c r="G195" s="42">
        <v>14.685445516703691</v>
      </c>
      <c r="H195" s="42">
        <v>52.421271008148068</v>
      </c>
      <c r="I195" s="42">
        <v>2.6154215765032407</v>
      </c>
      <c r="J195" s="42">
        <v>29.634777473964952</v>
      </c>
      <c r="K195" s="42">
        <v>13.454882527921203</v>
      </c>
      <c r="L195" s="42">
        <v>22.540524721900802</v>
      </c>
      <c r="M195" s="42">
        <v>17.370831160147574</v>
      </c>
      <c r="N195" s="42">
        <v>64.325995769866196</v>
      </c>
      <c r="O195" s="42">
        <v>81.614511360540121</v>
      </c>
      <c r="P195" s="30"/>
      <c r="Q195" s="30"/>
      <c r="R195" s="30"/>
      <c r="S195" s="30"/>
      <c r="T195" s="30"/>
    </row>
    <row r="196" spans="1:20" x14ac:dyDescent="0.3">
      <c r="A196" s="41">
        <v>2020</v>
      </c>
      <c r="B196" s="41" t="s">
        <v>77</v>
      </c>
      <c r="C196" s="41">
        <v>4</v>
      </c>
      <c r="D196" s="42">
        <v>31.330543217717661</v>
      </c>
      <c r="E196" s="42">
        <v>8.1013583866224543</v>
      </c>
      <c r="F196" s="42">
        <v>69.430161978399937</v>
      </c>
      <c r="G196" s="42">
        <v>14.907819792131157</v>
      </c>
      <c r="H196" s="42">
        <v>53.30628236585359</v>
      </c>
      <c r="I196" s="42">
        <v>2.658532007031547</v>
      </c>
      <c r="J196" s="42">
        <v>30.206318981301635</v>
      </c>
      <c r="K196" s="42">
        <v>13.618258577000791</v>
      </c>
      <c r="L196" s="42">
        <v>22.869805675906864</v>
      </c>
      <c r="M196" s="42">
        <v>17.63220643264258</v>
      </c>
      <c r="N196" s="42">
        <v>65.366080729217416</v>
      </c>
      <c r="O196" s="42">
        <v>82.991538675670142</v>
      </c>
      <c r="P196" s="30"/>
      <c r="Q196" s="30"/>
      <c r="R196" s="30"/>
      <c r="S196" s="30"/>
      <c r="T196" s="30"/>
    </row>
    <row r="197" spans="1:20" x14ac:dyDescent="0.3">
      <c r="A197" s="41">
        <v>2021</v>
      </c>
      <c r="B197" s="41" t="s">
        <v>77</v>
      </c>
      <c r="C197" s="41">
        <v>4</v>
      </c>
      <c r="D197" s="42">
        <v>31.612182651590338</v>
      </c>
      <c r="E197" s="42">
        <v>8.1800906539752205</v>
      </c>
      <c r="F197" s="42">
        <v>70.399309944589518</v>
      </c>
      <c r="G197" s="42">
        <v>15.123012714811667</v>
      </c>
      <c r="H197" s="42">
        <v>54.223915626032323</v>
      </c>
      <c r="I197" s="42">
        <v>2.702374803304477</v>
      </c>
      <c r="J197" s="42">
        <v>30.795110004661666</v>
      </c>
      <c r="K197" s="42">
        <v>13.789463909544956</v>
      </c>
      <c r="L197" s="42">
        <v>23.202526576011302</v>
      </c>
      <c r="M197" s="42">
        <v>17.859781525862068</v>
      </c>
      <c r="N197" s="42">
        <v>66.410305418680437</v>
      </c>
      <c r="O197" s="42">
        <v>84.289837082098529</v>
      </c>
      <c r="P197" s="30"/>
      <c r="Q197" s="30"/>
      <c r="R197" s="30"/>
      <c r="S197" s="30"/>
      <c r="T197" s="30"/>
    </row>
    <row r="198" spans="1:20" x14ac:dyDescent="0.3">
      <c r="A198" s="41">
        <v>2022</v>
      </c>
      <c r="B198" s="41" t="s">
        <v>77</v>
      </c>
      <c r="C198" s="41">
        <v>4</v>
      </c>
      <c r="D198" s="42">
        <v>31.898633206667959</v>
      </c>
      <c r="E198" s="42">
        <v>8.2537372814124836</v>
      </c>
      <c r="F198" s="42">
        <v>71.3017770407521</v>
      </c>
      <c r="G198" s="42">
        <v>15.324236607950375</v>
      </c>
      <c r="H198" s="42">
        <v>55.142538838171774</v>
      </c>
      <c r="I198" s="42">
        <v>2.7467004847471532</v>
      </c>
      <c r="J198" s="42">
        <v>31.396761979521351</v>
      </c>
      <c r="K198" s="42">
        <v>13.964818285009473</v>
      </c>
      <c r="L198" s="42">
        <v>23.536403022325633</v>
      </c>
      <c r="M198" s="42">
        <v>18.083809635151844</v>
      </c>
      <c r="N198" s="42">
        <v>67.394441660062398</v>
      </c>
      <c r="O198" s="42">
        <v>85.568139942800869</v>
      </c>
      <c r="P198" s="30"/>
      <c r="Q198" s="30"/>
      <c r="R198" s="30"/>
      <c r="S198" s="30"/>
      <c r="T198" s="30"/>
    </row>
    <row r="199" spans="1:20" x14ac:dyDescent="0.3">
      <c r="A199" s="41">
        <v>2023</v>
      </c>
      <c r="B199" s="41" t="s">
        <v>77</v>
      </c>
      <c r="C199" s="41">
        <v>4</v>
      </c>
      <c r="D199" s="42">
        <v>32.205393548520078</v>
      </c>
      <c r="E199" s="42">
        <v>8.325488252396708</v>
      </c>
      <c r="F199" s="42">
        <v>72.171405088157996</v>
      </c>
      <c r="G199" s="42">
        <v>15.518844695354705</v>
      </c>
      <c r="H199" s="42">
        <v>56.049448138439409</v>
      </c>
      <c r="I199" s="42">
        <v>2.7910793176141326</v>
      </c>
      <c r="J199" s="42">
        <v>32.004101449638888</v>
      </c>
      <c r="K199" s="42">
        <v>14.142087848290448</v>
      </c>
      <c r="L199" s="42">
        <v>23.870605493853674</v>
      </c>
      <c r="M199" s="42">
        <v>18.316431196658918</v>
      </c>
      <c r="N199" s="42">
        <v>68.361086154367896</v>
      </c>
      <c r="O199" s="42">
        <v>86.974005215215513</v>
      </c>
      <c r="P199" s="30"/>
      <c r="Q199" s="30"/>
      <c r="R199" s="30"/>
      <c r="S199" s="30"/>
      <c r="T199" s="30"/>
    </row>
    <row r="200" spans="1:20" x14ac:dyDescent="0.3">
      <c r="A200" s="41">
        <v>2024</v>
      </c>
      <c r="B200" s="41" t="s">
        <v>77</v>
      </c>
      <c r="C200" s="41">
        <v>4</v>
      </c>
      <c r="D200" s="42">
        <v>32.52833838779457</v>
      </c>
      <c r="E200" s="42">
        <v>8.4004421066104982</v>
      </c>
      <c r="F200" s="42">
        <v>73.070282957034848</v>
      </c>
      <c r="G200" s="42">
        <v>15.719918703869485</v>
      </c>
      <c r="H200" s="42">
        <v>56.963039468018408</v>
      </c>
      <c r="I200" s="42">
        <v>2.8361244557827385</v>
      </c>
      <c r="J200" s="42">
        <v>32.614970493941243</v>
      </c>
      <c r="K200" s="42">
        <v>14.323530927857822</v>
      </c>
      <c r="L200" s="42">
        <v>24.206608152558292</v>
      </c>
      <c r="M200" s="42">
        <v>18.552055775051176</v>
      </c>
      <c r="N200" s="42">
        <v>69.354623539131367</v>
      </c>
      <c r="O200" s="42">
        <v>88.466000894987545</v>
      </c>
      <c r="P200" s="30"/>
      <c r="Q200" s="30"/>
      <c r="R200" s="30"/>
      <c r="S200" s="30"/>
      <c r="T200" s="30"/>
    </row>
    <row r="201" spans="1:20" x14ac:dyDescent="0.3">
      <c r="A201" s="41">
        <v>2025</v>
      </c>
      <c r="B201" s="41" t="s">
        <v>77</v>
      </c>
      <c r="C201" s="41">
        <v>4</v>
      </c>
      <c r="D201" s="42">
        <v>32.849844303120463</v>
      </c>
      <c r="E201" s="42">
        <v>8.4764149908846829</v>
      </c>
      <c r="F201" s="42">
        <v>73.989006836117724</v>
      </c>
      <c r="G201" s="42">
        <v>15.924913978493239</v>
      </c>
      <c r="H201" s="42">
        <v>57.880947659579654</v>
      </c>
      <c r="I201" s="42">
        <v>2.881071109865954</v>
      </c>
      <c r="J201" s="42">
        <v>33.231776928340096</v>
      </c>
      <c r="K201" s="42">
        <v>14.506752512062043</v>
      </c>
      <c r="L201" s="42">
        <v>24.540929467487331</v>
      </c>
      <c r="M201" s="42">
        <v>18.785689448472674</v>
      </c>
      <c r="N201" s="42">
        <v>70.349633156825689</v>
      </c>
      <c r="O201" s="42">
        <v>89.96171780690014</v>
      </c>
      <c r="P201" s="30"/>
      <c r="Q201" s="30"/>
      <c r="R201" s="30"/>
      <c r="S201" s="30"/>
      <c r="T201" s="30"/>
    </row>
    <row r="202" spans="1:20" x14ac:dyDescent="0.3">
      <c r="A202" s="41">
        <v>2026</v>
      </c>
      <c r="B202" s="41" t="s">
        <v>77</v>
      </c>
      <c r="C202" s="41">
        <v>4</v>
      </c>
      <c r="D202" s="42">
        <v>33.161638215750649</v>
      </c>
      <c r="E202" s="42">
        <v>8.5510129897865585</v>
      </c>
      <c r="F202" s="42">
        <v>74.900533799060923</v>
      </c>
      <c r="G202" s="42">
        <v>16.12796547171066</v>
      </c>
      <c r="H202" s="42">
        <v>58.798948730578971</v>
      </c>
      <c r="I202" s="42">
        <v>2.9255683438631568</v>
      </c>
      <c r="J202" s="42">
        <v>33.850642405801551</v>
      </c>
      <c r="K202" s="42">
        <v>14.690072677168748</v>
      </c>
      <c r="L202" s="42">
        <v>24.873112237268632</v>
      </c>
      <c r="M202" s="42">
        <v>19.021085533229616</v>
      </c>
      <c r="N202" s="42">
        <v>71.338500489177548</v>
      </c>
      <c r="O202" s="42">
        <v>91.419275657942734</v>
      </c>
      <c r="P202" s="30"/>
      <c r="Q202" s="30"/>
      <c r="R202" s="30"/>
      <c r="S202" s="30"/>
      <c r="T202" s="30"/>
    </row>
    <row r="203" spans="1:20" x14ac:dyDescent="0.3">
      <c r="A203" s="41">
        <v>2027</v>
      </c>
      <c r="B203" s="41" t="s">
        <v>77</v>
      </c>
      <c r="C203" s="41">
        <v>4</v>
      </c>
      <c r="D203" s="42">
        <v>33.46934340390645</v>
      </c>
      <c r="E203" s="42">
        <v>8.6247394956256827</v>
      </c>
      <c r="F203" s="42">
        <v>75.799887483789831</v>
      </c>
      <c r="G203" s="42">
        <v>16.328000676042755</v>
      </c>
      <c r="H203" s="42">
        <v>59.715013642661482</v>
      </c>
      <c r="I203" s="42">
        <v>2.9696950183975526</v>
      </c>
      <c r="J203" s="42">
        <v>34.473748646674132</v>
      </c>
      <c r="K203" s="42">
        <v>14.870973900503039</v>
      </c>
      <c r="L203" s="42">
        <v>25.203459218145561</v>
      </c>
      <c r="M203" s="42">
        <v>19.257321780233937</v>
      </c>
      <c r="N203" s="42">
        <v>72.328453898593239</v>
      </c>
      <c r="O203" s="42">
        <v>92.86195892307083</v>
      </c>
      <c r="P203" s="30"/>
      <c r="Q203" s="30"/>
      <c r="R203" s="30"/>
      <c r="S203" s="30"/>
      <c r="T203" s="30"/>
    </row>
    <row r="204" spans="1:20" x14ac:dyDescent="0.3">
      <c r="A204" s="41">
        <v>2028</v>
      </c>
      <c r="B204" s="41" t="s">
        <v>77</v>
      </c>
      <c r="C204" s="41">
        <v>4</v>
      </c>
      <c r="D204" s="42">
        <v>33.779307107408385</v>
      </c>
      <c r="E204" s="42">
        <v>8.6985411658226486</v>
      </c>
      <c r="F204" s="42">
        <v>76.699197911858874</v>
      </c>
      <c r="G204" s="42">
        <v>16.527897383318027</v>
      </c>
      <c r="H204" s="42">
        <v>60.637869111718523</v>
      </c>
      <c r="I204" s="42">
        <v>3.013791747121993</v>
      </c>
      <c r="J204" s="42">
        <v>35.105548519836596</v>
      </c>
      <c r="K204" s="42">
        <v>15.049924744315195</v>
      </c>
      <c r="L204" s="42">
        <v>25.534756951496096</v>
      </c>
      <c r="M204" s="42">
        <v>19.498099403990324</v>
      </c>
      <c r="N204" s="42">
        <v>73.328902602525773</v>
      </c>
      <c r="O204" s="42">
        <v>94.325439707278292</v>
      </c>
      <c r="P204" s="30"/>
      <c r="Q204" s="30"/>
      <c r="R204" s="30"/>
      <c r="S204" s="30"/>
      <c r="T204" s="30"/>
    </row>
    <row r="205" spans="1:20" x14ac:dyDescent="0.3">
      <c r="A205" s="41">
        <v>2029</v>
      </c>
      <c r="B205" s="41" t="s">
        <v>77</v>
      </c>
      <c r="C205" s="41">
        <v>4</v>
      </c>
      <c r="D205" s="42">
        <v>34.091924379774362</v>
      </c>
      <c r="E205" s="42">
        <v>8.7733688902940088</v>
      </c>
      <c r="F205" s="42">
        <v>77.603193158309566</v>
      </c>
      <c r="G205" s="42">
        <v>16.728786384364536</v>
      </c>
      <c r="H205" s="42">
        <v>61.575567608818432</v>
      </c>
      <c r="I205" s="42">
        <v>3.057983476589123</v>
      </c>
      <c r="J205" s="42">
        <v>35.746906642570536</v>
      </c>
      <c r="K205" s="42">
        <v>15.226628738953227</v>
      </c>
      <c r="L205" s="42">
        <v>25.867350391496075</v>
      </c>
      <c r="M205" s="42">
        <v>19.74479406981132</v>
      </c>
      <c r="N205" s="42">
        <v>74.341261242485984</v>
      </c>
      <c r="O205" s="42">
        <v>95.821606064873293</v>
      </c>
      <c r="P205" s="30"/>
      <c r="Q205" s="30"/>
      <c r="R205" s="30"/>
      <c r="S205" s="30"/>
      <c r="T205" s="30"/>
    </row>
    <row r="206" spans="1:20" x14ac:dyDescent="0.3">
      <c r="A206" s="41">
        <v>2030</v>
      </c>
      <c r="B206" s="41" t="s">
        <v>77</v>
      </c>
      <c r="C206" s="41">
        <v>4</v>
      </c>
      <c r="D206" s="42">
        <v>34.407481106699571</v>
      </c>
      <c r="E206" s="42">
        <v>8.8492951474258099</v>
      </c>
      <c r="F206" s="42">
        <v>78.515641152578965</v>
      </c>
      <c r="G206" s="42">
        <v>16.93145393801834</v>
      </c>
      <c r="H206" s="42">
        <v>62.527708244696939</v>
      </c>
      <c r="I206" s="42">
        <v>3.1023384836803443</v>
      </c>
      <c r="J206" s="42">
        <v>36.397502408299182</v>
      </c>
      <c r="K206" s="42">
        <v>15.401310489188525</v>
      </c>
      <c r="L206" s="42">
        <v>26.199998616041665</v>
      </c>
      <c r="M206" s="42">
        <v>19.996460261048025</v>
      </c>
      <c r="N206" s="42">
        <v>75.36929653609667</v>
      </c>
      <c r="O206" s="42">
        <v>97.348454230784824</v>
      </c>
      <c r="P206" s="30"/>
      <c r="Q206" s="30"/>
      <c r="R206" s="30"/>
      <c r="S206" s="30"/>
      <c r="T206" s="30"/>
    </row>
    <row r="207" spans="1:20" x14ac:dyDescent="0.3">
      <c r="A207" s="41">
        <v>1980</v>
      </c>
      <c r="B207" s="41" t="s">
        <v>78</v>
      </c>
      <c r="C207" s="41">
        <v>5</v>
      </c>
      <c r="D207" s="42">
        <v>24.922083144009392</v>
      </c>
      <c r="E207" s="42">
        <v>12.77178873979415</v>
      </c>
      <c r="F207" s="42">
        <v>64.049893250096702</v>
      </c>
      <c r="G207" s="42">
        <v>17.27146844979081</v>
      </c>
      <c r="H207" s="42">
        <v>69.489077052515597</v>
      </c>
      <c r="I207" s="42">
        <v>3.2589382767252797</v>
      </c>
      <c r="J207" s="42">
        <v>41.010242597100799</v>
      </c>
      <c r="K207" s="42">
        <v>37.542901516038597</v>
      </c>
      <c r="L207" s="42">
        <v>22.522056117176991</v>
      </c>
      <c r="M207" s="42">
        <v>21.679275397426849</v>
      </c>
      <c r="N207" s="42">
        <v>69.820322173938393</v>
      </c>
      <c r="O207" s="42">
        <v>123.6367120186992</v>
      </c>
      <c r="P207" s="30"/>
      <c r="Q207" s="30"/>
      <c r="R207" s="30"/>
      <c r="S207" s="30"/>
      <c r="T207" s="30"/>
    </row>
    <row r="208" spans="1:20" x14ac:dyDescent="0.3">
      <c r="A208" s="41">
        <v>1981</v>
      </c>
      <c r="B208" s="41" t="s">
        <v>78</v>
      </c>
      <c r="C208" s="41">
        <v>5</v>
      </c>
      <c r="D208" s="42">
        <v>25.354501604955772</v>
      </c>
      <c r="E208" s="42">
        <v>13.420913574204089</v>
      </c>
      <c r="F208" s="42">
        <v>66.744169237444297</v>
      </c>
      <c r="G208" s="42">
        <v>17.829263906034122</v>
      </c>
      <c r="H208" s="42">
        <v>73.106963575078197</v>
      </c>
      <c r="I208" s="42">
        <v>3.3052513319995303</v>
      </c>
      <c r="J208" s="42">
        <v>40.9761337233844</v>
      </c>
      <c r="K208" s="42">
        <v>37.847448435389204</v>
      </c>
      <c r="L208" s="42">
        <v>23.01254977849494</v>
      </c>
      <c r="M208" s="42">
        <v>22.28687263456905</v>
      </c>
      <c r="N208" s="42">
        <v>71.807346904631501</v>
      </c>
      <c r="O208" s="42">
        <v>127.67516145362499</v>
      </c>
      <c r="P208" s="30"/>
      <c r="Q208" s="30"/>
      <c r="R208" s="30"/>
      <c r="S208" s="30"/>
      <c r="T208" s="30"/>
    </row>
    <row r="209" spans="1:20" x14ac:dyDescent="0.3">
      <c r="A209" s="41">
        <v>1982</v>
      </c>
      <c r="B209" s="41" t="s">
        <v>78</v>
      </c>
      <c r="C209" s="41">
        <v>5</v>
      </c>
      <c r="D209" s="42">
        <v>25.790999999999997</v>
      </c>
      <c r="E209" s="42">
        <v>14</v>
      </c>
      <c r="F209" s="42">
        <v>69</v>
      </c>
      <c r="G209" s="42">
        <v>18.3</v>
      </c>
      <c r="H209" s="42">
        <v>76</v>
      </c>
      <c r="I209" s="42">
        <v>3.3</v>
      </c>
      <c r="J209" s="42">
        <v>41</v>
      </c>
      <c r="K209" s="42">
        <v>38</v>
      </c>
      <c r="L209" s="42">
        <v>23.7</v>
      </c>
      <c r="M209" s="42">
        <v>22.706000000000003</v>
      </c>
      <c r="N209" s="42">
        <v>73.8</v>
      </c>
      <c r="O209" s="42">
        <v>133.578</v>
      </c>
      <c r="P209" s="30"/>
      <c r="Q209" s="30"/>
      <c r="R209" s="30"/>
      <c r="S209" s="30"/>
      <c r="T209" s="30"/>
    </row>
    <row r="210" spans="1:20" x14ac:dyDescent="0.3">
      <c r="A210" s="41">
        <v>1983</v>
      </c>
      <c r="B210" s="41" t="s">
        <v>78</v>
      </c>
      <c r="C210" s="41">
        <v>5</v>
      </c>
      <c r="D210" s="42">
        <v>26.098173163508999</v>
      </c>
      <c r="E210" s="42">
        <v>14.406257715866509</v>
      </c>
      <c r="F210" s="42">
        <v>70.389679147858999</v>
      </c>
      <c r="G210" s="42">
        <v>18.583226040922071</v>
      </c>
      <c r="H210" s="42">
        <v>77.830191940303706</v>
      </c>
      <c r="I210" s="42">
        <v>3.3130714964066899</v>
      </c>
      <c r="J210" s="42">
        <v>41.0071512135181</v>
      </c>
      <c r="K210" s="42">
        <v>38.054329474249698</v>
      </c>
      <c r="L210" s="42">
        <v>24.562538878467912</v>
      </c>
      <c r="M210" s="42">
        <v>23.281074208908237</v>
      </c>
      <c r="N210" s="42">
        <v>75.546040930669605</v>
      </c>
      <c r="O210" s="42">
        <v>138.62036334022619</v>
      </c>
      <c r="P210" s="30"/>
      <c r="Q210" s="30"/>
      <c r="R210" s="30"/>
      <c r="S210" s="30"/>
      <c r="T210" s="30"/>
    </row>
    <row r="211" spans="1:20" x14ac:dyDescent="0.3">
      <c r="A211" s="41">
        <v>1984</v>
      </c>
      <c r="B211" s="41" t="s">
        <v>78</v>
      </c>
      <c r="C211" s="41">
        <v>5</v>
      </c>
      <c r="D211" s="42">
        <v>26.333142323583502</v>
      </c>
      <c r="E211" s="42">
        <v>14.67746381036366</v>
      </c>
      <c r="F211" s="42">
        <v>71.0686598194075</v>
      </c>
      <c r="G211" s="42">
        <v>18.729840482479602</v>
      </c>
      <c r="H211" s="42">
        <v>78.371179425102397</v>
      </c>
      <c r="I211" s="42">
        <v>3.3776787993914699</v>
      </c>
      <c r="J211" s="42">
        <v>40.957943688437297</v>
      </c>
      <c r="K211" s="42">
        <v>38.042404537108801</v>
      </c>
      <c r="L211" s="42">
        <v>25.058030587235098</v>
      </c>
      <c r="M211" s="42">
        <v>23.78441444410743</v>
      </c>
      <c r="N211" s="42">
        <v>76.743284230579803</v>
      </c>
      <c r="O211" s="42">
        <v>145.60732308090229</v>
      </c>
      <c r="P211" s="30"/>
      <c r="Q211" s="30"/>
      <c r="R211" s="30"/>
      <c r="S211" s="30"/>
      <c r="T211" s="30"/>
    </row>
    <row r="212" spans="1:20" x14ac:dyDescent="0.3">
      <c r="A212" s="41">
        <v>1985</v>
      </c>
      <c r="B212" s="41" t="s">
        <v>78</v>
      </c>
      <c r="C212" s="41">
        <v>5</v>
      </c>
      <c r="D212" s="42">
        <v>26.528690349756801</v>
      </c>
      <c r="E212" s="42">
        <v>14.949747863711369</v>
      </c>
      <c r="F212" s="42">
        <v>72.814626950314903</v>
      </c>
      <c r="G212" s="42">
        <v>19.147469801806398</v>
      </c>
      <c r="H212" s="42">
        <v>79.265710193405795</v>
      </c>
      <c r="I212" s="42">
        <v>3.3987848104640999</v>
      </c>
      <c r="J212" s="42">
        <v>40.874993081906197</v>
      </c>
      <c r="K212" s="42">
        <v>38.023682830461198</v>
      </c>
      <c r="L212" s="42">
        <v>25.969005926197198</v>
      </c>
      <c r="M212" s="42">
        <v>25.399409548646702</v>
      </c>
      <c r="N212" s="42">
        <v>78.355499423611903</v>
      </c>
      <c r="O212" s="42">
        <v>150.39888185828198</v>
      </c>
      <c r="P212" s="30"/>
      <c r="Q212" s="30"/>
      <c r="R212" s="30"/>
      <c r="S212" s="30"/>
      <c r="T212" s="30"/>
    </row>
    <row r="213" spans="1:20" x14ac:dyDescent="0.3">
      <c r="A213" s="41">
        <v>1986</v>
      </c>
      <c r="B213" s="41" t="s">
        <v>78</v>
      </c>
      <c r="C213" s="41">
        <v>5</v>
      </c>
      <c r="D213" s="42">
        <v>26.8266189958951</v>
      </c>
      <c r="E213" s="42">
        <v>15.326711374652049</v>
      </c>
      <c r="F213" s="42">
        <v>75.329109890182906</v>
      </c>
      <c r="G213" s="42">
        <v>19.760449686514221</v>
      </c>
      <c r="H213" s="42">
        <v>80.414010716096811</v>
      </c>
      <c r="I213" s="42">
        <v>3.3944873988698601</v>
      </c>
      <c r="J213" s="42">
        <v>40.818781565717202</v>
      </c>
      <c r="K213" s="42">
        <v>38.0099822963154</v>
      </c>
      <c r="L213" s="42">
        <v>26.602177720423001</v>
      </c>
      <c r="M213" s="42">
        <v>26.0825192613711</v>
      </c>
      <c r="N213" s="42">
        <v>79.922873241586004</v>
      </c>
      <c r="O213" s="42">
        <v>156.30090278310701</v>
      </c>
      <c r="P213" s="30"/>
      <c r="Q213" s="30"/>
      <c r="R213" s="30"/>
      <c r="S213" s="30"/>
      <c r="T213" s="30"/>
    </row>
    <row r="214" spans="1:20" x14ac:dyDescent="0.3">
      <c r="A214" s="41">
        <v>1987</v>
      </c>
      <c r="B214" s="41" t="s">
        <v>78</v>
      </c>
      <c r="C214" s="41">
        <v>5</v>
      </c>
      <c r="D214" s="42">
        <v>27.246352988158801</v>
      </c>
      <c r="E214" s="42">
        <v>15.850053641390289</v>
      </c>
      <c r="F214" s="42">
        <v>78.1876502401377</v>
      </c>
      <c r="G214" s="42">
        <v>20.40579198463443</v>
      </c>
      <c r="H214" s="42">
        <v>83.010212439081599</v>
      </c>
      <c r="I214" s="42">
        <v>3.3874293276333995</v>
      </c>
      <c r="J214" s="42">
        <v>40.8079617678004</v>
      </c>
      <c r="K214" s="42">
        <v>38.171029579388303</v>
      </c>
      <c r="L214" s="42">
        <v>27.323822196052401</v>
      </c>
      <c r="M214" s="42">
        <v>27.146103237745798</v>
      </c>
      <c r="N214" s="42">
        <v>82.206202580563797</v>
      </c>
      <c r="O214" s="42">
        <v>164.3319128005289</v>
      </c>
      <c r="P214" s="30"/>
      <c r="Q214" s="30"/>
      <c r="R214" s="30"/>
      <c r="S214" s="30"/>
      <c r="T214" s="30"/>
    </row>
    <row r="215" spans="1:20" x14ac:dyDescent="0.3">
      <c r="A215" s="41">
        <v>1988</v>
      </c>
      <c r="B215" s="41" t="s">
        <v>78</v>
      </c>
      <c r="C215" s="41">
        <v>5</v>
      </c>
      <c r="D215" s="42">
        <v>27.581844319907301</v>
      </c>
      <c r="E215" s="42">
        <v>16.30773127137515</v>
      </c>
      <c r="F215" s="42">
        <v>80.947885016885095</v>
      </c>
      <c r="G215" s="42">
        <v>21.047943791634282</v>
      </c>
      <c r="H215" s="42">
        <v>85.056122052365708</v>
      </c>
      <c r="I215" s="42">
        <v>3.4261456938011001</v>
      </c>
      <c r="J215" s="42">
        <v>40.872324834673499</v>
      </c>
      <c r="K215" s="42">
        <v>38.297159650062596</v>
      </c>
      <c r="L215" s="42">
        <v>28.112988561500799</v>
      </c>
      <c r="M215" s="42">
        <v>28.3838733246155</v>
      </c>
      <c r="N215" s="42">
        <v>84.907431077976</v>
      </c>
      <c r="O215" s="42">
        <v>169.83507450362339</v>
      </c>
      <c r="P215" s="30"/>
      <c r="Q215" s="30"/>
      <c r="R215" s="30"/>
      <c r="S215" s="30"/>
      <c r="T215" s="30"/>
    </row>
    <row r="216" spans="1:20" x14ac:dyDescent="0.3">
      <c r="A216" s="41">
        <v>1989</v>
      </c>
      <c r="B216" s="41" t="s">
        <v>78</v>
      </c>
      <c r="C216" s="41">
        <v>5</v>
      </c>
      <c r="D216" s="42">
        <v>27.931286898278003</v>
      </c>
      <c r="E216" s="42">
        <v>16.87822618320784</v>
      </c>
      <c r="F216" s="42">
        <v>84.143184076205813</v>
      </c>
      <c r="G216" s="42">
        <v>21.76319867633444</v>
      </c>
      <c r="H216" s="42">
        <v>88.152106452846098</v>
      </c>
      <c r="I216" s="42">
        <v>3.4333010876098005</v>
      </c>
      <c r="J216" s="42">
        <v>41.014350031171197</v>
      </c>
      <c r="K216" s="42">
        <v>38.569266554249502</v>
      </c>
      <c r="L216" s="42">
        <v>28.927074408825099</v>
      </c>
      <c r="M216" s="42">
        <v>30.287026164084502</v>
      </c>
      <c r="N216" s="42">
        <v>88.542681633489494</v>
      </c>
      <c r="O216" s="42">
        <v>175.1399180563846</v>
      </c>
      <c r="P216" s="30"/>
      <c r="Q216" s="30"/>
      <c r="R216" s="30"/>
      <c r="S216" s="30"/>
      <c r="T216" s="30"/>
    </row>
    <row r="217" spans="1:20" x14ac:dyDescent="0.3">
      <c r="A217" s="41">
        <v>1990</v>
      </c>
      <c r="B217" s="41" t="s">
        <v>78</v>
      </c>
      <c r="C217" s="41">
        <v>5</v>
      </c>
      <c r="D217" s="42">
        <v>28.3395846603526</v>
      </c>
      <c r="E217" s="42">
        <v>17.52047787514163</v>
      </c>
      <c r="F217" s="42">
        <v>86.642447375961197</v>
      </c>
      <c r="G217" s="42">
        <v>22.281559069423167</v>
      </c>
      <c r="H217" s="42">
        <v>91.507412076059097</v>
      </c>
      <c r="I217" s="42">
        <v>3.4472406740700698</v>
      </c>
      <c r="J217" s="42">
        <v>41.416939845692994</v>
      </c>
      <c r="K217" s="42">
        <v>38.984506311058297</v>
      </c>
      <c r="L217" s="42">
        <v>30.055557965763601</v>
      </c>
      <c r="M217" s="42">
        <v>31.1037348764409</v>
      </c>
      <c r="N217" s="42">
        <v>91.010004853106892</v>
      </c>
      <c r="O217" s="42">
        <v>179.74397465569609</v>
      </c>
      <c r="P217" s="30"/>
      <c r="Q217" s="30"/>
      <c r="R217" s="30"/>
      <c r="S217" s="30"/>
      <c r="T217" s="30"/>
    </row>
    <row r="218" spans="1:20" x14ac:dyDescent="0.3">
      <c r="A218" s="41">
        <v>1991</v>
      </c>
      <c r="B218" s="41" t="s">
        <v>78</v>
      </c>
      <c r="C218" s="41">
        <v>5</v>
      </c>
      <c r="D218" s="42">
        <v>28.711245327553598</v>
      </c>
      <c r="E218" s="42">
        <v>17.995820387390992</v>
      </c>
      <c r="F218" s="42">
        <v>89.842132086759193</v>
      </c>
      <c r="G218" s="42">
        <v>23.028540336872702</v>
      </c>
      <c r="H218" s="42">
        <v>93.874542401161307</v>
      </c>
      <c r="I218" s="42">
        <v>3.4471535976170697</v>
      </c>
      <c r="J218" s="42">
        <v>41.754134107054902</v>
      </c>
      <c r="K218" s="42">
        <v>39.236268819765897</v>
      </c>
      <c r="L218" s="42">
        <v>30.924141578667101</v>
      </c>
      <c r="M218" s="42">
        <v>32.085744645339901</v>
      </c>
      <c r="N218" s="42">
        <v>93.236919450977695</v>
      </c>
      <c r="O218" s="42">
        <v>185.99611227792599</v>
      </c>
      <c r="P218" s="30"/>
      <c r="Q218" s="30"/>
      <c r="R218" s="30"/>
      <c r="S218" s="30"/>
      <c r="T218" s="30"/>
    </row>
    <row r="219" spans="1:20" x14ac:dyDescent="0.3">
      <c r="A219" s="41">
        <v>1992</v>
      </c>
      <c r="B219" s="41" t="s">
        <v>78</v>
      </c>
      <c r="C219" s="41">
        <v>5</v>
      </c>
      <c r="D219" s="42">
        <v>29.066068582898801</v>
      </c>
      <c r="E219" s="42">
        <v>18.50632835689305</v>
      </c>
      <c r="F219" s="42">
        <v>91.9232454052935</v>
      </c>
      <c r="G219" s="42">
        <v>23.464755538135499</v>
      </c>
      <c r="H219" s="42">
        <v>96.516013530790303</v>
      </c>
      <c r="I219" s="42">
        <v>3.5038759844985297</v>
      </c>
      <c r="J219" s="42">
        <v>42.099838255341894</v>
      </c>
      <c r="K219" s="42">
        <v>39.412696474260898</v>
      </c>
      <c r="L219" s="42">
        <v>31.7912472461934</v>
      </c>
      <c r="M219" s="42">
        <v>33.011781086705298</v>
      </c>
      <c r="N219" s="42">
        <v>95.494615810276997</v>
      </c>
      <c r="O219" s="42">
        <v>191.03290403585748</v>
      </c>
      <c r="P219" s="30"/>
      <c r="Q219" s="30"/>
      <c r="R219" s="30"/>
      <c r="S219" s="30"/>
      <c r="T219" s="30"/>
    </row>
    <row r="220" spans="1:20" x14ac:dyDescent="0.3">
      <c r="A220" s="41">
        <v>1993</v>
      </c>
      <c r="B220" s="41" t="s">
        <v>78</v>
      </c>
      <c r="C220" s="41">
        <v>5</v>
      </c>
      <c r="D220" s="42">
        <v>29.361939525830699</v>
      </c>
      <c r="E220" s="42">
        <v>18.761125953474412</v>
      </c>
      <c r="F220" s="42">
        <v>93.755078744216604</v>
      </c>
      <c r="G220" s="42">
        <v>23.894575797925597</v>
      </c>
      <c r="H220" s="42">
        <v>97.703367241200795</v>
      </c>
      <c r="I220" s="42">
        <v>3.6284706192313498</v>
      </c>
      <c r="J220" s="42">
        <v>42.311446572481003</v>
      </c>
      <c r="K220" s="42">
        <v>39.727549776932605</v>
      </c>
      <c r="L220" s="42">
        <v>32.326315123328001</v>
      </c>
      <c r="M220" s="42">
        <v>33.154823342105104</v>
      </c>
      <c r="N220" s="42">
        <v>98.595832003911994</v>
      </c>
      <c r="O220" s="42">
        <v>191.66630968839428</v>
      </c>
      <c r="P220" s="30"/>
      <c r="Q220" s="30"/>
      <c r="R220" s="30"/>
      <c r="S220" s="30"/>
      <c r="T220" s="30"/>
    </row>
    <row r="221" spans="1:20" x14ac:dyDescent="0.3">
      <c r="A221" s="41">
        <v>1994</v>
      </c>
      <c r="B221" s="41" t="s">
        <v>78</v>
      </c>
      <c r="C221" s="41">
        <v>5</v>
      </c>
      <c r="D221" s="42">
        <v>29.584903959863901</v>
      </c>
      <c r="E221" s="42">
        <v>18.931941217709458</v>
      </c>
      <c r="F221" s="42">
        <v>95.187214598837997</v>
      </c>
      <c r="G221" s="42">
        <v>24.252737012511702</v>
      </c>
      <c r="H221" s="42">
        <v>98.039664642239302</v>
      </c>
      <c r="I221" s="42">
        <v>3.7142918488000198</v>
      </c>
      <c r="J221" s="42">
        <v>42.423477386864498</v>
      </c>
      <c r="K221" s="42">
        <v>39.8653217349325</v>
      </c>
      <c r="L221" s="42">
        <v>33.0245944387229</v>
      </c>
      <c r="M221" s="42">
        <v>33.152646818793897</v>
      </c>
      <c r="N221" s="42">
        <v>100.91044223848809</v>
      </c>
      <c r="O221" s="42">
        <v>192.1915453491911</v>
      </c>
      <c r="P221" s="30"/>
      <c r="Q221" s="30"/>
      <c r="R221" s="30"/>
      <c r="S221" s="30"/>
      <c r="T221" s="30"/>
    </row>
    <row r="222" spans="1:20" x14ac:dyDescent="0.3">
      <c r="A222" s="41">
        <v>1995</v>
      </c>
      <c r="B222" s="41" t="s">
        <v>78</v>
      </c>
      <c r="C222" s="41">
        <v>5</v>
      </c>
      <c r="D222" s="42">
        <v>29.764162414933899</v>
      </c>
      <c r="E222" s="42">
        <v>19.066034164813402</v>
      </c>
      <c r="F222" s="42">
        <v>96.125281998182302</v>
      </c>
      <c r="G222" s="42">
        <v>24.486619733392999</v>
      </c>
      <c r="H222" s="42">
        <v>98.184940857170702</v>
      </c>
      <c r="I222" s="42">
        <v>3.8234466463838999</v>
      </c>
      <c r="J222" s="42">
        <v>42.739080660907099</v>
      </c>
      <c r="K222" s="42">
        <v>39.858397414707397</v>
      </c>
      <c r="L222" s="42">
        <v>33.327623596260096</v>
      </c>
      <c r="M222" s="42">
        <v>33.169703194617</v>
      </c>
      <c r="N222" s="42">
        <v>101.8777922041688</v>
      </c>
      <c r="O222" s="42">
        <v>192.63867254314118</v>
      </c>
      <c r="P222" s="30"/>
      <c r="Q222" s="30"/>
      <c r="R222" s="30"/>
      <c r="S222" s="30"/>
      <c r="T222" s="30"/>
    </row>
    <row r="223" spans="1:20" x14ac:dyDescent="0.3">
      <c r="A223" s="41">
        <v>1996</v>
      </c>
      <c r="B223" s="41" t="s">
        <v>78</v>
      </c>
      <c r="C223" s="41">
        <v>5</v>
      </c>
      <c r="D223" s="42">
        <v>30.034389966648199</v>
      </c>
      <c r="E223" s="42">
        <v>19.283480008214902</v>
      </c>
      <c r="F223" s="42">
        <v>97.020778477637293</v>
      </c>
      <c r="G223" s="42">
        <v>24.6984005433597</v>
      </c>
      <c r="H223" s="42">
        <v>98.591410307136499</v>
      </c>
      <c r="I223" s="42">
        <v>3.8509825417191101</v>
      </c>
      <c r="J223" s="42">
        <v>42.886021237679699</v>
      </c>
      <c r="K223" s="42">
        <v>39.938180341705603</v>
      </c>
      <c r="L223" s="42">
        <v>33.463849959055196</v>
      </c>
      <c r="M223" s="42">
        <v>33.197213226341404</v>
      </c>
      <c r="N223" s="42">
        <v>102.9715807631416</v>
      </c>
      <c r="O223" s="42">
        <v>192.93882273814091</v>
      </c>
      <c r="P223" s="30"/>
      <c r="Q223" s="30"/>
      <c r="R223" s="30"/>
      <c r="S223" s="30"/>
      <c r="T223" s="30"/>
    </row>
    <row r="224" spans="1:20" x14ac:dyDescent="0.3">
      <c r="A224" s="41">
        <v>1997</v>
      </c>
      <c r="B224" s="41" t="s">
        <v>78</v>
      </c>
      <c r="C224" s="41">
        <v>5</v>
      </c>
      <c r="D224" s="42">
        <v>30.1647816936878</v>
      </c>
      <c r="E224" s="42">
        <v>19.478382105338859</v>
      </c>
      <c r="F224" s="42">
        <v>98.196275970464299</v>
      </c>
      <c r="G224" s="42">
        <v>24.979314767604201</v>
      </c>
      <c r="H224" s="42">
        <v>99.142091705609204</v>
      </c>
      <c r="I224" s="42">
        <v>3.8512760163294599</v>
      </c>
      <c r="J224" s="42">
        <v>42.968370308419999</v>
      </c>
      <c r="K224" s="42">
        <v>39.996378679777699</v>
      </c>
      <c r="L224" s="42">
        <v>33.721831460707399</v>
      </c>
      <c r="M224" s="42">
        <v>33.173441108525601</v>
      </c>
      <c r="N224" s="42">
        <v>104.29691035991689</v>
      </c>
      <c r="O224" s="42">
        <v>193.02471468629309</v>
      </c>
      <c r="P224" s="30"/>
      <c r="Q224" s="30"/>
      <c r="R224" s="30"/>
      <c r="S224" s="30"/>
      <c r="T224" s="30"/>
    </row>
    <row r="225" spans="1:20" x14ac:dyDescent="0.3">
      <c r="A225" s="41">
        <v>1998</v>
      </c>
      <c r="B225" s="41" t="s">
        <v>78</v>
      </c>
      <c r="C225" s="41">
        <v>5</v>
      </c>
      <c r="D225" s="42">
        <v>30.353175982488601</v>
      </c>
      <c r="E225" s="42">
        <v>19.72206115600796</v>
      </c>
      <c r="F225" s="42">
        <v>99.432607138241707</v>
      </c>
      <c r="G225" s="42">
        <v>25.2753757504838</v>
      </c>
      <c r="H225" s="42">
        <v>99.723302507364707</v>
      </c>
      <c r="I225" s="42">
        <v>3.8802182548748103</v>
      </c>
      <c r="J225" s="42">
        <v>43.042793819681904</v>
      </c>
      <c r="K225" s="42">
        <v>40.097093144190495</v>
      </c>
      <c r="L225" s="42">
        <v>34.055227993472897</v>
      </c>
      <c r="M225" s="42">
        <v>33.349845897952896</v>
      </c>
      <c r="N225" s="42">
        <v>105.8438900102914</v>
      </c>
      <c r="O225" s="42">
        <v>193.41769517506941</v>
      </c>
      <c r="P225" s="30"/>
      <c r="Q225" s="30"/>
      <c r="R225" s="30"/>
      <c r="S225" s="30"/>
      <c r="T225" s="30"/>
    </row>
    <row r="226" spans="1:20" x14ac:dyDescent="0.3">
      <c r="A226" s="41">
        <v>1999</v>
      </c>
      <c r="B226" s="41" t="s">
        <v>78</v>
      </c>
      <c r="C226" s="41">
        <v>5</v>
      </c>
      <c r="D226" s="42">
        <v>30.575186028829702</v>
      </c>
      <c r="E226" s="42">
        <v>19.95586970457785</v>
      </c>
      <c r="F226" s="42">
        <v>100.59647560446399</v>
      </c>
      <c r="G226" s="42">
        <v>25.543651213559698</v>
      </c>
      <c r="H226" s="42">
        <v>100.5095829800826</v>
      </c>
      <c r="I226" s="42">
        <v>3.9083573860089702</v>
      </c>
      <c r="J226" s="42">
        <v>43.356313512837005</v>
      </c>
      <c r="K226" s="42">
        <v>40.2213884099599</v>
      </c>
      <c r="L226" s="42">
        <v>34.333865355870202</v>
      </c>
      <c r="M226" s="42">
        <v>33.751746164541103</v>
      </c>
      <c r="N226" s="42">
        <v>106.9773641298094</v>
      </c>
      <c r="O226" s="42">
        <v>194.3221035640957</v>
      </c>
      <c r="P226" s="30"/>
      <c r="Q226" s="30"/>
      <c r="R226" s="30"/>
      <c r="S226" s="30"/>
      <c r="T226" s="30"/>
    </row>
    <row r="227" spans="1:20" x14ac:dyDescent="0.3">
      <c r="A227" s="41">
        <v>2000</v>
      </c>
      <c r="B227" s="41" t="s">
        <v>78</v>
      </c>
      <c r="C227" s="41">
        <v>5</v>
      </c>
      <c r="D227" s="42">
        <v>30.814116336745599</v>
      </c>
      <c r="E227" s="42">
        <v>20.374866644277922</v>
      </c>
      <c r="F227" s="42">
        <v>102.49217041765399</v>
      </c>
      <c r="G227" s="42">
        <v>25.951459216803599</v>
      </c>
      <c r="H227" s="42">
        <v>102.6619431552768</v>
      </c>
      <c r="I227" s="42">
        <v>3.8981381610015804</v>
      </c>
      <c r="J227" s="42">
        <v>43.510702645539595</v>
      </c>
      <c r="K227" s="42">
        <v>40.298786057464199</v>
      </c>
      <c r="L227" s="42">
        <v>34.655133865707</v>
      </c>
      <c r="M227" s="42">
        <v>34.109580470427204</v>
      </c>
      <c r="N227" s="42">
        <v>109.3190074208609</v>
      </c>
      <c r="O227" s="42">
        <v>196.22347326481531</v>
      </c>
      <c r="P227" s="30"/>
      <c r="Q227" s="30"/>
      <c r="R227" s="30"/>
      <c r="S227" s="30"/>
      <c r="T227" s="30"/>
    </row>
    <row r="228" spans="1:20" x14ac:dyDescent="0.3">
      <c r="A228" s="41">
        <v>2001</v>
      </c>
      <c r="B228" s="41" t="s">
        <v>78</v>
      </c>
      <c r="C228" s="41">
        <v>5</v>
      </c>
      <c r="D228" s="42">
        <v>31.088743088389798</v>
      </c>
      <c r="E228" s="42">
        <v>20.7989838316191</v>
      </c>
      <c r="F228" s="42">
        <v>104.2589517679732</v>
      </c>
      <c r="G228" s="42">
        <v>26.326519114714102</v>
      </c>
      <c r="H228" s="42">
        <v>104.775862467434</v>
      </c>
      <c r="I228" s="42">
        <v>4.0220741419167503</v>
      </c>
      <c r="J228" s="42">
        <v>43.827298746155606</v>
      </c>
      <c r="K228" s="42">
        <v>40.630676059528497</v>
      </c>
      <c r="L228" s="42">
        <v>35.122725257370604</v>
      </c>
      <c r="M228" s="42">
        <v>34.328216783101198</v>
      </c>
      <c r="N228" s="42">
        <v>111.19411340517789</v>
      </c>
      <c r="O228" s="42">
        <v>197.70981901092</v>
      </c>
      <c r="P228" s="30"/>
      <c r="Q228" s="30"/>
      <c r="R228" s="30"/>
      <c r="S228" s="30"/>
      <c r="T228" s="30"/>
    </row>
    <row r="229" spans="1:20" x14ac:dyDescent="0.3">
      <c r="A229" s="41">
        <v>2002</v>
      </c>
      <c r="B229" s="41" t="s">
        <v>78</v>
      </c>
      <c r="C229" s="41">
        <v>5</v>
      </c>
      <c r="D229" s="42">
        <v>31.3935926779845</v>
      </c>
      <c r="E229" s="42">
        <v>21.338109625795802</v>
      </c>
      <c r="F229" s="42">
        <v>106.08678127642631</v>
      </c>
      <c r="G229" s="42">
        <v>26.696955222004</v>
      </c>
      <c r="H229" s="42">
        <v>107.39654564270489</v>
      </c>
      <c r="I229" s="42">
        <v>4.0118833056398699</v>
      </c>
      <c r="J229" s="42">
        <v>44.184443602829305</v>
      </c>
      <c r="K229" s="42">
        <v>40.880595315029495</v>
      </c>
      <c r="L229" s="42">
        <v>35.7875568100092</v>
      </c>
      <c r="M229" s="42">
        <v>34.414938305391303</v>
      </c>
      <c r="N229" s="42">
        <v>112.99480105171941</v>
      </c>
      <c r="O229" s="42">
        <v>198.9127713860376</v>
      </c>
      <c r="P229" s="30"/>
      <c r="Q229" s="30"/>
      <c r="R229" s="30"/>
      <c r="S229" s="30"/>
      <c r="T229" s="30"/>
    </row>
    <row r="230" spans="1:20" x14ac:dyDescent="0.3">
      <c r="A230" s="41">
        <v>2003</v>
      </c>
      <c r="B230" s="41" t="s">
        <v>78</v>
      </c>
      <c r="C230" s="41">
        <v>5</v>
      </c>
      <c r="D230" s="42">
        <v>31.645460411161601</v>
      </c>
      <c r="E230" s="42">
        <v>21.756424996177898</v>
      </c>
      <c r="F230" s="42">
        <v>108.1245036411197</v>
      </c>
      <c r="G230" s="42">
        <v>27.151186340279402</v>
      </c>
      <c r="H230" s="42">
        <v>109.35439490569391</v>
      </c>
      <c r="I230" s="42">
        <v>4.0523483315099202</v>
      </c>
      <c r="J230" s="42">
        <v>44.525509628144199</v>
      </c>
      <c r="K230" s="42">
        <v>41.137323424000101</v>
      </c>
      <c r="L230" s="42">
        <v>36.702034387549503</v>
      </c>
      <c r="M230" s="42">
        <v>34.633306724914505</v>
      </c>
      <c r="N230" s="42">
        <v>114.52000928617539</v>
      </c>
      <c r="O230" s="42">
        <v>200.84026960510931</v>
      </c>
      <c r="P230" s="30"/>
      <c r="Q230" s="30"/>
      <c r="R230" s="30"/>
      <c r="S230" s="30"/>
      <c r="T230" s="30"/>
    </row>
    <row r="231" spans="1:20" x14ac:dyDescent="0.3">
      <c r="A231" s="41">
        <v>2004</v>
      </c>
      <c r="B231" s="41" t="s">
        <v>78</v>
      </c>
      <c r="C231" s="41">
        <v>5</v>
      </c>
      <c r="D231" s="42">
        <v>31.858646726536001</v>
      </c>
      <c r="E231" s="42">
        <v>22.104614678514899</v>
      </c>
      <c r="F231" s="42">
        <v>109.16133538295711</v>
      </c>
      <c r="G231" s="42">
        <v>27.3468118766909</v>
      </c>
      <c r="H231" s="42">
        <v>111.0861256138041</v>
      </c>
      <c r="I231" s="42">
        <v>4.1647627514837602</v>
      </c>
      <c r="J231" s="42">
        <v>45.084226796485801</v>
      </c>
      <c r="K231" s="42">
        <v>41.191715973361994</v>
      </c>
      <c r="L231" s="42">
        <v>37.585720973933903</v>
      </c>
      <c r="M231" s="42">
        <v>34.609906699872198</v>
      </c>
      <c r="N231" s="42">
        <v>116.10050740826941</v>
      </c>
      <c r="O231" s="42">
        <v>201.75073557787999</v>
      </c>
      <c r="P231" s="30"/>
      <c r="Q231" s="30"/>
      <c r="R231" s="30"/>
      <c r="S231" s="30"/>
      <c r="T231" s="30"/>
    </row>
    <row r="232" spans="1:20" x14ac:dyDescent="0.3">
      <c r="A232" s="41">
        <v>2005</v>
      </c>
      <c r="B232" s="41" t="s">
        <v>78</v>
      </c>
      <c r="C232" s="41">
        <v>5</v>
      </c>
      <c r="D232" s="42">
        <v>32.035860311654901</v>
      </c>
      <c r="E232" s="42">
        <v>22.364565398934801</v>
      </c>
      <c r="F232" s="42">
        <v>110.3538951359498</v>
      </c>
      <c r="G232" s="42">
        <v>27.5981903059768</v>
      </c>
      <c r="H232" s="42">
        <v>112.4816875461031</v>
      </c>
      <c r="I232" s="42">
        <v>4.1754697802591698</v>
      </c>
      <c r="J232" s="42">
        <v>46.2137067654878</v>
      </c>
      <c r="K232" s="42">
        <v>41.306226388619699</v>
      </c>
      <c r="L232" s="42">
        <v>38.256287098795198</v>
      </c>
      <c r="M232" s="42">
        <v>34.593401345733902</v>
      </c>
      <c r="N232" s="42">
        <v>117.0847078603359</v>
      </c>
      <c r="O232" s="42">
        <v>202.2222655716069</v>
      </c>
      <c r="P232" s="30"/>
      <c r="Q232" s="30"/>
      <c r="R232" s="30"/>
      <c r="S232" s="30"/>
      <c r="T232" s="30"/>
    </row>
    <row r="233" spans="1:20" x14ac:dyDescent="0.3">
      <c r="A233" s="41">
        <v>2006</v>
      </c>
      <c r="B233" s="41" t="s">
        <v>78</v>
      </c>
      <c r="C233" s="41">
        <v>5</v>
      </c>
      <c r="D233" s="42">
        <v>32.204952026766499</v>
      </c>
      <c r="E233" s="42">
        <v>22.6369445008323</v>
      </c>
      <c r="F233" s="42">
        <v>111.3409873260409</v>
      </c>
      <c r="G233" s="42">
        <v>27.7983752539756</v>
      </c>
      <c r="H233" s="42">
        <v>113.7871924085822</v>
      </c>
      <c r="I233" s="42">
        <v>4.1881951453054098</v>
      </c>
      <c r="J233" s="42">
        <v>47.221826635676194</v>
      </c>
      <c r="K233" s="42">
        <v>41.503353711972402</v>
      </c>
      <c r="L233" s="42">
        <v>39.546524324268098</v>
      </c>
      <c r="M233" s="42">
        <v>34.710177262623901</v>
      </c>
      <c r="N233" s="42">
        <v>118.2381098756502</v>
      </c>
      <c r="O233" s="42">
        <v>202.93540230080299</v>
      </c>
      <c r="P233" s="30"/>
      <c r="Q233" s="30"/>
      <c r="R233" s="30"/>
      <c r="S233" s="30"/>
      <c r="T233" s="30"/>
    </row>
    <row r="234" spans="1:20" x14ac:dyDescent="0.3">
      <c r="A234" s="41">
        <v>2007</v>
      </c>
      <c r="B234" s="41" t="s">
        <v>78</v>
      </c>
      <c r="C234" s="41">
        <v>5</v>
      </c>
      <c r="D234" s="42">
        <v>32.358126095609002</v>
      </c>
      <c r="E234" s="42">
        <v>22.862084285793202</v>
      </c>
      <c r="F234" s="42">
        <v>112.66971390949161</v>
      </c>
      <c r="G234" s="42">
        <v>28.099419706894299</v>
      </c>
      <c r="H234" s="42">
        <v>114.8696278330728</v>
      </c>
      <c r="I234" s="42">
        <v>4.18230080397311</v>
      </c>
      <c r="J234" s="42">
        <v>47.865126276124997</v>
      </c>
      <c r="K234" s="42">
        <v>41.706264328463902</v>
      </c>
      <c r="L234" s="42">
        <v>39.746854630982497</v>
      </c>
      <c r="M234" s="42">
        <v>34.736019167752701</v>
      </c>
      <c r="N234" s="42">
        <v>119.5021092004219</v>
      </c>
      <c r="O234" s="42">
        <v>203.73914374416779</v>
      </c>
      <c r="P234" s="30"/>
      <c r="Q234" s="30"/>
      <c r="R234" s="30"/>
      <c r="S234" s="30"/>
      <c r="T234" s="30"/>
    </row>
    <row r="235" spans="1:20" x14ac:dyDescent="0.3">
      <c r="A235" s="41">
        <v>2008</v>
      </c>
      <c r="B235" s="41" t="s">
        <v>78</v>
      </c>
      <c r="C235" s="41">
        <v>5</v>
      </c>
      <c r="D235" s="42">
        <v>32.4956919713809</v>
      </c>
      <c r="E235" s="42">
        <v>23.007575988825501</v>
      </c>
      <c r="F235" s="42">
        <v>113.8176340074543</v>
      </c>
      <c r="G235" s="42">
        <v>28.377813072573097</v>
      </c>
      <c r="H235" s="42">
        <v>115.33240735312839</v>
      </c>
      <c r="I235" s="42">
        <v>4.1715512226111997</v>
      </c>
      <c r="J235" s="42">
        <v>48.576290453141795</v>
      </c>
      <c r="K235" s="42">
        <v>42.0126604554697</v>
      </c>
      <c r="L235" s="42">
        <v>40.6403503617748</v>
      </c>
      <c r="M235" s="42">
        <v>35.324309439413597</v>
      </c>
      <c r="N235" s="42">
        <v>120.74803033227001</v>
      </c>
      <c r="O235" s="42">
        <v>204.31336425453128</v>
      </c>
      <c r="P235" s="30"/>
      <c r="Q235" s="30"/>
      <c r="R235" s="30"/>
      <c r="S235" s="30"/>
      <c r="T235" s="30"/>
    </row>
    <row r="236" spans="1:20" x14ac:dyDescent="0.3">
      <c r="A236" s="41">
        <v>2009</v>
      </c>
      <c r="B236" s="41" t="s">
        <v>78</v>
      </c>
      <c r="C236" s="41">
        <v>5</v>
      </c>
      <c r="D236" s="42">
        <v>32.569439829483997</v>
      </c>
      <c r="E236" s="42">
        <v>23.104519471529898</v>
      </c>
      <c r="F236" s="42">
        <v>114.71996843739049</v>
      </c>
      <c r="G236" s="42">
        <v>28.5977600865744</v>
      </c>
      <c r="H236" s="42">
        <v>115.6184519045064</v>
      </c>
      <c r="I236" s="42">
        <v>4.1616004795553003</v>
      </c>
      <c r="J236" s="42">
        <v>49.092191503703901</v>
      </c>
      <c r="K236" s="42">
        <v>42.442960042779504</v>
      </c>
      <c r="L236" s="42">
        <v>41.142217212673003</v>
      </c>
      <c r="M236" s="42">
        <v>35.896117588788201</v>
      </c>
      <c r="N236" s="42">
        <v>121.8622263283051</v>
      </c>
      <c r="O236" s="42">
        <v>205.2162785094408</v>
      </c>
      <c r="P236" s="30"/>
      <c r="Q236" s="30"/>
      <c r="R236" s="30"/>
      <c r="S236" s="30"/>
      <c r="T236" s="30"/>
    </row>
    <row r="237" spans="1:20" x14ac:dyDescent="0.3">
      <c r="A237" s="41">
        <v>2010</v>
      </c>
      <c r="B237" s="41" t="s">
        <v>78</v>
      </c>
      <c r="C237" s="41">
        <v>5</v>
      </c>
      <c r="D237" s="42">
        <v>32.602606169755397</v>
      </c>
      <c r="E237" s="42">
        <v>23.183758479625197</v>
      </c>
      <c r="F237" s="42">
        <v>115.2700366451717</v>
      </c>
      <c r="G237" s="42">
        <v>28.719969885118402</v>
      </c>
      <c r="H237" s="42">
        <v>115.98936633341421</v>
      </c>
      <c r="I237" s="42">
        <v>4.1646872348966397</v>
      </c>
      <c r="J237" s="42">
        <v>49.923833815300895</v>
      </c>
      <c r="K237" s="42">
        <v>42.739020606497803</v>
      </c>
      <c r="L237" s="42">
        <v>41.497423459730001</v>
      </c>
      <c r="M237" s="42">
        <v>35.847216418913902</v>
      </c>
      <c r="N237" s="42">
        <v>122.7351787021728</v>
      </c>
      <c r="O237" s="42">
        <v>205.26332945802642</v>
      </c>
      <c r="P237" s="30"/>
      <c r="Q237" s="30"/>
      <c r="R237" s="30"/>
      <c r="S237" s="30"/>
      <c r="T237" s="30"/>
    </row>
    <row r="238" spans="1:20" x14ac:dyDescent="0.3">
      <c r="A238" s="41">
        <v>2011</v>
      </c>
      <c r="B238" s="41" t="s">
        <v>78</v>
      </c>
      <c r="C238" s="41">
        <v>5</v>
      </c>
      <c r="D238" s="42">
        <v>32.610407403134005</v>
      </c>
      <c r="E238" s="42">
        <v>23.2016121013964</v>
      </c>
      <c r="F238" s="42">
        <v>115.4275007131057</v>
      </c>
      <c r="G238" s="42">
        <v>28.7540694992902</v>
      </c>
      <c r="H238" s="42">
        <v>115.9518722879297</v>
      </c>
      <c r="I238" s="42">
        <v>4.15349611523125</v>
      </c>
      <c r="J238" s="42">
        <v>50.775786714641697</v>
      </c>
      <c r="K238" s="42">
        <v>42.810558200484095</v>
      </c>
      <c r="L238" s="42">
        <v>41.579573952535696</v>
      </c>
      <c r="M238" s="42">
        <v>35.790756871407702</v>
      </c>
      <c r="N238" s="42">
        <v>123.4192334776311</v>
      </c>
      <c r="O238" s="42">
        <v>205.07569937294829</v>
      </c>
      <c r="P238" s="30"/>
      <c r="Q238" s="30"/>
      <c r="R238" s="30"/>
      <c r="S238" s="30"/>
      <c r="T238" s="30"/>
    </row>
    <row r="239" spans="1:20" x14ac:dyDescent="0.3">
      <c r="A239" s="41">
        <v>2012</v>
      </c>
      <c r="B239" s="41" t="s">
        <v>78</v>
      </c>
      <c r="C239" s="41">
        <v>5</v>
      </c>
      <c r="D239" s="42">
        <v>32.594452387170399</v>
      </c>
      <c r="E239" s="42">
        <v>23.212704646231202</v>
      </c>
      <c r="F239" s="42">
        <v>115.5628461993856</v>
      </c>
      <c r="G239" s="42">
        <v>28.788483442601397</v>
      </c>
      <c r="H239" s="42">
        <v>115.7662731399945</v>
      </c>
      <c r="I239" s="42">
        <v>4.1421163813764004</v>
      </c>
      <c r="J239" s="42">
        <v>51.441021170489599</v>
      </c>
      <c r="K239" s="42">
        <v>43.0672520542835</v>
      </c>
      <c r="L239" s="42">
        <v>42.0490896396892</v>
      </c>
      <c r="M239" s="42">
        <v>35.743177694676803</v>
      </c>
      <c r="N239" s="42">
        <v>124.0145883506282</v>
      </c>
      <c r="O239" s="42">
        <v>204.85376870046531</v>
      </c>
      <c r="P239" s="30"/>
      <c r="Q239" s="30"/>
      <c r="R239" s="30"/>
      <c r="S239" s="30"/>
      <c r="T239" s="30"/>
    </row>
    <row r="240" spans="1:20" x14ac:dyDescent="0.3">
      <c r="A240" s="41">
        <v>2013</v>
      </c>
      <c r="B240" s="41" t="s">
        <v>78</v>
      </c>
      <c r="C240" s="41">
        <v>5</v>
      </c>
      <c r="D240" s="42">
        <v>32.5590565853174</v>
      </c>
      <c r="E240" s="42">
        <v>23.229617294152803</v>
      </c>
      <c r="F240" s="42">
        <v>115.61406069759809</v>
      </c>
      <c r="G240" s="42">
        <v>28.7942447054475</v>
      </c>
      <c r="H240" s="42">
        <v>115.7309831998911</v>
      </c>
      <c r="I240" s="42">
        <v>4.1305531337126498</v>
      </c>
      <c r="J240" s="42">
        <v>51.587941048782398</v>
      </c>
      <c r="K240" s="42">
        <v>43.118786418793903</v>
      </c>
      <c r="L240" s="42">
        <v>42.306739851871001</v>
      </c>
      <c r="M240" s="42">
        <v>35.7650877353664</v>
      </c>
      <c r="N240" s="42">
        <v>124.0354122461636</v>
      </c>
      <c r="O240" s="42">
        <v>204.80916961534689</v>
      </c>
      <c r="P240" s="30"/>
      <c r="Q240" s="30"/>
      <c r="R240" s="30"/>
      <c r="S240" s="30"/>
      <c r="T240" s="30"/>
    </row>
    <row r="241" spans="1:20" x14ac:dyDescent="0.3">
      <c r="A241" s="41">
        <v>2014</v>
      </c>
      <c r="B241" s="41" t="s">
        <v>78</v>
      </c>
      <c r="C241" s="41">
        <v>5</v>
      </c>
      <c r="D241" s="42">
        <v>32.546349519200099</v>
      </c>
      <c r="E241" s="42">
        <v>23.251251230098099</v>
      </c>
      <c r="F241" s="42">
        <v>115.86758342474499</v>
      </c>
      <c r="G241" s="42">
        <v>28.851293256955103</v>
      </c>
      <c r="H241" s="42">
        <v>115.76788781247259</v>
      </c>
      <c r="I241" s="42">
        <v>4.11877198294754</v>
      </c>
      <c r="J241" s="42">
        <v>51.6825815627097</v>
      </c>
      <c r="K241" s="42">
        <v>43.117444387179503</v>
      </c>
      <c r="L241" s="42">
        <v>42.574658781356199</v>
      </c>
      <c r="M241" s="42">
        <v>35.951120470686497</v>
      </c>
      <c r="N241" s="42">
        <v>124.26020442920131</v>
      </c>
      <c r="O241" s="42">
        <v>204.58390867487822</v>
      </c>
      <c r="P241" s="30"/>
      <c r="Q241" s="30"/>
      <c r="R241" s="30"/>
      <c r="S241" s="30"/>
      <c r="T241" s="30"/>
    </row>
    <row r="242" spans="1:20" x14ac:dyDescent="0.3">
      <c r="A242" s="41">
        <v>2015</v>
      </c>
      <c r="B242" s="41" t="s">
        <v>78</v>
      </c>
      <c r="C242" s="41">
        <v>5</v>
      </c>
      <c r="D242" s="42">
        <v>32.772583220753603</v>
      </c>
      <c r="E242" s="42">
        <v>23.663651475362499</v>
      </c>
      <c r="F242" s="42">
        <v>117.82854988580709</v>
      </c>
      <c r="G242" s="42">
        <v>29.291594275142401</v>
      </c>
      <c r="H242" s="42">
        <v>117.4744078501385</v>
      </c>
      <c r="I242" s="42">
        <v>4.1460878945464898</v>
      </c>
      <c r="J242" s="42">
        <v>52.162719625795205</v>
      </c>
      <c r="K242" s="42">
        <v>43.3101637008103</v>
      </c>
      <c r="L242" s="42">
        <v>43.248917423555497</v>
      </c>
      <c r="M242" s="42">
        <v>36.359094816774999</v>
      </c>
      <c r="N242" s="42">
        <v>126.1509207593373</v>
      </c>
      <c r="O242" s="42">
        <v>206.82617782997698</v>
      </c>
      <c r="P242" s="30"/>
      <c r="Q242" s="30"/>
      <c r="R242" s="30"/>
      <c r="S242" s="30"/>
      <c r="T242" s="30"/>
    </row>
    <row r="243" spans="1:20" x14ac:dyDescent="0.3">
      <c r="A243" s="41">
        <v>2016</v>
      </c>
      <c r="B243" s="41" t="s">
        <v>78</v>
      </c>
      <c r="C243" s="41">
        <v>5</v>
      </c>
      <c r="D243" s="42">
        <v>33.035515242044298</v>
      </c>
      <c r="E243" s="42">
        <v>24.077414306142302</v>
      </c>
      <c r="F243" s="42">
        <v>119.81758568373499</v>
      </c>
      <c r="G243" s="42">
        <v>29.738392911487299</v>
      </c>
      <c r="H243" s="42">
        <v>119.2898249633087</v>
      </c>
      <c r="I243" s="42">
        <v>4.1729670520844007</v>
      </c>
      <c r="J243" s="42">
        <v>52.646257706556497</v>
      </c>
      <c r="K243" s="42">
        <v>43.508016387132102</v>
      </c>
      <c r="L243" s="42">
        <v>43.949162777484801</v>
      </c>
      <c r="M243" s="42">
        <v>36.953647858786098</v>
      </c>
      <c r="N243" s="42">
        <v>127.92614612599971</v>
      </c>
      <c r="O243" s="42">
        <v>210.023291078542</v>
      </c>
      <c r="P243" s="30"/>
      <c r="Q243" s="30"/>
      <c r="R243" s="30"/>
      <c r="S243" s="30"/>
      <c r="T243" s="30"/>
    </row>
    <row r="244" spans="1:20" x14ac:dyDescent="0.3">
      <c r="A244" s="41">
        <v>2017</v>
      </c>
      <c r="B244" s="41" t="s">
        <v>78</v>
      </c>
      <c r="C244" s="41">
        <v>5</v>
      </c>
      <c r="D244" s="42">
        <v>33.318082343313101</v>
      </c>
      <c r="E244" s="42">
        <v>24.5131930694494</v>
      </c>
      <c r="F244" s="42">
        <v>121.82093163148241</v>
      </c>
      <c r="G244" s="42">
        <v>30.187888392116598</v>
      </c>
      <c r="H244" s="42">
        <v>121.05042383067061</v>
      </c>
      <c r="I244" s="42">
        <v>4.2024478521706303</v>
      </c>
      <c r="J244" s="42">
        <v>53.139606560177995</v>
      </c>
      <c r="K244" s="42">
        <v>43.699187274539398</v>
      </c>
      <c r="L244" s="42">
        <v>44.620944832605204</v>
      </c>
      <c r="M244" s="42">
        <v>37.549055071368201</v>
      </c>
      <c r="N244" s="42">
        <v>129.8110487336989</v>
      </c>
      <c r="O244" s="42">
        <v>213.59347232889098</v>
      </c>
      <c r="P244" s="30"/>
      <c r="Q244" s="30"/>
      <c r="R244" s="30"/>
      <c r="S244" s="30"/>
      <c r="T244" s="30"/>
    </row>
    <row r="245" spans="1:20" x14ac:dyDescent="0.3">
      <c r="A245" s="41">
        <v>2018</v>
      </c>
      <c r="B245" s="41" t="s">
        <v>78</v>
      </c>
      <c r="C245" s="41">
        <v>5</v>
      </c>
      <c r="D245" s="42">
        <v>33.595126781943399</v>
      </c>
      <c r="E245" s="42">
        <v>24.922970018428998</v>
      </c>
      <c r="F245" s="42">
        <v>123.8753036924669</v>
      </c>
      <c r="G245" s="42">
        <v>30.651100074915501</v>
      </c>
      <c r="H245" s="42">
        <v>122.6905244633122</v>
      </c>
      <c r="I245" s="42">
        <v>4.2288248063527707</v>
      </c>
      <c r="J245" s="42">
        <v>53.665598356097</v>
      </c>
      <c r="K245" s="42">
        <v>43.898701673746601</v>
      </c>
      <c r="L245" s="42">
        <v>45.292361335757697</v>
      </c>
      <c r="M245" s="42">
        <v>38.138609751285898</v>
      </c>
      <c r="N245" s="42">
        <v>131.81585095989951</v>
      </c>
      <c r="O245" s="42">
        <v>217.12305891109901</v>
      </c>
      <c r="P245" s="30"/>
      <c r="Q245" s="30"/>
      <c r="R245" s="30"/>
      <c r="S245" s="30"/>
      <c r="T245" s="30"/>
    </row>
    <row r="246" spans="1:20" x14ac:dyDescent="0.3">
      <c r="A246" s="41">
        <v>2019</v>
      </c>
      <c r="B246" s="41" t="s">
        <v>78</v>
      </c>
      <c r="C246" s="41">
        <v>5</v>
      </c>
      <c r="D246" s="42">
        <v>33.862496563960697</v>
      </c>
      <c r="E246" s="42">
        <v>25.336490319315303</v>
      </c>
      <c r="F246" s="42">
        <v>125.9197115073129</v>
      </c>
      <c r="G246" s="42">
        <v>31.108689516154399</v>
      </c>
      <c r="H246" s="42">
        <v>124.29491864397799</v>
      </c>
      <c r="I246" s="42">
        <v>4.2577102491983503</v>
      </c>
      <c r="J246" s="42">
        <v>54.171709131001599</v>
      </c>
      <c r="K246" s="42">
        <v>44.097545103361398</v>
      </c>
      <c r="L246" s="42">
        <v>45.962115566833397</v>
      </c>
      <c r="M246" s="42">
        <v>38.769850922398199</v>
      </c>
      <c r="N246" s="42">
        <v>133.79151604381508</v>
      </c>
      <c r="O246" s="42">
        <v>220.47073889949701</v>
      </c>
      <c r="P246" s="30"/>
      <c r="Q246" s="30"/>
      <c r="R246" s="30"/>
      <c r="S246" s="30"/>
      <c r="T246" s="30"/>
    </row>
    <row r="247" spans="1:20" x14ac:dyDescent="0.3">
      <c r="A247" s="41">
        <v>2020</v>
      </c>
      <c r="B247" s="41" t="s">
        <v>78</v>
      </c>
      <c r="C247" s="41">
        <v>5</v>
      </c>
      <c r="D247" s="42">
        <v>34.102708480007003</v>
      </c>
      <c r="E247" s="42">
        <v>25.7233949067694</v>
      </c>
      <c r="F247" s="42">
        <v>127.8100125216252</v>
      </c>
      <c r="G247" s="42">
        <v>31.532059288750297</v>
      </c>
      <c r="H247" s="42">
        <v>125.8215910685885</v>
      </c>
      <c r="I247" s="42">
        <v>4.28365147212895</v>
      </c>
      <c r="J247" s="42">
        <v>54.678133995886498</v>
      </c>
      <c r="K247" s="42">
        <v>44.299124148579295</v>
      </c>
      <c r="L247" s="42">
        <v>46.6311669441655</v>
      </c>
      <c r="M247" s="42">
        <v>39.304931022371498</v>
      </c>
      <c r="N247" s="42">
        <v>135.7280986409279</v>
      </c>
      <c r="O247" s="42">
        <v>223.35716265958399</v>
      </c>
      <c r="P247" s="30"/>
      <c r="Q247" s="30"/>
      <c r="R247" s="30"/>
      <c r="S247" s="30"/>
      <c r="T247" s="30"/>
    </row>
    <row r="248" spans="1:20" x14ac:dyDescent="0.3">
      <c r="A248" s="41">
        <v>2021</v>
      </c>
      <c r="B248" s="41" t="s">
        <v>78</v>
      </c>
      <c r="C248" s="41">
        <v>5</v>
      </c>
      <c r="D248" s="42">
        <v>34.332253502436302</v>
      </c>
      <c r="E248" s="42">
        <v>26.0933343350715</v>
      </c>
      <c r="F248" s="42">
        <v>129.6038639222196</v>
      </c>
      <c r="G248" s="42">
        <v>31.932798804592199</v>
      </c>
      <c r="H248" s="42">
        <v>127.3600050739645</v>
      </c>
      <c r="I248" s="42">
        <v>4.3094903846811299</v>
      </c>
      <c r="J248" s="42">
        <v>55.197293631239305</v>
      </c>
      <c r="K248" s="42">
        <v>44.506462552889502</v>
      </c>
      <c r="L248" s="42">
        <v>47.299695302856101</v>
      </c>
      <c r="M248" s="42">
        <v>39.7754126841646</v>
      </c>
      <c r="N248" s="42">
        <v>137.63600194087059</v>
      </c>
      <c r="O248" s="42">
        <v>225.99060990392201</v>
      </c>
      <c r="P248" s="30"/>
      <c r="Q248" s="30"/>
      <c r="R248" s="30"/>
      <c r="S248" s="30"/>
      <c r="T248" s="30"/>
    </row>
    <row r="249" spans="1:20" x14ac:dyDescent="0.3">
      <c r="A249" s="41">
        <v>2022</v>
      </c>
      <c r="B249" s="41" t="s">
        <v>78</v>
      </c>
      <c r="C249" s="41">
        <v>5</v>
      </c>
      <c r="D249" s="42">
        <v>34.562897716419201</v>
      </c>
      <c r="E249" s="42">
        <v>26.445718154159401</v>
      </c>
      <c r="F249" s="42">
        <v>131.27774202330278</v>
      </c>
      <c r="G249" s="42">
        <v>32.306795386854702</v>
      </c>
      <c r="H249" s="42">
        <v>128.8551726706952</v>
      </c>
      <c r="I249" s="42">
        <v>4.3351175282577294</v>
      </c>
      <c r="J249" s="42">
        <v>55.730474516100102</v>
      </c>
      <c r="K249" s="42">
        <v>44.713436089292301</v>
      </c>
      <c r="L249" s="42">
        <v>47.967882883305094</v>
      </c>
      <c r="M249" s="42">
        <v>40.230744690393195</v>
      </c>
      <c r="N249" s="42">
        <v>139.4600648726971</v>
      </c>
      <c r="O249" s="42">
        <v>228.525145349345</v>
      </c>
      <c r="P249" s="30"/>
      <c r="Q249" s="30"/>
      <c r="R249" s="30"/>
      <c r="S249" s="30"/>
      <c r="T249" s="30"/>
    </row>
    <row r="250" spans="1:20" x14ac:dyDescent="0.3">
      <c r="A250" s="41">
        <v>2023</v>
      </c>
      <c r="B250" s="41" t="s">
        <v>78</v>
      </c>
      <c r="C250" s="41">
        <v>5</v>
      </c>
      <c r="D250" s="42">
        <v>34.812291275950003</v>
      </c>
      <c r="E250" s="42">
        <v>26.791792379179</v>
      </c>
      <c r="F250" s="42">
        <v>132.8906825314281</v>
      </c>
      <c r="G250" s="42">
        <v>32.667697436621602</v>
      </c>
      <c r="H250" s="42">
        <v>130.29714315206331</v>
      </c>
      <c r="I250" s="42">
        <v>4.3606445640777096</v>
      </c>
      <c r="J250" s="42">
        <v>56.270796867736401</v>
      </c>
      <c r="K250" s="42">
        <v>44.920837597100302</v>
      </c>
      <c r="L250" s="42">
        <v>48.636191591773901</v>
      </c>
      <c r="M250" s="42">
        <v>40.700503195677797</v>
      </c>
      <c r="N250" s="42">
        <v>141.25324469992609</v>
      </c>
      <c r="O250" s="42">
        <v>231.351564870435</v>
      </c>
      <c r="P250" s="30"/>
      <c r="Q250" s="30"/>
      <c r="R250" s="30"/>
      <c r="S250" s="30"/>
      <c r="T250" s="30"/>
    </row>
    <row r="251" spans="1:20" x14ac:dyDescent="0.3">
      <c r="A251" s="41">
        <v>2024</v>
      </c>
      <c r="B251" s="41" t="s">
        <v>78</v>
      </c>
      <c r="C251" s="41">
        <v>5</v>
      </c>
      <c r="D251" s="42">
        <v>35.074782597282798</v>
      </c>
      <c r="E251" s="42">
        <v>27.142577465334799</v>
      </c>
      <c r="F251" s="42">
        <v>134.5237630937136</v>
      </c>
      <c r="G251" s="42">
        <v>33.0330858835678</v>
      </c>
      <c r="H251" s="42">
        <v>131.72321276654429</v>
      </c>
      <c r="I251" s="42">
        <v>4.3861340626715704</v>
      </c>
      <c r="J251" s="42">
        <v>56.8138285093994</v>
      </c>
      <c r="K251" s="42">
        <v>45.131919837399501</v>
      </c>
      <c r="L251" s="42">
        <v>49.304712902435298</v>
      </c>
      <c r="M251" s="42">
        <v>41.173533597003598</v>
      </c>
      <c r="N251" s="42">
        <v>143.06750468663671</v>
      </c>
      <c r="O251" s="42">
        <v>234.36951850370201</v>
      </c>
      <c r="P251" s="30"/>
      <c r="Q251" s="30"/>
      <c r="R251" s="30"/>
      <c r="S251" s="30"/>
      <c r="T251" s="30"/>
    </row>
    <row r="252" spans="1:20" x14ac:dyDescent="0.3">
      <c r="A252" s="41">
        <v>2025</v>
      </c>
      <c r="B252" s="41" t="s">
        <v>78</v>
      </c>
      <c r="C252" s="41">
        <v>5</v>
      </c>
      <c r="D252" s="42">
        <v>35.336344876318499</v>
      </c>
      <c r="E252" s="42">
        <v>27.4971518336976</v>
      </c>
      <c r="F252" s="42">
        <v>136.1858883261699</v>
      </c>
      <c r="G252" s="42">
        <v>33.404804939394296</v>
      </c>
      <c r="H252" s="42">
        <v>133.15976116015008</v>
      </c>
      <c r="I252" s="42">
        <v>4.4116128379277004</v>
      </c>
      <c r="J252" s="42">
        <v>57.364674200263501</v>
      </c>
      <c r="K252" s="42">
        <v>45.345731281052998</v>
      </c>
      <c r="L252" s="42">
        <v>49.971801911084597</v>
      </c>
      <c r="M252" s="42">
        <v>41.643800862633398</v>
      </c>
      <c r="N252" s="42">
        <v>144.88828392804001</v>
      </c>
      <c r="O252" s="42">
        <v>237.39523192981599</v>
      </c>
      <c r="P252" s="30"/>
      <c r="Q252" s="30"/>
      <c r="R252" s="30"/>
      <c r="S252" s="30"/>
      <c r="T252" s="30"/>
    </row>
    <row r="253" spans="1:20" x14ac:dyDescent="0.3">
      <c r="A253" s="41">
        <v>2026</v>
      </c>
      <c r="B253" s="41" t="s">
        <v>78</v>
      </c>
      <c r="C253" s="41">
        <v>5</v>
      </c>
      <c r="D253" s="42">
        <v>35.589030416664002</v>
      </c>
      <c r="E253" s="42">
        <v>27.8500322615869</v>
      </c>
      <c r="F253" s="42">
        <v>137.84891262744969</v>
      </c>
      <c r="G253" s="42">
        <v>33.776784684869796</v>
      </c>
      <c r="H253" s="42">
        <v>134.5955572056798</v>
      </c>
      <c r="I253" s="42">
        <v>4.4369650096167703</v>
      </c>
      <c r="J253" s="42">
        <v>57.921379182953402</v>
      </c>
      <c r="K253" s="42">
        <v>45.561925143721901</v>
      </c>
      <c r="L253" s="42">
        <v>50.637821104783697</v>
      </c>
      <c r="M253" s="42">
        <v>42.118655250803002</v>
      </c>
      <c r="N253" s="42">
        <v>146.70656512201731</v>
      </c>
      <c r="O253" s="42">
        <v>240.30506113440899</v>
      </c>
      <c r="P253" s="30"/>
      <c r="Q253" s="30"/>
      <c r="R253" s="30"/>
      <c r="S253" s="30"/>
      <c r="T253" s="30"/>
    </row>
    <row r="254" spans="1:20" x14ac:dyDescent="0.3">
      <c r="A254" s="41">
        <v>2027</v>
      </c>
      <c r="B254" s="41" t="s">
        <v>78</v>
      </c>
      <c r="C254" s="41">
        <v>5</v>
      </c>
      <c r="D254" s="42">
        <v>35.8377521808141</v>
      </c>
      <c r="E254" s="42">
        <v>28.201782544613401</v>
      </c>
      <c r="F254" s="42">
        <v>139.50282458896649</v>
      </c>
      <c r="G254" s="42">
        <v>34.146618078440397</v>
      </c>
      <c r="H254" s="42">
        <v>136.01816516500151</v>
      </c>
      <c r="I254" s="42">
        <v>4.4622350207171699</v>
      </c>
      <c r="J254" s="42">
        <v>58.483945168710001</v>
      </c>
      <c r="K254" s="42">
        <v>45.781960210073905</v>
      </c>
      <c r="L254" s="42">
        <v>51.302322116640596</v>
      </c>
      <c r="M254" s="42">
        <v>42.595833253219595</v>
      </c>
      <c r="N254" s="42">
        <v>148.52477919364452</v>
      </c>
      <c r="O254" s="42">
        <v>243.147109362544</v>
      </c>
      <c r="P254" s="30"/>
      <c r="Q254" s="30"/>
      <c r="R254" s="30"/>
      <c r="S254" s="30"/>
      <c r="T254" s="30"/>
    </row>
    <row r="255" spans="1:20" x14ac:dyDescent="0.3">
      <c r="A255" s="41">
        <v>2028</v>
      </c>
      <c r="B255" s="41" t="s">
        <v>78</v>
      </c>
      <c r="C255" s="41">
        <v>5</v>
      </c>
      <c r="D255" s="42">
        <v>36.087305330964803</v>
      </c>
      <c r="E255" s="42">
        <v>28.552590175004301</v>
      </c>
      <c r="F255" s="42">
        <v>141.15170636599981</v>
      </c>
      <c r="G255" s="42">
        <v>34.5152886940662</v>
      </c>
      <c r="H255" s="42">
        <v>137.4313780076123</v>
      </c>
      <c r="I255" s="42">
        <v>4.48721784330115</v>
      </c>
      <c r="J255" s="42">
        <v>59.052849508235894</v>
      </c>
      <c r="K255" s="42">
        <v>46.005870541945697</v>
      </c>
      <c r="L255" s="42">
        <v>51.967389254163201</v>
      </c>
      <c r="M255" s="42">
        <v>43.075536932018494</v>
      </c>
      <c r="N255" s="42">
        <v>150.34982708806132</v>
      </c>
      <c r="O255" s="42">
        <v>245.99619883864</v>
      </c>
      <c r="P255" s="30"/>
      <c r="Q255" s="30"/>
      <c r="R255" s="30"/>
      <c r="S255" s="30"/>
      <c r="T255" s="30"/>
    </row>
    <row r="256" spans="1:20" x14ac:dyDescent="0.3">
      <c r="A256" s="41">
        <v>2029</v>
      </c>
      <c r="B256" s="41" t="s">
        <v>78</v>
      </c>
      <c r="C256" s="41">
        <v>5</v>
      </c>
      <c r="D256" s="42">
        <v>36.338149579760696</v>
      </c>
      <c r="E256" s="42">
        <v>28.904537458524999</v>
      </c>
      <c r="F256" s="42">
        <v>142.79866683466128</v>
      </c>
      <c r="G256" s="42">
        <v>34.883458210457903</v>
      </c>
      <c r="H256" s="42">
        <v>138.8464855380428</v>
      </c>
      <c r="I256" s="42">
        <v>4.51215442101224</v>
      </c>
      <c r="J256" s="42">
        <v>59.630032442000797</v>
      </c>
      <c r="K256" s="42">
        <v>46.232868983177397</v>
      </c>
      <c r="L256" s="42">
        <v>52.633320732376703</v>
      </c>
      <c r="M256" s="42">
        <v>43.559620109463694</v>
      </c>
      <c r="N256" s="42">
        <v>152.178818806983</v>
      </c>
      <c r="O256" s="42">
        <v>248.87537225779198</v>
      </c>
      <c r="P256" s="30"/>
      <c r="Q256" s="30"/>
      <c r="R256" s="30"/>
      <c r="S256" s="30"/>
      <c r="T256" s="30"/>
    </row>
    <row r="257" spans="1:20" x14ac:dyDescent="0.3">
      <c r="A257" s="41">
        <v>2030</v>
      </c>
      <c r="B257" s="41" t="s">
        <v>78</v>
      </c>
      <c r="C257" s="41">
        <v>5</v>
      </c>
      <c r="D257" s="42">
        <v>36.590007968958901</v>
      </c>
      <c r="E257" s="42">
        <v>29.257617904482601</v>
      </c>
      <c r="F257" s="42">
        <v>144.44875750593451</v>
      </c>
      <c r="G257" s="42">
        <v>35.252441197122806</v>
      </c>
      <c r="H257" s="42">
        <v>140.2604513267294</v>
      </c>
      <c r="I257" s="42">
        <v>4.5370135568200602</v>
      </c>
      <c r="J257" s="42">
        <v>60.216037167281698</v>
      </c>
      <c r="K257" s="42">
        <v>46.466263307899794</v>
      </c>
      <c r="L257" s="42">
        <v>53.297663294874901</v>
      </c>
      <c r="M257" s="42">
        <v>44.0440216015961</v>
      </c>
      <c r="N257" s="42">
        <v>154.01217057784081</v>
      </c>
      <c r="O257" s="42">
        <v>251.776184390157</v>
      </c>
      <c r="P257" s="30"/>
      <c r="Q257" s="30"/>
      <c r="R257" s="30"/>
      <c r="S257" s="30"/>
      <c r="T257" s="30"/>
    </row>
    <row r="258" spans="1:20" x14ac:dyDescent="0.3">
      <c r="A258" s="41">
        <v>1980</v>
      </c>
      <c r="B258" s="41" t="s">
        <v>79</v>
      </c>
      <c r="C258" s="41">
        <v>6</v>
      </c>
      <c r="D258" s="42">
        <v>2.0661050264277199</v>
      </c>
      <c r="E258" s="42">
        <v>1.2967375339947</v>
      </c>
      <c r="F258" s="42">
        <v>8.0195161738544503</v>
      </c>
      <c r="G258" s="42">
        <v>1.8509663158412299</v>
      </c>
      <c r="H258" s="42">
        <v>2.4464318981175399</v>
      </c>
      <c r="I258" s="42">
        <v>3.2560981113843701E-2</v>
      </c>
      <c r="J258" s="42">
        <v>1.41272949317816</v>
      </c>
      <c r="K258" s="42">
        <v>4.0575946415461299</v>
      </c>
      <c r="L258" s="42">
        <v>2.26888279251129</v>
      </c>
      <c r="M258" s="42">
        <v>0.88310256676849697</v>
      </c>
      <c r="N258" s="42">
        <v>9.3005252922057906</v>
      </c>
      <c r="O258" s="42">
        <v>17.5548419955397</v>
      </c>
      <c r="P258" s="30"/>
      <c r="Q258" s="30"/>
      <c r="R258" s="30"/>
      <c r="S258" s="30"/>
      <c r="T258" s="30"/>
    </row>
    <row r="259" spans="1:20" x14ac:dyDescent="0.3">
      <c r="A259" s="41">
        <v>1981</v>
      </c>
      <c r="B259" s="41" t="s">
        <v>79</v>
      </c>
      <c r="C259" s="41">
        <v>6</v>
      </c>
      <c r="D259" s="42">
        <v>2.11531192595971</v>
      </c>
      <c r="E259" s="42">
        <v>1.3260327453974801</v>
      </c>
      <c r="F259" s="42">
        <v>8.1920841998468905</v>
      </c>
      <c r="G259" s="42">
        <v>1.89721345494385</v>
      </c>
      <c r="H259" s="42">
        <v>2.6989711938742502</v>
      </c>
      <c r="I259" s="42">
        <v>3.69031774984089E-2</v>
      </c>
      <c r="J259" s="42">
        <v>1.4133820963009101</v>
      </c>
      <c r="K259" s="42">
        <v>4.06419290050707</v>
      </c>
      <c r="L259" s="42">
        <v>2.28428797616148</v>
      </c>
      <c r="M259" s="42">
        <v>0.93022307136494797</v>
      </c>
      <c r="N259" s="42">
        <v>9.4961680453541604</v>
      </c>
      <c r="O259" s="42">
        <v>17.785203697242299</v>
      </c>
      <c r="P259" s="30"/>
      <c r="Q259" s="30"/>
      <c r="R259" s="30"/>
      <c r="S259" s="30"/>
      <c r="T259" s="30"/>
    </row>
    <row r="260" spans="1:20" x14ac:dyDescent="0.3">
      <c r="A260" s="41">
        <v>1982</v>
      </c>
      <c r="B260" s="41" t="s">
        <v>79</v>
      </c>
      <c r="C260" s="41">
        <v>6</v>
      </c>
      <c r="D260" s="42">
        <v>2.16147001143427</v>
      </c>
      <c r="E260" s="42">
        <v>1.35337646258695</v>
      </c>
      <c r="F260" s="42">
        <v>8.3345706899362106</v>
      </c>
      <c r="G260" s="42">
        <v>1.93536111090522</v>
      </c>
      <c r="H260" s="42">
        <v>2.9033693604165598</v>
      </c>
      <c r="I260" s="42">
        <v>3.7357122696104701E-2</v>
      </c>
      <c r="J260" s="42">
        <v>1.4195706624519799</v>
      </c>
      <c r="K260" s="42">
        <v>4.0627509402307602</v>
      </c>
      <c r="L260" s="42">
        <v>2.31810777151092</v>
      </c>
      <c r="M260" s="42">
        <v>0.96342053268901695</v>
      </c>
      <c r="N260" s="42">
        <v>9.6800824951134601</v>
      </c>
      <c r="O260" s="42">
        <v>18.164081675834101</v>
      </c>
      <c r="P260" s="30"/>
      <c r="Q260" s="30"/>
      <c r="R260" s="30"/>
      <c r="S260" s="30"/>
      <c r="T260" s="30"/>
    </row>
    <row r="261" spans="1:20" x14ac:dyDescent="0.3">
      <c r="A261" s="41">
        <v>1983</v>
      </c>
      <c r="B261" s="41" t="s">
        <v>79</v>
      </c>
      <c r="C261" s="41">
        <v>6</v>
      </c>
      <c r="D261" s="42">
        <v>2.1920717546375501</v>
      </c>
      <c r="E261" s="42">
        <v>1.3720990525863901</v>
      </c>
      <c r="F261" s="42">
        <v>8.4129726849728197</v>
      </c>
      <c r="G261" s="42">
        <v>1.9569199427598201</v>
      </c>
      <c r="H261" s="42">
        <v>3.0339433383116501</v>
      </c>
      <c r="I261" s="42">
        <v>3.9192353503639601E-2</v>
      </c>
      <c r="J261" s="42">
        <v>1.4261519450420701</v>
      </c>
      <c r="K261" s="42">
        <v>4.0588407487425</v>
      </c>
      <c r="L261" s="42">
        <v>2.3695014512560202</v>
      </c>
      <c r="M261" s="42">
        <v>1.0084364165025299</v>
      </c>
      <c r="N261" s="42">
        <v>9.8242861794349903</v>
      </c>
      <c r="O261" s="42">
        <v>18.482417900687899</v>
      </c>
      <c r="P261" s="30"/>
      <c r="Q261" s="30"/>
      <c r="R261" s="30"/>
      <c r="S261" s="30"/>
      <c r="T261" s="30"/>
    </row>
    <row r="262" spans="1:20" x14ac:dyDescent="0.3">
      <c r="A262" s="41">
        <v>1984</v>
      </c>
      <c r="B262" s="41" t="s">
        <v>79</v>
      </c>
      <c r="C262" s="41">
        <v>6</v>
      </c>
      <c r="D262" s="42">
        <v>2.2103048686128299</v>
      </c>
      <c r="E262" s="42">
        <v>1.38590691672497</v>
      </c>
      <c r="F262" s="42">
        <v>8.4397503127963809</v>
      </c>
      <c r="G262" s="42">
        <v>1.96441876491944</v>
      </c>
      <c r="H262" s="42">
        <v>3.0749194272318001</v>
      </c>
      <c r="I262" s="42">
        <v>4.48865427448467E-2</v>
      </c>
      <c r="J262" s="42">
        <v>1.4303996967536501</v>
      </c>
      <c r="K262" s="42">
        <v>4.0559295224068004</v>
      </c>
      <c r="L262" s="42">
        <v>2.3979310864299301</v>
      </c>
      <c r="M262" s="42">
        <v>1.04765992048732</v>
      </c>
      <c r="N262" s="42">
        <v>9.9009156284778008</v>
      </c>
      <c r="O262" s="42">
        <v>18.949998375792301</v>
      </c>
      <c r="P262" s="30"/>
      <c r="Q262" s="30"/>
      <c r="R262" s="30"/>
      <c r="S262" s="30"/>
      <c r="T262" s="30"/>
    </row>
    <row r="263" spans="1:20" x14ac:dyDescent="0.3">
      <c r="A263" s="41">
        <v>1985</v>
      </c>
      <c r="B263" s="41" t="s">
        <v>79</v>
      </c>
      <c r="C263" s="41">
        <v>6</v>
      </c>
      <c r="D263" s="42">
        <v>2.22720614260757</v>
      </c>
      <c r="E263" s="42">
        <v>1.39822971565762</v>
      </c>
      <c r="F263" s="42">
        <v>8.5473701873482799</v>
      </c>
      <c r="G263" s="42">
        <v>1.9912391691971001</v>
      </c>
      <c r="H263" s="42">
        <v>3.139735491673</v>
      </c>
      <c r="I263" s="42">
        <v>4.7281833119596897E-2</v>
      </c>
      <c r="J263" s="42">
        <v>1.43147587655552</v>
      </c>
      <c r="K263" s="42">
        <v>4.0507576104372696</v>
      </c>
      <c r="L263" s="42">
        <v>2.45571563200415</v>
      </c>
      <c r="M263" s="42">
        <v>1.1698977805192401</v>
      </c>
      <c r="N263" s="42">
        <v>10.0150335463941</v>
      </c>
      <c r="O263" s="42">
        <v>19.2486659460311</v>
      </c>
      <c r="P263" s="30"/>
      <c r="Q263" s="30"/>
      <c r="R263" s="30"/>
      <c r="S263" s="30"/>
      <c r="T263" s="30"/>
    </row>
    <row r="264" spans="1:20" x14ac:dyDescent="0.3">
      <c r="A264" s="41">
        <v>1986</v>
      </c>
      <c r="B264" s="41" t="s">
        <v>79</v>
      </c>
      <c r="C264" s="41">
        <v>6</v>
      </c>
      <c r="D264" s="42">
        <v>2.2528365183056702</v>
      </c>
      <c r="E264" s="42">
        <v>1.41714831439984</v>
      </c>
      <c r="F264" s="42">
        <v>8.7118059417546103</v>
      </c>
      <c r="G264" s="42">
        <v>2.03163333465743</v>
      </c>
      <c r="H264" s="42">
        <v>3.2210922309521801</v>
      </c>
      <c r="I264" s="42">
        <v>4.7762748684621603E-2</v>
      </c>
      <c r="J264" s="42">
        <v>1.43397819964393</v>
      </c>
      <c r="K264" s="42">
        <v>4.0446927236837897</v>
      </c>
      <c r="L264" s="42">
        <v>2.4915383206905801</v>
      </c>
      <c r="M264" s="42">
        <v>1.22182674318974</v>
      </c>
      <c r="N264" s="42">
        <v>10.129478384312399</v>
      </c>
      <c r="O264" s="42">
        <v>19.625763197371199</v>
      </c>
      <c r="P264" s="30"/>
      <c r="Q264" s="30"/>
      <c r="R264" s="30"/>
      <c r="S264" s="30"/>
      <c r="T264" s="30"/>
    </row>
    <row r="265" spans="1:20" x14ac:dyDescent="0.3">
      <c r="A265" s="41">
        <v>1987</v>
      </c>
      <c r="B265" s="41" t="s">
        <v>79</v>
      </c>
      <c r="C265" s="41">
        <v>6</v>
      </c>
      <c r="D265" s="42">
        <v>2.2950357499809599</v>
      </c>
      <c r="E265" s="42">
        <v>1.44100844076158</v>
      </c>
      <c r="F265" s="42">
        <v>8.8983149034657991</v>
      </c>
      <c r="G265" s="42">
        <v>2.0794243752342498</v>
      </c>
      <c r="H265" s="42">
        <v>3.4007975120038001</v>
      </c>
      <c r="I265" s="42">
        <v>4.80349225482508E-2</v>
      </c>
      <c r="J265" s="42">
        <v>1.4375359888070001</v>
      </c>
      <c r="K265" s="42">
        <v>4.0448190699498001</v>
      </c>
      <c r="L265" s="42">
        <v>2.5283627143443699</v>
      </c>
      <c r="M265" s="42">
        <v>1.3021166818341301</v>
      </c>
      <c r="N265" s="42">
        <v>10.325023175068999</v>
      </c>
      <c r="O265" s="42">
        <v>20.156023207888499</v>
      </c>
      <c r="P265" s="30"/>
      <c r="Q265" s="30"/>
      <c r="R265" s="30"/>
      <c r="S265" s="30"/>
      <c r="T265" s="30"/>
    </row>
    <row r="266" spans="1:20" x14ac:dyDescent="0.3">
      <c r="A266" s="41">
        <v>1988</v>
      </c>
      <c r="B266" s="41" t="s">
        <v>79</v>
      </c>
      <c r="C266" s="41">
        <v>6</v>
      </c>
      <c r="D266" s="42">
        <v>2.3286902510495699</v>
      </c>
      <c r="E266" s="42">
        <v>1.46264230657512</v>
      </c>
      <c r="F266" s="42">
        <v>9.0787439776005598</v>
      </c>
      <c r="G266" s="42">
        <v>2.1249851793274801</v>
      </c>
      <c r="H266" s="42">
        <v>3.5451608142835198</v>
      </c>
      <c r="I266" s="42">
        <v>5.1755567005152797E-2</v>
      </c>
      <c r="J266" s="42">
        <v>1.4476673977147101</v>
      </c>
      <c r="K266" s="42">
        <v>4.0449577797494101</v>
      </c>
      <c r="L266" s="42">
        <v>2.5731058744179598</v>
      </c>
      <c r="M266" s="42">
        <v>1.3966823223487901</v>
      </c>
      <c r="N266" s="42">
        <v>10.5449040847852</v>
      </c>
      <c r="O266" s="42">
        <v>20.5066107109717</v>
      </c>
      <c r="P266" s="30"/>
      <c r="Q266" s="30"/>
      <c r="R266" s="30"/>
      <c r="S266" s="30"/>
      <c r="T266" s="30"/>
    </row>
    <row r="267" spans="1:20" x14ac:dyDescent="0.3">
      <c r="A267" s="41">
        <v>1989</v>
      </c>
      <c r="B267" s="41" t="s">
        <v>79</v>
      </c>
      <c r="C267" s="41">
        <v>6</v>
      </c>
      <c r="D267" s="42">
        <v>2.3703194983838398</v>
      </c>
      <c r="E267" s="42">
        <v>1.4892989035345101</v>
      </c>
      <c r="F267" s="42">
        <v>9.3001737144923702</v>
      </c>
      <c r="G267" s="42">
        <v>2.18188732400872</v>
      </c>
      <c r="H267" s="42">
        <v>3.7683722599084</v>
      </c>
      <c r="I267" s="42">
        <v>5.3131572809414898E-2</v>
      </c>
      <c r="J267" s="42">
        <v>1.4623778969566299</v>
      </c>
      <c r="K267" s="42">
        <v>4.0514947000796599</v>
      </c>
      <c r="L267" s="42">
        <v>2.6170678420807101</v>
      </c>
      <c r="M267" s="42">
        <v>1.54581778661481</v>
      </c>
      <c r="N267" s="42">
        <v>10.8660453581823</v>
      </c>
      <c r="O267" s="42">
        <v>20.8500499224807</v>
      </c>
      <c r="P267" s="30"/>
      <c r="Q267" s="30"/>
      <c r="R267" s="30"/>
      <c r="S267" s="30"/>
      <c r="T267" s="30"/>
    </row>
    <row r="268" spans="1:20" x14ac:dyDescent="0.3">
      <c r="A268" s="41">
        <v>1990</v>
      </c>
      <c r="B268" s="41" t="s">
        <v>79</v>
      </c>
      <c r="C268" s="41">
        <v>6</v>
      </c>
      <c r="D268" s="42">
        <v>2.4168991413291399</v>
      </c>
      <c r="E268" s="42">
        <v>1.52069680154386</v>
      </c>
      <c r="F268" s="42">
        <v>9.4668487040804798</v>
      </c>
      <c r="G268" s="42">
        <v>2.2265406935655099</v>
      </c>
      <c r="H268" s="42">
        <v>4.0118073980448896</v>
      </c>
      <c r="I268" s="42">
        <v>5.5042713509012998E-2</v>
      </c>
      <c r="J268" s="42">
        <v>1.4971061881972401</v>
      </c>
      <c r="K268" s="42">
        <v>4.0680072083566801</v>
      </c>
      <c r="L268" s="42">
        <v>2.68498788280667</v>
      </c>
      <c r="M268" s="42">
        <v>1.61105017755877</v>
      </c>
      <c r="N268" s="42">
        <v>11.1036021801537</v>
      </c>
      <c r="O268" s="42">
        <v>21.140889394845299</v>
      </c>
      <c r="P268" s="30"/>
      <c r="Q268" s="30"/>
      <c r="R268" s="30"/>
      <c r="S268" s="30"/>
      <c r="T268" s="30"/>
    </row>
    <row r="269" spans="1:20" x14ac:dyDescent="0.3">
      <c r="A269" s="41">
        <v>1991</v>
      </c>
      <c r="B269" s="41" t="s">
        <v>79</v>
      </c>
      <c r="C269" s="41">
        <v>6</v>
      </c>
      <c r="D269" s="42">
        <v>2.4569667286986601</v>
      </c>
      <c r="E269" s="42">
        <v>1.54352456581008</v>
      </c>
      <c r="F269" s="42">
        <v>9.6950065236262493</v>
      </c>
      <c r="G269" s="42">
        <v>2.2838631336306001</v>
      </c>
      <c r="H269" s="42">
        <v>4.1857445843403402</v>
      </c>
      <c r="I269" s="42">
        <v>5.5637882905289801E-2</v>
      </c>
      <c r="J269" s="42">
        <v>1.52851702150271</v>
      </c>
      <c r="K269" s="42">
        <v>4.0766053596308396</v>
      </c>
      <c r="L269" s="42">
        <v>2.7355674202103599</v>
      </c>
      <c r="M269" s="42">
        <v>1.68971550007543</v>
      </c>
      <c r="N269" s="42">
        <v>11.3041621566634</v>
      </c>
      <c r="O269" s="42">
        <v>21.5684918010807</v>
      </c>
      <c r="P269" s="30"/>
      <c r="Q269" s="30"/>
      <c r="R269" s="30"/>
      <c r="S269" s="30"/>
      <c r="T269" s="30"/>
    </row>
    <row r="270" spans="1:20" x14ac:dyDescent="0.3">
      <c r="A270" s="41">
        <v>1992</v>
      </c>
      <c r="B270" s="41" t="s">
        <v>79</v>
      </c>
      <c r="C270" s="41">
        <v>6</v>
      </c>
      <c r="D270" s="42">
        <v>2.4970891313833801</v>
      </c>
      <c r="E270" s="42">
        <v>1.5678678059681601</v>
      </c>
      <c r="F270" s="42">
        <v>9.8313249363705193</v>
      </c>
      <c r="G270" s="42">
        <v>2.3203020360628299</v>
      </c>
      <c r="H270" s="42">
        <v>4.3788932849888598</v>
      </c>
      <c r="I270" s="42">
        <v>6.0642677376491802E-2</v>
      </c>
      <c r="J270" s="42">
        <v>1.5599930044544199</v>
      </c>
      <c r="K270" s="42">
        <v>4.0778303443560997</v>
      </c>
      <c r="L270" s="42">
        <v>2.78626312134964</v>
      </c>
      <c r="M270" s="42">
        <v>1.7637986498864799</v>
      </c>
      <c r="N270" s="42">
        <v>11.512268777124399</v>
      </c>
      <c r="O270" s="42">
        <v>21.8985459243302</v>
      </c>
      <c r="P270" s="30"/>
      <c r="Q270" s="30"/>
      <c r="R270" s="30"/>
      <c r="S270" s="30"/>
      <c r="T270" s="30"/>
    </row>
    <row r="271" spans="1:20" x14ac:dyDescent="0.3">
      <c r="A271" s="41">
        <v>1993</v>
      </c>
      <c r="B271" s="41" t="s">
        <v>79</v>
      </c>
      <c r="C271" s="41">
        <v>6</v>
      </c>
      <c r="D271" s="42">
        <v>2.5247003670422399</v>
      </c>
      <c r="E271" s="42">
        <v>1.5785156566091401</v>
      </c>
      <c r="F271" s="42">
        <v>9.9527691747565807</v>
      </c>
      <c r="G271" s="42">
        <v>2.3508784652345001</v>
      </c>
      <c r="H271" s="42">
        <v>4.4678944146133004</v>
      </c>
      <c r="I271" s="42">
        <v>7.1254277653730894E-2</v>
      </c>
      <c r="J271" s="42">
        <v>1.5833503745965101</v>
      </c>
      <c r="K271" s="42">
        <v>4.0970800759858301</v>
      </c>
      <c r="L271" s="42">
        <v>2.8169520203926699</v>
      </c>
      <c r="M271" s="42">
        <v>1.77632208613524</v>
      </c>
      <c r="N271" s="42">
        <v>11.756629831359801</v>
      </c>
      <c r="O271" s="42">
        <v>21.889157146700999</v>
      </c>
      <c r="P271" s="30"/>
      <c r="Q271" s="30"/>
      <c r="R271" s="30"/>
      <c r="S271" s="30"/>
      <c r="T271" s="30"/>
    </row>
    <row r="272" spans="1:20" x14ac:dyDescent="0.3">
      <c r="A272" s="41">
        <v>1994</v>
      </c>
      <c r="B272" s="41" t="s">
        <v>79</v>
      </c>
      <c r="C272" s="41">
        <v>6</v>
      </c>
      <c r="D272" s="42">
        <v>2.5422505693754101</v>
      </c>
      <c r="E272" s="42">
        <v>1.58646222603151</v>
      </c>
      <c r="F272" s="42">
        <v>10.046485089373199</v>
      </c>
      <c r="G272" s="42">
        <v>2.3736105331766599</v>
      </c>
      <c r="H272" s="42">
        <v>4.4961451093160401</v>
      </c>
      <c r="I272" s="42">
        <v>7.8906592239990497E-2</v>
      </c>
      <c r="J272" s="42">
        <v>1.60049211492775</v>
      </c>
      <c r="K272" s="42">
        <v>4.1067478283751804</v>
      </c>
      <c r="L272" s="42">
        <v>2.8647806464082501</v>
      </c>
      <c r="M272" s="42">
        <v>1.7774399570044499</v>
      </c>
      <c r="N272" s="42">
        <v>11.925677396345099</v>
      </c>
      <c r="O272" s="42">
        <v>21.876049878095401</v>
      </c>
      <c r="P272" s="30"/>
      <c r="Q272" s="30"/>
      <c r="R272" s="30"/>
      <c r="S272" s="30"/>
      <c r="T272" s="30"/>
    </row>
    <row r="273" spans="1:20" x14ac:dyDescent="0.3">
      <c r="A273" s="41">
        <v>1995</v>
      </c>
      <c r="B273" s="41" t="s">
        <v>79</v>
      </c>
      <c r="C273" s="41">
        <v>6</v>
      </c>
      <c r="D273" s="42">
        <v>2.5554731799286201</v>
      </c>
      <c r="E273" s="42">
        <v>1.5924520403070399</v>
      </c>
      <c r="F273" s="42">
        <v>10.1013086458711</v>
      </c>
      <c r="G273" s="42">
        <v>2.3869923804050002</v>
      </c>
      <c r="H273" s="42">
        <v>4.5106584817260096</v>
      </c>
      <c r="I273" s="42">
        <v>8.8519554085705499E-2</v>
      </c>
      <c r="J273" s="42">
        <v>1.6345336712898</v>
      </c>
      <c r="K273" s="42">
        <v>4.1058245404658997</v>
      </c>
      <c r="L273" s="42">
        <v>2.8821422066598901</v>
      </c>
      <c r="M273" s="42">
        <v>1.78013334307469</v>
      </c>
      <c r="N273" s="42">
        <v>11.9838854608743</v>
      </c>
      <c r="O273" s="42">
        <v>21.858383480609501</v>
      </c>
      <c r="P273" s="30"/>
      <c r="Q273" s="30"/>
      <c r="R273" s="30"/>
      <c r="S273" s="30"/>
      <c r="T273" s="30"/>
    </row>
    <row r="274" spans="1:20" x14ac:dyDescent="0.3">
      <c r="A274" s="41">
        <v>1996</v>
      </c>
      <c r="B274" s="41" t="s">
        <v>79</v>
      </c>
      <c r="C274" s="41">
        <v>6</v>
      </c>
      <c r="D274" s="42">
        <v>2.5775085051673599</v>
      </c>
      <c r="E274" s="42">
        <v>1.6040132217822101</v>
      </c>
      <c r="F274" s="42">
        <v>10.151840490403901</v>
      </c>
      <c r="G274" s="42">
        <v>2.3998201910524499</v>
      </c>
      <c r="H274" s="42">
        <v>4.5443885239599897</v>
      </c>
      <c r="I274" s="42">
        <v>9.15405914417671E-2</v>
      </c>
      <c r="J274" s="42">
        <v>1.65444604382049</v>
      </c>
      <c r="K274" s="42">
        <v>4.1105175149577304</v>
      </c>
      <c r="L274" s="42">
        <v>2.88468121245283</v>
      </c>
      <c r="M274" s="42">
        <v>1.7836548107364301</v>
      </c>
      <c r="N274" s="42">
        <v>12.057594578703601</v>
      </c>
      <c r="O274" s="42">
        <v>21.827906062411</v>
      </c>
      <c r="P274" s="30"/>
      <c r="Q274" s="30"/>
      <c r="R274" s="30"/>
      <c r="S274" s="30"/>
      <c r="T274" s="30"/>
    </row>
    <row r="275" spans="1:20" x14ac:dyDescent="0.3">
      <c r="A275" s="41">
        <v>1997</v>
      </c>
      <c r="B275" s="41" t="s">
        <v>79</v>
      </c>
      <c r="C275" s="41">
        <v>6</v>
      </c>
      <c r="D275" s="42">
        <v>2.5889875156666702</v>
      </c>
      <c r="E275" s="42">
        <v>1.61299797882713</v>
      </c>
      <c r="F275" s="42">
        <v>10.224926915020299</v>
      </c>
      <c r="G275" s="42">
        <v>2.4181249043739799</v>
      </c>
      <c r="H275" s="42">
        <v>4.5885508762154101</v>
      </c>
      <c r="I275" s="42">
        <v>9.2352197137266806E-2</v>
      </c>
      <c r="J275" s="42">
        <v>1.6687625271072</v>
      </c>
      <c r="K275" s="42">
        <v>4.1126378970333901</v>
      </c>
      <c r="L275" s="42">
        <v>2.8966638725969598</v>
      </c>
      <c r="M275" s="42">
        <v>1.78300796805825</v>
      </c>
      <c r="N275" s="42">
        <v>12.1535491505525</v>
      </c>
      <c r="O275" s="42">
        <v>21.779607948847001</v>
      </c>
      <c r="P275" s="30"/>
      <c r="Q275" s="30"/>
      <c r="R275" s="30"/>
      <c r="S275" s="30"/>
      <c r="T275" s="30"/>
    </row>
    <row r="276" spans="1:20" x14ac:dyDescent="0.3">
      <c r="A276" s="41">
        <v>1998</v>
      </c>
      <c r="B276" s="41" t="s">
        <v>79</v>
      </c>
      <c r="C276" s="41">
        <v>6</v>
      </c>
      <c r="D276" s="42">
        <v>2.60523493591969</v>
      </c>
      <c r="E276" s="42">
        <v>1.62580257308323</v>
      </c>
      <c r="F276" s="42">
        <v>10.302771660454701</v>
      </c>
      <c r="G276" s="42">
        <v>2.4375807278919002</v>
      </c>
      <c r="H276" s="42">
        <v>4.6347793345044996</v>
      </c>
      <c r="I276" s="42">
        <v>9.5456087685409405E-2</v>
      </c>
      <c r="J276" s="42">
        <v>1.68226799266933</v>
      </c>
      <c r="K276" s="42">
        <v>4.1179242180392102</v>
      </c>
      <c r="L276" s="42">
        <v>2.91453420975748</v>
      </c>
      <c r="M276" s="42">
        <v>1.7982241441829201</v>
      </c>
      <c r="N276" s="42">
        <v>12.267695117979899</v>
      </c>
      <c r="O276" s="42">
        <v>21.755992307773202</v>
      </c>
      <c r="P276" s="30"/>
      <c r="Q276" s="30"/>
      <c r="R276" s="30"/>
      <c r="S276" s="30"/>
      <c r="T276" s="30"/>
    </row>
    <row r="277" spans="1:20" x14ac:dyDescent="0.3">
      <c r="A277" s="41">
        <v>1999</v>
      </c>
      <c r="B277" s="41" t="s">
        <v>79</v>
      </c>
      <c r="C277" s="41">
        <v>6</v>
      </c>
      <c r="D277" s="42">
        <v>2.6246722506314799</v>
      </c>
      <c r="E277" s="42">
        <v>1.6368086555699799</v>
      </c>
      <c r="F277" s="42">
        <v>10.373489198047</v>
      </c>
      <c r="G277" s="42">
        <v>2.4557163332879699</v>
      </c>
      <c r="H277" s="42">
        <v>4.6955609752937297</v>
      </c>
      <c r="I277" s="42">
        <v>9.84736622776234E-2</v>
      </c>
      <c r="J277" s="42">
        <v>1.71436975750566</v>
      </c>
      <c r="K277" s="42">
        <v>4.1239318747442404</v>
      </c>
      <c r="L277" s="42">
        <v>2.9270430729268302</v>
      </c>
      <c r="M277" s="42">
        <v>1.83154207801785</v>
      </c>
      <c r="N277" s="42">
        <v>12.351841858015399</v>
      </c>
      <c r="O277" s="42">
        <v>21.7722909712659</v>
      </c>
      <c r="P277" s="30"/>
      <c r="Q277" s="30"/>
      <c r="R277" s="30"/>
      <c r="S277" s="30"/>
      <c r="T277" s="30"/>
    </row>
    <row r="278" spans="1:20" x14ac:dyDescent="0.3">
      <c r="A278" s="41">
        <v>2000</v>
      </c>
      <c r="B278" s="41" t="s">
        <v>79</v>
      </c>
      <c r="C278" s="41">
        <v>6</v>
      </c>
      <c r="D278" s="42">
        <v>2.6534231644663699</v>
      </c>
      <c r="E278" s="42">
        <v>1.6565188120447401</v>
      </c>
      <c r="F278" s="42">
        <v>10.4996458403422</v>
      </c>
      <c r="G278" s="42">
        <v>2.4890238894513499</v>
      </c>
      <c r="H278" s="42">
        <v>4.8558643911609396</v>
      </c>
      <c r="I278" s="42">
        <v>9.8422127580466104E-2</v>
      </c>
      <c r="J278" s="42">
        <v>1.73130875096565</v>
      </c>
      <c r="K278" s="42">
        <v>4.1192764497637997</v>
      </c>
      <c r="L278" s="42">
        <v>2.9361643233642098</v>
      </c>
      <c r="M278" s="42">
        <v>1.8612908246122499</v>
      </c>
      <c r="N278" s="42">
        <v>12.561072850650399</v>
      </c>
      <c r="O278" s="42">
        <v>21.862168536409499</v>
      </c>
      <c r="P278" s="30"/>
      <c r="Q278" s="30"/>
      <c r="R278" s="30"/>
      <c r="S278" s="30"/>
      <c r="T278" s="30"/>
    </row>
    <row r="279" spans="1:20" x14ac:dyDescent="0.3">
      <c r="A279" s="41">
        <v>2001</v>
      </c>
      <c r="B279" s="41" t="s">
        <v>79</v>
      </c>
      <c r="C279" s="41">
        <v>6</v>
      </c>
      <c r="D279" s="42">
        <v>2.6845880908852302</v>
      </c>
      <c r="E279" s="42">
        <v>1.6767518870434901</v>
      </c>
      <c r="F279" s="42">
        <v>10.6124900148205</v>
      </c>
      <c r="G279" s="42">
        <v>2.5191641985133399</v>
      </c>
      <c r="H279" s="42">
        <v>5.0129471016043698</v>
      </c>
      <c r="I279" s="42">
        <v>0.109058537732594</v>
      </c>
      <c r="J279" s="42">
        <v>1.7606631924745599</v>
      </c>
      <c r="K279" s="42">
        <v>4.1350217649020404</v>
      </c>
      <c r="L279" s="42">
        <v>2.9576810284918502</v>
      </c>
      <c r="M279" s="42">
        <v>1.87987110243455</v>
      </c>
      <c r="N279" s="42">
        <v>12.731894833850699</v>
      </c>
      <c r="O279" s="42">
        <v>21.919084312915</v>
      </c>
      <c r="P279" s="30"/>
      <c r="Q279" s="30"/>
      <c r="R279" s="30"/>
      <c r="S279" s="30"/>
      <c r="T279" s="30"/>
    </row>
    <row r="280" spans="1:20" x14ac:dyDescent="0.3">
      <c r="A280" s="41">
        <v>2002</v>
      </c>
      <c r="B280" s="41" t="s">
        <v>79</v>
      </c>
      <c r="C280" s="41">
        <v>6</v>
      </c>
      <c r="D280" s="42">
        <v>2.7205869375290499</v>
      </c>
      <c r="E280" s="42">
        <v>1.7037947686796699</v>
      </c>
      <c r="F280" s="42">
        <v>10.731295254346501</v>
      </c>
      <c r="G280" s="42">
        <v>2.55151172524487</v>
      </c>
      <c r="H280" s="42">
        <v>5.2057071199729599</v>
      </c>
      <c r="I280" s="42">
        <v>0.108997202261801</v>
      </c>
      <c r="J280" s="42">
        <v>1.7927757370055699</v>
      </c>
      <c r="K280" s="42">
        <v>4.1416312569092799</v>
      </c>
      <c r="L280" s="42">
        <v>2.9932369459278898</v>
      </c>
      <c r="M280" s="42">
        <v>1.88792285619769</v>
      </c>
      <c r="N280" s="42">
        <v>12.902702554533199</v>
      </c>
      <c r="O280" s="42">
        <v>21.9501872035069</v>
      </c>
      <c r="P280" s="30"/>
      <c r="Q280" s="30"/>
      <c r="R280" s="30"/>
      <c r="S280" s="30"/>
      <c r="T280" s="30"/>
    </row>
    <row r="281" spans="1:20" x14ac:dyDescent="0.3">
      <c r="A281" s="41">
        <v>2003</v>
      </c>
      <c r="B281" s="41" t="s">
        <v>79</v>
      </c>
      <c r="C281" s="41">
        <v>6</v>
      </c>
      <c r="D281" s="42">
        <v>2.7492856417529401</v>
      </c>
      <c r="E281" s="42">
        <v>1.7242541729932599</v>
      </c>
      <c r="F281" s="42">
        <v>10.8698598743196</v>
      </c>
      <c r="G281" s="42">
        <v>2.58736084164331</v>
      </c>
      <c r="H281" s="42">
        <v>5.35151165368194</v>
      </c>
      <c r="I281" s="42">
        <v>0.112967421791986</v>
      </c>
      <c r="J281" s="42">
        <v>1.82394887514378</v>
      </c>
      <c r="K281" s="42">
        <v>4.1510569285561498</v>
      </c>
      <c r="L281" s="42">
        <v>3.05146652864638</v>
      </c>
      <c r="M281" s="42">
        <v>1.9064549736410501</v>
      </c>
      <c r="N281" s="42">
        <v>13.042764858795501</v>
      </c>
      <c r="O281" s="42">
        <v>22.042401988975801</v>
      </c>
      <c r="P281" s="30"/>
      <c r="Q281" s="30"/>
      <c r="R281" s="30"/>
      <c r="S281" s="30"/>
      <c r="T281" s="30"/>
    </row>
    <row r="282" spans="1:20" x14ac:dyDescent="0.3">
      <c r="A282" s="41">
        <v>2004</v>
      </c>
      <c r="B282" s="41" t="s">
        <v>79</v>
      </c>
      <c r="C282" s="41">
        <v>6</v>
      </c>
      <c r="D282" s="42">
        <v>2.7734754757069902</v>
      </c>
      <c r="E282" s="42">
        <v>1.74008025462706</v>
      </c>
      <c r="F282" s="42">
        <v>10.9270714918644</v>
      </c>
      <c r="G282" s="42">
        <v>2.60393170203653</v>
      </c>
      <c r="H282" s="42">
        <v>5.4806206312720098</v>
      </c>
      <c r="I282" s="42">
        <v>0.122655598978375</v>
      </c>
      <c r="J282" s="42">
        <v>1.8734120805662999</v>
      </c>
      <c r="K282" s="42">
        <v>4.1463539535248701</v>
      </c>
      <c r="L282" s="42">
        <v>3.1080928234583101</v>
      </c>
      <c r="M282" s="42">
        <v>1.9056900839895401</v>
      </c>
      <c r="N282" s="42">
        <v>13.1822682089006</v>
      </c>
      <c r="O282" s="42">
        <v>22.055721569717999</v>
      </c>
      <c r="P282" s="30"/>
      <c r="Q282" s="30"/>
      <c r="R282" s="30"/>
      <c r="S282" s="30"/>
      <c r="T282" s="30"/>
    </row>
    <row r="283" spans="1:20" x14ac:dyDescent="0.3">
      <c r="A283" s="41">
        <v>2005</v>
      </c>
      <c r="B283" s="41" t="s">
        <v>79</v>
      </c>
      <c r="C283" s="41">
        <v>6</v>
      </c>
      <c r="D283" s="42">
        <v>2.79289894440838</v>
      </c>
      <c r="E283" s="42">
        <v>1.7502637382467401</v>
      </c>
      <c r="F283" s="42">
        <v>10.997707699204801</v>
      </c>
      <c r="G283" s="42">
        <v>2.6230387526052201</v>
      </c>
      <c r="H283" s="42">
        <v>5.5846502749602696</v>
      </c>
      <c r="I283" s="42">
        <v>0.124227406341665</v>
      </c>
      <c r="J283" s="42">
        <v>1.96824977822827</v>
      </c>
      <c r="K283" s="42">
        <v>4.14797998450201</v>
      </c>
      <c r="L283" s="42">
        <v>3.1488538165062798</v>
      </c>
      <c r="M283" s="42">
        <v>1.905438985195</v>
      </c>
      <c r="N283" s="42">
        <v>13.2669052833468</v>
      </c>
      <c r="O283" s="42">
        <v>22.035503251570798</v>
      </c>
      <c r="P283" s="30"/>
      <c r="Q283" s="30"/>
      <c r="R283" s="30"/>
      <c r="S283" s="30"/>
      <c r="T283" s="30"/>
    </row>
    <row r="284" spans="1:20" x14ac:dyDescent="0.3">
      <c r="A284" s="41">
        <v>2006</v>
      </c>
      <c r="B284" s="41" t="s">
        <v>79</v>
      </c>
      <c r="C284" s="41">
        <v>6</v>
      </c>
      <c r="D284" s="42">
        <v>2.8109845910636202</v>
      </c>
      <c r="E284" s="42">
        <v>1.76173354012531</v>
      </c>
      <c r="F284" s="42">
        <v>11.051653470087601</v>
      </c>
      <c r="G284" s="42">
        <v>2.6381073214973099</v>
      </c>
      <c r="H284" s="42">
        <v>5.6817000307375798</v>
      </c>
      <c r="I284" s="42">
        <v>0.12594515082364099</v>
      </c>
      <c r="J284" s="42">
        <v>2.0531751727922298</v>
      </c>
      <c r="K284" s="42">
        <v>4.1564435417277696</v>
      </c>
      <c r="L284" s="42">
        <v>3.2386257939194301</v>
      </c>
      <c r="M284" s="42">
        <v>1.9156679994247701</v>
      </c>
      <c r="N284" s="42">
        <v>13.362687610814101</v>
      </c>
      <c r="O284" s="42">
        <v>22.0347303544916</v>
      </c>
      <c r="P284" s="30"/>
      <c r="Q284" s="30"/>
      <c r="R284" s="30"/>
      <c r="S284" s="30"/>
      <c r="T284" s="30"/>
    </row>
    <row r="285" spans="1:20" x14ac:dyDescent="0.3">
      <c r="A285" s="41">
        <v>2007</v>
      </c>
      <c r="B285" s="41" t="s">
        <v>79</v>
      </c>
      <c r="C285" s="41">
        <v>6</v>
      </c>
      <c r="D285" s="42">
        <v>2.8264486964610098</v>
      </c>
      <c r="E285" s="42">
        <v>1.77029335056917</v>
      </c>
      <c r="F285" s="42">
        <v>11.133427089854401</v>
      </c>
      <c r="G285" s="42">
        <v>2.6592394108506801</v>
      </c>
      <c r="H285" s="42">
        <v>5.7615779820956297</v>
      </c>
      <c r="I285" s="42">
        <v>0.12618581995813899</v>
      </c>
      <c r="J285" s="42">
        <v>2.1092677842357599</v>
      </c>
      <c r="K285" s="42">
        <v>4.1662752560059397</v>
      </c>
      <c r="L285" s="42">
        <v>3.2432691887142902</v>
      </c>
      <c r="M285" s="42">
        <v>1.91866980487804</v>
      </c>
      <c r="N285" s="42">
        <v>13.4614630057092</v>
      </c>
      <c r="O285" s="42">
        <v>22.041821169196801</v>
      </c>
      <c r="P285" s="30"/>
      <c r="Q285" s="30"/>
      <c r="R285" s="30"/>
      <c r="S285" s="30"/>
      <c r="T285" s="30"/>
    </row>
    <row r="286" spans="1:20" x14ac:dyDescent="0.3">
      <c r="A286" s="41">
        <v>2008</v>
      </c>
      <c r="B286" s="41" t="s">
        <v>79</v>
      </c>
      <c r="C286" s="41">
        <v>6</v>
      </c>
      <c r="D286" s="42">
        <v>2.83731517700557</v>
      </c>
      <c r="E286" s="42">
        <v>1.7752879175260201</v>
      </c>
      <c r="F286" s="42">
        <v>11.202345715909701</v>
      </c>
      <c r="G286" s="42">
        <v>2.67636847688423</v>
      </c>
      <c r="H286" s="42">
        <v>5.7974728738000803</v>
      </c>
      <c r="I286" s="42">
        <v>0.12603856344867001</v>
      </c>
      <c r="J286" s="42">
        <v>2.1713765236209599</v>
      </c>
      <c r="K286" s="42">
        <v>4.1870647127585103</v>
      </c>
      <c r="L286" s="42">
        <v>3.3036807153049002</v>
      </c>
      <c r="M286" s="42">
        <v>1.9655559535664</v>
      </c>
      <c r="N286" s="42">
        <v>13.5462438526061</v>
      </c>
      <c r="O286" s="42">
        <v>22.0336148268084</v>
      </c>
      <c r="P286" s="30"/>
      <c r="Q286" s="30"/>
      <c r="R286" s="30"/>
      <c r="S286" s="30"/>
      <c r="T286" s="30"/>
    </row>
    <row r="287" spans="1:20" x14ac:dyDescent="0.3">
      <c r="A287" s="41">
        <v>2009</v>
      </c>
      <c r="B287" s="41" t="s">
        <v>79</v>
      </c>
      <c r="C287" s="41">
        <v>6</v>
      </c>
      <c r="D287" s="42">
        <v>2.8421837278754798</v>
      </c>
      <c r="E287" s="42">
        <v>1.77718897085654</v>
      </c>
      <c r="F287" s="42">
        <v>11.2520556236547</v>
      </c>
      <c r="G287" s="42">
        <v>2.6887408970539699</v>
      </c>
      <c r="H287" s="42">
        <v>5.8206149014519797</v>
      </c>
      <c r="I287" s="42">
        <v>0.125947138465824</v>
      </c>
      <c r="J287" s="42">
        <v>2.2182520921471198</v>
      </c>
      <c r="K287" s="42">
        <v>4.2181655822421504</v>
      </c>
      <c r="L287" s="42">
        <v>3.3348690691101699</v>
      </c>
      <c r="M287" s="42">
        <v>2.0109641002896299</v>
      </c>
      <c r="N287" s="42">
        <v>13.6169975325934</v>
      </c>
      <c r="O287" s="42">
        <v>22.051730116964801</v>
      </c>
      <c r="P287" s="30"/>
      <c r="Q287" s="30"/>
      <c r="R287" s="30"/>
      <c r="S287" s="30"/>
      <c r="T287" s="30"/>
    </row>
    <row r="288" spans="1:20" x14ac:dyDescent="0.3">
      <c r="A288" s="41">
        <v>2010</v>
      </c>
      <c r="B288" s="41" t="s">
        <v>79</v>
      </c>
      <c r="C288" s="41">
        <v>6</v>
      </c>
      <c r="D288" s="42">
        <v>2.8443630047320401</v>
      </c>
      <c r="E288" s="42">
        <v>1.77730259680257</v>
      </c>
      <c r="F288" s="42">
        <v>11.2734558652565</v>
      </c>
      <c r="G288" s="42">
        <v>2.6946779596653601</v>
      </c>
      <c r="H288" s="42">
        <v>5.8498090292664804</v>
      </c>
      <c r="I288" s="42">
        <v>0.12686629952372</v>
      </c>
      <c r="J288" s="42">
        <v>2.2895571224067699</v>
      </c>
      <c r="K288" s="42">
        <v>4.2383486932302299</v>
      </c>
      <c r="L288" s="42">
        <v>3.3542790456102498</v>
      </c>
      <c r="M288" s="42">
        <v>2.0080532178240902</v>
      </c>
      <c r="N288" s="42">
        <v>13.6699935710164</v>
      </c>
      <c r="O288" s="42">
        <v>22.003129990722801</v>
      </c>
      <c r="P288" s="30"/>
      <c r="Q288" s="30"/>
      <c r="R288" s="30"/>
      <c r="S288" s="30"/>
      <c r="T288" s="30"/>
    </row>
    <row r="289" spans="1:26" x14ac:dyDescent="0.3">
      <c r="A289" s="41">
        <v>2011</v>
      </c>
      <c r="B289" s="41" t="s">
        <v>79</v>
      </c>
      <c r="C289" s="41">
        <v>6</v>
      </c>
      <c r="D289" s="42">
        <v>2.8423244043258702</v>
      </c>
      <c r="E289" s="42">
        <v>1.7743357802389601</v>
      </c>
      <c r="F289" s="42">
        <v>11.2647423508692</v>
      </c>
      <c r="G289" s="42">
        <v>2.6929477558216099</v>
      </c>
      <c r="H289" s="42">
        <v>5.8498776130436898</v>
      </c>
      <c r="I289" s="42">
        <v>0.126666003604958</v>
      </c>
      <c r="J289" s="42">
        <v>2.3627450138431199</v>
      </c>
      <c r="K289" s="42">
        <v>4.2428813883878203</v>
      </c>
      <c r="L289" s="42">
        <v>3.3520406121586199</v>
      </c>
      <c r="M289" s="42">
        <v>2.00453349555197</v>
      </c>
      <c r="N289" s="42">
        <v>13.7007911832769</v>
      </c>
      <c r="O289" s="42">
        <v>21.938191319323099</v>
      </c>
      <c r="P289" s="30"/>
      <c r="Q289" s="30"/>
      <c r="R289" s="30"/>
      <c r="S289" s="30"/>
      <c r="T289" s="30"/>
    </row>
    <row r="290" spans="1:26" x14ac:dyDescent="0.3">
      <c r="A290" s="41">
        <v>2012</v>
      </c>
      <c r="B290" s="41" t="s">
        <v>79</v>
      </c>
      <c r="C290" s="41">
        <v>6</v>
      </c>
      <c r="D290" s="42">
        <v>2.8376375333197701</v>
      </c>
      <c r="E290" s="42">
        <v>1.7714187916289801</v>
      </c>
      <c r="F290" s="42">
        <v>11.254855063117599</v>
      </c>
      <c r="G290" s="42">
        <v>2.6907001949629201</v>
      </c>
      <c r="H290" s="42">
        <v>5.8394170726418002</v>
      </c>
      <c r="I290" s="42">
        <v>0.126445012495985</v>
      </c>
      <c r="J290" s="42">
        <v>2.42156103430397</v>
      </c>
      <c r="K290" s="42">
        <v>4.2624083328333402</v>
      </c>
      <c r="L290" s="42">
        <v>3.3823617036454401</v>
      </c>
      <c r="M290" s="42">
        <v>2.00168941022618</v>
      </c>
      <c r="N290" s="42">
        <v>13.721819777710399</v>
      </c>
      <c r="O290" s="42">
        <v>21.871456309828101</v>
      </c>
      <c r="P290" s="30"/>
      <c r="Q290" s="30"/>
      <c r="R290" s="30"/>
      <c r="S290" s="30"/>
      <c r="T290" s="30"/>
    </row>
    <row r="291" spans="1:26" x14ac:dyDescent="0.3">
      <c r="A291" s="41">
        <v>2013</v>
      </c>
      <c r="B291" s="41" t="s">
        <v>79</v>
      </c>
      <c r="C291" s="41">
        <v>6</v>
      </c>
      <c r="D291" s="42">
        <v>2.8322459461099299</v>
      </c>
      <c r="E291" s="42">
        <v>1.76822975060697</v>
      </c>
      <c r="F291" s="42">
        <v>11.2378400358826</v>
      </c>
      <c r="G291" s="42">
        <v>2.6870414739169401</v>
      </c>
      <c r="H291" s="42">
        <v>5.8395754819867696</v>
      </c>
      <c r="I291" s="42">
        <v>0.12620446711556699</v>
      </c>
      <c r="J291" s="42">
        <v>2.4397494821311501</v>
      </c>
      <c r="K291" s="42">
        <v>4.2651595645178801</v>
      </c>
      <c r="L291" s="42">
        <v>3.3955285136675499</v>
      </c>
      <c r="M291" s="42">
        <v>2.0042286099892399</v>
      </c>
      <c r="N291" s="42">
        <v>13.7012792165203</v>
      </c>
      <c r="O291" s="42">
        <v>21.818052585828099</v>
      </c>
      <c r="P291" s="30"/>
      <c r="Q291" s="30"/>
      <c r="R291" s="30"/>
      <c r="S291" s="30"/>
      <c r="T291" s="30"/>
    </row>
    <row r="292" spans="1:26" x14ac:dyDescent="0.3">
      <c r="A292" s="41">
        <v>2014</v>
      </c>
      <c r="B292" s="41" t="s">
        <v>79</v>
      </c>
      <c r="C292" s="41">
        <v>6</v>
      </c>
      <c r="D292" s="42">
        <v>2.8289891298493401</v>
      </c>
      <c r="E292" s="42">
        <v>1.76500462052809</v>
      </c>
      <c r="F292" s="42">
        <v>11.236837062780699</v>
      </c>
      <c r="G292" s="42">
        <v>2.68721498336821</v>
      </c>
      <c r="H292" s="42">
        <v>5.8447329406746498</v>
      </c>
      <c r="I292" s="42">
        <v>0.12594158535184699</v>
      </c>
      <c r="J292" s="42">
        <v>2.4536286047759601</v>
      </c>
      <c r="K292" s="42">
        <v>4.2633361841628501</v>
      </c>
      <c r="L292" s="42">
        <v>3.4091009924209801</v>
      </c>
      <c r="M292" s="42">
        <v>2.0195012022990699</v>
      </c>
      <c r="N292" s="42">
        <v>13.6981171544547</v>
      </c>
      <c r="O292" s="42">
        <v>21.750522895857198</v>
      </c>
      <c r="P292" s="30"/>
      <c r="Q292" s="30"/>
      <c r="R292" s="30"/>
      <c r="S292" s="30"/>
      <c r="T292" s="30"/>
    </row>
    <row r="293" spans="1:26" x14ac:dyDescent="0.3">
      <c r="A293" s="41">
        <v>2015</v>
      </c>
      <c r="B293" s="41" t="s">
        <v>79</v>
      </c>
      <c r="C293" s="41">
        <v>6</v>
      </c>
      <c r="D293" s="42">
        <v>2.8496789205239299</v>
      </c>
      <c r="E293" s="42">
        <v>1.78400851635409</v>
      </c>
      <c r="F293" s="42">
        <v>11.352677681887601</v>
      </c>
      <c r="G293" s="42">
        <v>2.7171395406114902</v>
      </c>
      <c r="H293" s="42">
        <v>5.9593734294598697</v>
      </c>
      <c r="I293" s="42">
        <v>0.12875754005510301</v>
      </c>
      <c r="J293" s="42">
        <v>2.49608100003584</v>
      </c>
      <c r="K293" s="42">
        <v>4.2707770130648299</v>
      </c>
      <c r="L293" s="42">
        <v>3.4481730400006501</v>
      </c>
      <c r="M293" s="42">
        <v>2.0478795614240601</v>
      </c>
      <c r="N293" s="42">
        <v>13.8441183836366</v>
      </c>
      <c r="O293" s="42">
        <v>21.831802123047801</v>
      </c>
      <c r="P293" s="25"/>
      <c r="Q293" s="25"/>
      <c r="R293" s="25"/>
      <c r="S293" s="25"/>
      <c r="T293" s="25"/>
    </row>
    <row r="294" spans="1:26" x14ac:dyDescent="0.3">
      <c r="A294" s="41">
        <v>2016</v>
      </c>
      <c r="B294" s="41" t="s">
        <v>79</v>
      </c>
      <c r="C294" s="41">
        <v>6</v>
      </c>
      <c r="D294" s="42">
        <v>2.8746021091831802</v>
      </c>
      <c r="E294" s="42">
        <v>1.80307503922987</v>
      </c>
      <c r="F294" s="42">
        <v>11.471826617369199</v>
      </c>
      <c r="G294" s="42">
        <v>2.7480235287288699</v>
      </c>
      <c r="H294" s="42">
        <v>6.0808420391968303</v>
      </c>
      <c r="I294" s="42">
        <v>0.13147038132205599</v>
      </c>
      <c r="J294" s="42">
        <v>2.5396614858338502</v>
      </c>
      <c r="K294" s="42">
        <v>4.27884834494819</v>
      </c>
      <c r="L294" s="42">
        <v>3.48900667060636</v>
      </c>
      <c r="M294" s="42">
        <v>2.09035181264306</v>
      </c>
      <c r="N294" s="42">
        <v>13.979083745843999</v>
      </c>
      <c r="O294" s="42">
        <v>21.9907616079708</v>
      </c>
      <c r="P294" s="26"/>
      <c r="Q294" s="26"/>
      <c r="R294" s="26"/>
      <c r="S294" s="26"/>
      <c r="T294" s="26"/>
      <c r="U294" s="26"/>
      <c r="V294" s="26"/>
      <c r="W294" s="26"/>
      <c r="X294" s="26"/>
      <c r="Y294" s="26"/>
      <c r="Z294" s="26"/>
    </row>
    <row r="295" spans="1:26" x14ac:dyDescent="0.3">
      <c r="A295" s="41">
        <v>2017</v>
      </c>
      <c r="B295" s="41" t="s">
        <v>79</v>
      </c>
      <c r="C295" s="41">
        <v>6</v>
      </c>
      <c r="D295" s="42">
        <v>2.9025472460407098</v>
      </c>
      <c r="E295" s="42">
        <v>1.8237541727906399</v>
      </c>
      <c r="F295" s="42">
        <v>11.5975377760067</v>
      </c>
      <c r="G295" s="42">
        <v>2.7804746154372699</v>
      </c>
      <c r="H295" s="42">
        <v>6.2026837186306203</v>
      </c>
      <c r="I295" s="42">
        <v>0.134481073728173</v>
      </c>
      <c r="J295" s="42">
        <v>2.5840288818232899</v>
      </c>
      <c r="K295" s="42">
        <v>4.2864157981113102</v>
      </c>
      <c r="L295" s="42">
        <v>3.5279015951932902</v>
      </c>
      <c r="M295" s="42">
        <v>2.1349411219299999</v>
      </c>
      <c r="N295" s="42">
        <v>14.1298640820886</v>
      </c>
      <c r="O295" s="42">
        <v>22.188122252653901</v>
      </c>
      <c r="P295" s="30"/>
      <c r="Q295" s="30"/>
      <c r="R295" s="30"/>
      <c r="S295" s="30"/>
      <c r="T295" s="30"/>
    </row>
    <row r="296" spans="1:26" x14ac:dyDescent="0.3">
      <c r="A296" s="41">
        <v>2018</v>
      </c>
      <c r="B296" s="41" t="s">
        <v>79</v>
      </c>
      <c r="C296" s="41">
        <v>6</v>
      </c>
      <c r="D296" s="42">
        <v>2.9299306524179398</v>
      </c>
      <c r="E296" s="42">
        <v>1.8430645738373099</v>
      </c>
      <c r="F296" s="42">
        <v>11.7265395736299</v>
      </c>
      <c r="G296" s="42">
        <v>2.8139176873734</v>
      </c>
      <c r="H296" s="42">
        <v>6.3164104796511102</v>
      </c>
      <c r="I296" s="42">
        <v>0.137264923381753</v>
      </c>
      <c r="J296" s="42">
        <v>2.6307919486071598</v>
      </c>
      <c r="K296" s="42">
        <v>4.2946007735051701</v>
      </c>
      <c r="L296" s="42">
        <v>3.5667683501402698</v>
      </c>
      <c r="M296" s="42">
        <v>2.1791085645939199</v>
      </c>
      <c r="N296" s="42">
        <v>14.291625832105099</v>
      </c>
      <c r="O296" s="42">
        <v>22.382604134777001</v>
      </c>
      <c r="P296" s="30"/>
      <c r="Q296" s="30"/>
      <c r="R296" s="30"/>
      <c r="S296" s="30"/>
      <c r="T296" s="30"/>
    </row>
    <row r="297" spans="1:26" x14ac:dyDescent="0.3">
      <c r="A297" s="41">
        <v>2019</v>
      </c>
      <c r="B297" s="41" t="s">
        <v>79</v>
      </c>
      <c r="C297" s="41">
        <v>6</v>
      </c>
      <c r="D297" s="42">
        <v>2.95610804548215</v>
      </c>
      <c r="E297" s="42">
        <v>1.8625090496932999</v>
      </c>
      <c r="F297" s="42">
        <v>11.854538976058</v>
      </c>
      <c r="G297" s="42">
        <v>2.8468521364563402</v>
      </c>
      <c r="H297" s="42">
        <v>6.42745636134243</v>
      </c>
      <c r="I297" s="42">
        <v>0.14022999491145299</v>
      </c>
      <c r="J297" s="42">
        <v>2.6760510026192801</v>
      </c>
      <c r="K297" s="42">
        <v>4.3027314447697202</v>
      </c>
      <c r="L297" s="42">
        <v>3.6055197922328199</v>
      </c>
      <c r="M297" s="42">
        <v>2.2263665287893102</v>
      </c>
      <c r="N297" s="42">
        <v>14.4506336776249</v>
      </c>
      <c r="O297" s="42">
        <v>22.563112643625601</v>
      </c>
      <c r="P297" s="30"/>
      <c r="Q297" s="30"/>
      <c r="R297" s="30"/>
      <c r="S297" s="30"/>
      <c r="T297" s="30"/>
    </row>
    <row r="298" spans="1:26" x14ac:dyDescent="0.3">
      <c r="A298" s="41">
        <v>2020</v>
      </c>
      <c r="B298" s="41" t="s">
        <v>79</v>
      </c>
      <c r="C298" s="41">
        <v>6</v>
      </c>
      <c r="D298" s="42">
        <v>2.9792013644584299</v>
      </c>
      <c r="E298" s="42">
        <v>1.88049457272301</v>
      </c>
      <c r="F298" s="42">
        <v>11.9716154886684</v>
      </c>
      <c r="G298" s="42">
        <v>2.8770751080480399</v>
      </c>
      <c r="H298" s="42">
        <v>6.5335670466598703</v>
      </c>
      <c r="I298" s="42">
        <v>0.142980361769349</v>
      </c>
      <c r="J298" s="42">
        <v>2.7212925068681799</v>
      </c>
      <c r="K298" s="42">
        <v>4.31106218404679</v>
      </c>
      <c r="L298" s="42">
        <v>3.6442209128243199</v>
      </c>
      <c r="M298" s="42">
        <v>2.2665893915549602</v>
      </c>
      <c r="N298" s="42">
        <v>14.606386795775</v>
      </c>
      <c r="O298" s="42">
        <v>22.7093119620008</v>
      </c>
      <c r="P298" s="30"/>
      <c r="Q298" s="30"/>
      <c r="R298" s="30"/>
      <c r="S298" s="30"/>
      <c r="T298" s="30"/>
      <c r="U298" s="27"/>
      <c r="V298" s="27"/>
      <c r="W298" s="27"/>
      <c r="X298" s="27"/>
      <c r="Y298" s="27"/>
      <c r="Z298" s="27"/>
    </row>
    <row r="299" spans="1:26" x14ac:dyDescent="0.3">
      <c r="A299" s="41">
        <v>2021</v>
      </c>
      <c r="B299" s="41" t="s">
        <v>79</v>
      </c>
      <c r="C299" s="41">
        <v>6</v>
      </c>
      <c r="D299" s="42">
        <v>3.0010537822366201</v>
      </c>
      <c r="E299" s="42">
        <v>1.8974964277949999</v>
      </c>
      <c r="F299" s="42">
        <v>12.081326514000301</v>
      </c>
      <c r="G299" s="42">
        <v>2.9053704834665699</v>
      </c>
      <c r="H299" s="42">
        <v>6.6405175021299998</v>
      </c>
      <c r="I299" s="42">
        <v>0.145722537658344</v>
      </c>
      <c r="J299" s="42">
        <v>2.76752562611675</v>
      </c>
      <c r="K299" s="42">
        <v>4.3198170381418199</v>
      </c>
      <c r="L299" s="42">
        <v>3.6828843533473798</v>
      </c>
      <c r="M299" s="42">
        <v>2.3018908582303399</v>
      </c>
      <c r="N299" s="42">
        <v>14.7593421204671</v>
      </c>
      <c r="O299" s="42">
        <v>22.8361813339116</v>
      </c>
      <c r="P299" s="30"/>
      <c r="Q299" s="30"/>
      <c r="R299" s="30"/>
      <c r="S299" s="30"/>
      <c r="T299" s="30"/>
    </row>
    <row r="300" spans="1:26" x14ac:dyDescent="0.3">
      <c r="A300" s="41">
        <v>2022</v>
      </c>
      <c r="B300" s="41" t="s">
        <v>79</v>
      </c>
      <c r="C300" s="41">
        <v>6</v>
      </c>
      <c r="D300" s="42">
        <v>3.02304073807437</v>
      </c>
      <c r="E300" s="42">
        <v>1.9134862408732101</v>
      </c>
      <c r="F300" s="42">
        <v>12.181923550654901</v>
      </c>
      <c r="G300" s="42">
        <v>2.9313983374258301</v>
      </c>
      <c r="H300" s="42">
        <v>6.7444447085845702</v>
      </c>
      <c r="I300" s="42">
        <v>0.14844873299101199</v>
      </c>
      <c r="J300" s="42">
        <v>2.8148352630444502</v>
      </c>
      <c r="K300" s="42">
        <v>4.3285372675188096</v>
      </c>
      <c r="L300" s="42">
        <v>3.7215219395282699</v>
      </c>
      <c r="M300" s="42">
        <v>2.3360481332866598</v>
      </c>
      <c r="N300" s="42">
        <v>14.904200319626399</v>
      </c>
      <c r="O300" s="42">
        <v>22.955566971396099</v>
      </c>
      <c r="P300" s="25"/>
      <c r="Q300" s="25"/>
      <c r="R300" s="25"/>
      <c r="S300" s="25"/>
      <c r="T300" s="25"/>
    </row>
    <row r="301" spans="1:26" x14ac:dyDescent="0.3">
      <c r="A301" s="41">
        <v>2023</v>
      </c>
      <c r="B301" s="41" t="s">
        <v>79</v>
      </c>
      <c r="C301" s="41">
        <v>6</v>
      </c>
      <c r="D301" s="42">
        <v>3.0472092019817301</v>
      </c>
      <c r="E301" s="42">
        <v>1.92911101260027</v>
      </c>
      <c r="F301" s="42">
        <v>12.277883641657199</v>
      </c>
      <c r="G301" s="42">
        <v>2.9563139914469301</v>
      </c>
      <c r="H301" s="42">
        <v>6.8446240555651601</v>
      </c>
      <c r="I301" s="42">
        <v>0.151166977008446</v>
      </c>
      <c r="J301" s="42">
        <v>2.8626930446436001</v>
      </c>
      <c r="K301" s="42">
        <v>4.3372855338829996</v>
      </c>
      <c r="L301" s="42">
        <v>3.7601657620682198</v>
      </c>
      <c r="M301" s="42">
        <v>2.3713015871155601</v>
      </c>
      <c r="N301" s="42">
        <v>15.046048472925699</v>
      </c>
      <c r="O301" s="42">
        <v>23.097332843120402</v>
      </c>
      <c r="P301" s="30"/>
      <c r="Q301" s="30"/>
      <c r="R301" s="30"/>
      <c r="S301" s="30"/>
      <c r="T301" s="30"/>
    </row>
    <row r="302" spans="1:26" x14ac:dyDescent="0.3">
      <c r="A302" s="41">
        <v>2024</v>
      </c>
      <c r="B302" s="41" t="s">
        <v>79</v>
      </c>
      <c r="C302" s="41">
        <v>6</v>
      </c>
      <c r="D302" s="42">
        <v>3.07289274532148</v>
      </c>
      <c r="E302" s="42">
        <v>1.9450046285754901</v>
      </c>
      <c r="F302" s="42">
        <v>12.3753702628475</v>
      </c>
      <c r="G302" s="42">
        <v>2.9816089398682499</v>
      </c>
      <c r="H302" s="42">
        <v>6.9436648090465498</v>
      </c>
      <c r="I302" s="42">
        <v>0.15388194284204501</v>
      </c>
      <c r="J302" s="42">
        <v>2.9107814164116199</v>
      </c>
      <c r="K302" s="42">
        <v>4.3462998095608203</v>
      </c>
      <c r="L302" s="42">
        <v>3.7988215716433702</v>
      </c>
      <c r="M302" s="42">
        <v>2.4067940535171202</v>
      </c>
      <c r="N302" s="42">
        <v>15.1898759156186</v>
      </c>
      <c r="O302" s="42">
        <v>23.2536545642951</v>
      </c>
      <c r="P302" s="30"/>
      <c r="Q302" s="30"/>
      <c r="R302" s="30"/>
      <c r="S302" s="30"/>
      <c r="T302" s="30"/>
    </row>
    <row r="303" spans="1:26" x14ac:dyDescent="0.3">
      <c r="A303" s="41">
        <v>2025</v>
      </c>
      <c r="B303" s="41" t="s">
        <v>79</v>
      </c>
      <c r="C303" s="41">
        <v>6</v>
      </c>
      <c r="D303" s="42">
        <v>3.0984637954712899</v>
      </c>
      <c r="E303" s="42">
        <v>1.9611124046245501</v>
      </c>
      <c r="F303" s="42">
        <v>12.475043199673999</v>
      </c>
      <c r="G303" s="42">
        <v>3.0074351564025399</v>
      </c>
      <c r="H303" s="42">
        <v>7.0434431619004698</v>
      </c>
      <c r="I303" s="42">
        <v>0.156595467353705</v>
      </c>
      <c r="J303" s="42">
        <v>2.9594859623074901</v>
      </c>
      <c r="K303" s="42">
        <v>4.35550669656467</v>
      </c>
      <c r="L303" s="42">
        <v>3.83737950471268</v>
      </c>
      <c r="M303" s="42">
        <v>2.4420734652285399</v>
      </c>
      <c r="N303" s="42">
        <v>15.3343205368908</v>
      </c>
      <c r="O303" s="42">
        <v>23.410489458128101</v>
      </c>
      <c r="P303" s="30"/>
      <c r="Q303" s="30"/>
      <c r="R303" s="30"/>
      <c r="S303" s="30"/>
      <c r="T303" s="30"/>
    </row>
    <row r="304" spans="1:26" x14ac:dyDescent="0.3">
      <c r="A304" s="41">
        <v>2026</v>
      </c>
      <c r="B304" s="41" t="s">
        <v>79</v>
      </c>
      <c r="C304" s="41">
        <v>6</v>
      </c>
      <c r="D304" s="42">
        <v>3.1230046431799598</v>
      </c>
      <c r="E304" s="42">
        <v>1.9771264039127601</v>
      </c>
      <c r="F304" s="42">
        <v>12.5747496963548</v>
      </c>
      <c r="G304" s="42">
        <v>3.0332742510925601</v>
      </c>
      <c r="H304" s="42">
        <v>7.1432014617421498</v>
      </c>
      <c r="I304" s="42">
        <v>0.159299430947061</v>
      </c>
      <c r="J304" s="42">
        <v>3.0086526526972102</v>
      </c>
      <c r="K304" s="42">
        <v>4.3648857300586403</v>
      </c>
      <c r="L304" s="42">
        <v>3.8758641064560702</v>
      </c>
      <c r="M304" s="42">
        <v>2.477706557921</v>
      </c>
      <c r="N304" s="42">
        <v>15.4784945726757</v>
      </c>
      <c r="O304" s="42">
        <v>23.558407947348101</v>
      </c>
      <c r="P304" s="30"/>
      <c r="Q304" s="30"/>
      <c r="R304" s="30"/>
      <c r="S304" s="30"/>
      <c r="T304" s="30"/>
      <c r="U304" s="30"/>
      <c r="V304" s="30"/>
      <c r="W304" s="30"/>
      <c r="X304" s="30"/>
      <c r="Y304" s="30"/>
      <c r="Z304" s="30"/>
    </row>
    <row r="305" spans="1:26" x14ac:dyDescent="0.3">
      <c r="A305" s="41">
        <v>2027</v>
      </c>
      <c r="B305" s="41" t="s">
        <v>79</v>
      </c>
      <c r="C305" s="41">
        <v>6</v>
      </c>
      <c r="D305" s="42">
        <v>3.1470872684785101</v>
      </c>
      <c r="E305" s="42">
        <v>1.9930768807516299</v>
      </c>
      <c r="F305" s="42">
        <v>12.673767084621</v>
      </c>
      <c r="G305" s="42">
        <v>3.0589332833600298</v>
      </c>
      <c r="H305" s="42">
        <v>7.2420880789957396</v>
      </c>
      <c r="I305" s="42">
        <v>0.16199699833265799</v>
      </c>
      <c r="J305" s="42">
        <v>3.0582973854826401</v>
      </c>
      <c r="K305" s="42">
        <v>4.3745425710622197</v>
      </c>
      <c r="L305" s="42">
        <v>3.9142451596346102</v>
      </c>
      <c r="M305" s="42">
        <v>2.5135330641296498</v>
      </c>
      <c r="N305" s="42">
        <v>15.6226808194396</v>
      </c>
      <c r="O305" s="42">
        <v>23.701188408503199</v>
      </c>
      <c r="P305" s="30"/>
      <c r="Q305" s="30"/>
      <c r="R305" s="30"/>
      <c r="S305" s="30"/>
      <c r="T305" s="30"/>
      <c r="U305" s="30"/>
      <c r="V305" s="30"/>
      <c r="W305" s="30"/>
      <c r="X305" s="30"/>
      <c r="Y305" s="30"/>
      <c r="Z305" s="30"/>
    </row>
    <row r="306" spans="1:26" x14ac:dyDescent="0.3">
      <c r="A306" s="41">
        <v>2028</v>
      </c>
      <c r="B306" s="41" t="s">
        <v>79</v>
      </c>
      <c r="C306" s="41">
        <v>6</v>
      </c>
      <c r="D306" s="42">
        <v>3.1712578147901298</v>
      </c>
      <c r="E306" s="42">
        <v>2.0089788485915299</v>
      </c>
      <c r="F306" s="42">
        <v>12.7724526387853</v>
      </c>
      <c r="G306" s="42">
        <v>3.0845067311769201</v>
      </c>
      <c r="H306" s="42">
        <v>7.3402791799951803</v>
      </c>
      <c r="I306" s="42">
        <v>0.1646735285276</v>
      </c>
      <c r="J306" s="42">
        <v>3.10843118207094</v>
      </c>
      <c r="K306" s="42">
        <v>4.3844777529404499</v>
      </c>
      <c r="L306" s="42">
        <v>3.952638267128</v>
      </c>
      <c r="M306" s="42">
        <v>2.5495388736399298</v>
      </c>
      <c r="N306" s="42">
        <v>15.7674022689101</v>
      </c>
      <c r="O306" s="42">
        <v>23.844375327681799</v>
      </c>
      <c r="P306" s="30"/>
      <c r="Q306" s="30"/>
      <c r="R306" s="30"/>
      <c r="S306" s="30"/>
      <c r="T306" s="30"/>
      <c r="U306" s="30"/>
      <c r="V306" s="30"/>
      <c r="W306" s="30"/>
      <c r="X306" s="30"/>
      <c r="Y306" s="30"/>
      <c r="Z306" s="30"/>
    </row>
    <row r="307" spans="1:26" x14ac:dyDescent="0.3">
      <c r="A307" s="41">
        <v>2029</v>
      </c>
      <c r="B307" s="41" t="s">
        <v>79</v>
      </c>
      <c r="C307" s="41">
        <v>6</v>
      </c>
      <c r="D307" s="42">
        <v>3.1954419519120498</v>
      </c>
      <c r="E307" s="42">
        <v>2.0248906719702999</v>
      </c>
      <c r="F307" s="42">
        <v>12.8710064941222</v>
      </c>
      <c r="G307" s="42">
        <v>3.1100413322934499</v>
      </c>
      <c r="H307" s="42">
        <v>7.4375465309985396</v>
      </c>
      <c r="I307" s="42">
        <v>0.16734366122267699</v>
      </c>
      <c r="J307" s="42">
        <v>3.1590579069787998</v>
      </c>
      <c r="K307" s="42">
        <v>4.3946334517256602</v>
      </c>
      <c r="L307" s="42">
        <v>3.9908064912572199</v>
      </c>
      <c r="M307" s="42">
        <v>2.58547616160878</v>
      </c>
      <c r="N307" s="42">
        <v>15.9113460275218</v>
      </c>
      <c r="O307" s="42">
        <v>23.9876470309894</v>
      </c>
      <c r="P307" s="25"/>
      <c r="Q307" s="25"/>
      <c r="R307" s="25"/>
      <c r="S307" s="25"/>
      <c r="T307" s="25"/>
    </row>
    <row r="308" spans="1:26" x14ac:dyDescent="0.3">
      <c r="A308" s="41">
        <v>2030</v>
      </c>
      <c r="B308" s="41" t="s">
        <v>79</v>
      </c>
      <c r="C308" s="41">
        <v>6</v>
      </c>
      <c r="D308" s="42">
        <v>3.2200302483762702</v>
      </c>
      <c r="E308" s="42">
        <v>2.0408067966627601</v>
      </c>
      <c r="F308" s="42">
        <v>12.9693058735342</v>
      </c>
      <c r="G308" s="42">
        <v>3.1355090187189099</v>
      </c>
      <c r="H308" s="42">
        <v>7.5377006710750596</v>
      </c>
      <c r="I308" s="42">
        <v>0.169979491365539</v>
      </c>
      <c r="J308" s="42">
        <v>3.2110646800700602</v>
      </c>
      <c r="K308" s="42">
        <v>4.4052494509414197</v>
      </c>
      <c r="L308" s="42">
        <v>4.0301521920468604</v>
      </c>
      <c r="M308" s="42">
        <v>2.6227971536108701</v>
      </c>
      <c r="N308" s="42">
        <v>16.060807657198499</v>
      </c>
      <c r="O308" s="42">
        <v>24.137957540825301</v>
      </c>
      <c r="P308" s="25"/>
      <c r="Q308" s="25"/>
      <c r="R308" s="25"/>
      <c r="S308" s="25"/>
      <c r="T308" s="25"/>
    </row>
    <row r="309" spans="1:26" x14ac:dyDescent="0.3">
      <c r="A309" s="41">
        <v>1980</v>
      </c>
      <c r="B309" s="41" t="s">
        <v>80</v>
      </c>
      <c r="C309" s="41">
        <v>7</v>
      </c>
      <c r="D309" s="42">
        <v>4.1255905709724798</v>
      </c>
      <c r="E309" s="42">
        <v>0.59387290999291797</v>
      </c>
      <c r="F309" s="42">
        <v>4.0701718809351499</v>
      </c>
      <c r="G309" s="42">
        <v>1.62806875237406</v>
      </c>
      <c r="H309" s="42">
        <v>5.7588493327669799</v>
      </c>
      <c r="I309" s="42">
        <v>0.19767957536137401</v>
      </c>
      <c r="J309" s="42">
        <v>1.5000568821071201</v>
      </c>
      <c r="K309" s="42">
        <v>0.260818812140578</v>
      </c>
      <c r="L309" s="42">
        <v>0.78207526094839697</v>
      </c>
      <c r="M309" s="42">
        <v>2.1367039234126599</v>
      </c>
      <c r="N309" s="42">
        <v>4.0341134183410103</v>
      </c>
      <c r="O309" s="42">
        <v>2.1545080731441102</v>
      </c>
      <c r="P309" s="30"/>
      <c r="Q309" s="30"/>
      <c r="R309" s="30"/>
      <c r="S309" s="30"/>
      <c r="T309" s="30"/>
      <c r="U309" s="30"/>
      <c r="V309" s="30"/>
      <c r="W309" s="30"/>
      <c r="X309" s="30"/>
      <c r="Y309" s="30"/>
      <c r="Z309" s="30"/>
    </row>
    <row r="310" spans="1:26" x14ac:dyDescent="0.3">
      <c r="A310" s="41">
        <v>1981</v>
      </c>
      <c r="B310" s="41" t="s">
        <v>80</v>
      </c>
      <c r="C310" s="41">
        <v>7</v>
      </c>
      <c r="D310" s="42">
        <v>4.2060946648140298</v>
      </c>
      <c r="E310" s="42">
        <v>0.59533178137022902</v>
      </c>
      <c r="F310" s="42">
        <v>4.1593626972884996</v>
      </c>
      <c r="G310" s="42">
        <v>1.6637450789154</v>
      </c>
      <c r="H310" s="42">
        <v>5.9865150424511704</v>
      </c>
      <c r="I310" s="42">
        <v>0.200543501571219</v>
      </c>
      <c r="J310" s="42">
        <v>1.4974772117109301</v>
      </c>
      <c r="K310" s="42">
        <v>0.26114683989816501</v>
      </c>
      <c r="L310" s="42">
        <v>0.79275187268036695</v>
      </c>
      <c r="M310" s="42">
        <v>2.1440776355719402</v>
      </c>
      <c r="N310" s="42">
        <v>4.0991021123164604</v>
      </c>
      <c r="O310" s="42">
        <v>2.1853634001331801</v>
      </c>
      <c r="P310" s="25"/>
      <c r="Q310" s="25"/>
      <c r="R310" s="25"/>
      <c r="S310" s="30"/>
      <c r="T310" s="30"/>
      <c r="U310" s="30"/>
      <c r="V310" s="30"/>
      <c r="W310" s="30"/>
      <c r="X310" s="30"/>
      <c r="Y310" s="30"/>
      <c r="Z310" s="30"/>
    </row>
    <row r="311" spans="1:26" x14ac:dyDescent="0.3">
      <c r="A311" s="41">
        <v>1982</v>
      </c>
      <c r="B311" s="41" t="s">
        <v>80</v>
      </c>
      <c r="C311" s="41">
        <v>7</v>
      </c>
      <c r="D311" s="42">
        <v>4.3</v>
      </c>
      <c r="E311" s="42">
        <v>0.6</v>
      </c>
      <c r="F311" s="42">
        <v>4.25</v>
      </c>
      <c r="G311" s="42">
        <v>1.7</v>
      </c>
      <c r="H311" s="42">
        <v>6.1</v>
      </c>
      <c r="I311" s="42">
        <v>0.2</v>
      </c>
      <c r="J311" s="42">
        <v>1.5</v>
      </c>
      <c r="K311" s="42">
        <v>0.27500000000000002</v>
      </c>
      <c r="L311" s="42">
        <v>0.8</v>
      </c>
      <c r="M311" s="42">
        <v>2.149</v>
      </c>
      <c r="N311" s="42">
        <v>4.1890000000000001</v>
      </c>
      <c r="O311" s="42">
        <v>2.2000000000000002</v>
      </c>
      <c r="P311" s="25"/>
      <c r="Q311" s="25"/>
      <c r="R311" s="25"/>
      <c r="S311" s="25"/>
      <c r="T311" s="25"/>
      <c r="V311" s="27"/>
      <c r="W311" s="27"/>
      <c r="X311" s="27"/>
      <c r="Y311" s="27"/>
      <c r="Z311" s="27"/>
    </row>
    <row r="312" spans="1:26" x14ac:dyDescent="0.3">
      <c r="A312" s="41">
        <v>1983</v>
      </c>
      <c r="B312" s="41" t="s">
        <v>80</v>
      </c>
      <c r="C312" s="41">
        <v>7</v>
      </c>
      <c r="D312" s="42">
        <v>4.3699307008777604</v>
      </c>
      <c r="E312" s="42">
        <v>0.61894698238277701</v>
      </c>
      <c r="F312" s="42">
        <v>4.3982540480969998</v>
      </c>
      <c r="G312" s="42">
        <v>1.7593016192388</v>
      </c>
      <c r="H312" s="42">
        <v>6.2347719218454296</v>
      </c>
      <c r="I312" s="42">
        <v>0.199975181365144</v>
      </c>
      <c r="J312" s="42">
        <v>1.51941770573249</v>
      </c>
      <c r="K312" s="42">
        <v>0.27927600940055702</v>
      </c>
      <c r="L312" s="42">
        <v>0.80919464014081299</v>
      </c>
      <c r="M312" s="42">
        <v>2.16784178054453</v>
      </c>
      <c r="N312" s="42">
        <v>4.2561726377500504</v>
      </c>
      <c r="O312" s="42">
        <v>2.28664882978449</v>
      </c>
      <c r="P312" s="25"/>
      <c r="Q312" s="25"/>
      <c r="R312" s="25"/>
      <c r="S312" s="25"/>
      <c r="T312" s="25"/>
      <c r="Y312" s="27"/>
      <c r="Z312" s="27"/>
    </row>
    <row r="313" spans="1:26" x14ac:dyDescent="0.3">
      <c r="A313" s="41">
        <v>1984</v>
      </c>
      <c r="B313" s="41" t="s">
        <v>80</v>
      </c>
      <c r="C313" s="41">
        <v>7</v>
      </c>
      <c r="D313" s="42">
        <v>4.3839476559959003</v>
      </c>
      <c r="E313" s="42">
        <v>0.62972007848575395</v>
      </c>
      <c r="F313" s="42">
        <v>4.4614580190762796</v>
      </c>
      <c r="G313" s="42">
        <v>1.7845832076305099</v>
      </c>
      <c r="H313" s="42">
        <v>6.2778140465650498</v>
      </c>
      <c r="I313" s="42">
        <v>0.199637187790872</v>
      </c>
      <c r="J313" s="42">
        <v>1.53000069836896</v>
      </c>
      <c r="K313" s="42">
        <v>0.27959954432241901</v>
      </c>
      <c r="L313" s="42">
        <v>0.82145391658468503</v>
      </c>
      <c r="M313" s="42">
        <v>2.1793226723269501</v>
      </c>
      <c r="N313" s="42">
        <v>4.3083054340450602</v>
      </c>
      <c r="O313" s="42">
        <v>2.29654175359232</v>
      </c>
      <c r="P313" s="30"/>
      <c r="Q313" s="30"/>
      <c r="R313" s="30"/>
      <c r="S313" s="30"/>
      <c r="T313" s="30"/>
      <c r="U313" s="30"/>
      <c r="V313" s="30"/>
      <c r="W313" s="30"/>
      <c r="X313" s="30"/>
      <c r="Y313" s="30"/>
      <c r="Z313" s="30"/>
    </row>
    <row r="314" spans="1:26" x14ac:dyDescent="0.3">
      <c r="A314" s="41">
        <v>1985</v>
      </c>
      <c r="B314" s="41" t="s">
        <v>80</v>
      </c>
      <c r="C314" s="41">
        <v>7</v>
      </c>
      <c r="D314" s="42">
        <v>4.4033366502313003</v>
      </c>
      <c r="E314" s="42">
        <v>0.63500717946602003</v>
      </c>
      <c r="F314" s="42">
        <v>4.5136620897665098</v>
      </c>
      <c r="G314" s="42">
        <v>1.8054648359065999</v>
      </c>
      <c r="H314" s="42">
        <v>6.3698716574033103</v>
      </c>
      <c r="I314" s="42">
        <v>0.212646942157905</v>
      </c>
      <c r="J314" s="42">
        <v>1.53247404197618</v>
      </c>
      <c r="K314" s="42">
        <v>0.279795596566349</v>
      </c>
      <c r="L314" s="42">
        <v>0.84985511244601997</v>
      </c>
      <c r="M314" s="42">
        <v>2.2388085293758002</v>
      </c>
      <c r="N314" s="42">
        <v>4.3836401736603401</v>
      </c>
      <c r="O314" s="42">
        <v>2.4348055989519701</v>
      </c>
      <c r="P314" s="30"/>
      <c r="Q314" s="30"/>
      <c r="R314" s="30"/>
      <c r="S314" s="30"/>
      <c r="T314" s="30"/>
      <c r="U314" s="30"/>
      <c r="V314" s="30"/>
      <c r="W314" s="30"/>
      <c r="X314" s="30"/>
      <c r="Y314" s="30"/>
      <c r="Z314" s="30"/>
    </row>
    <row r="315" spans="1:26" x14ac:dyDescent="0.3">
      <c r="A315" s="41">
        <v>1986</v>
      </c>
      <c r="B315" s="41" t="s">
        <v>80</v>
      </c>
      <c r="C315" s="41">
        <v>7</v>
      </c>
      <c r="D315" s="42">
        <v>4.4534746580235902</v>
      </c>
      <c r="E315" s="42">
        <v>0.652009134468024</v>
      </c>
      <c r="F315" s="42">
        <v>4.6236359631547801</v>
      </c>
      <c r="G315" s="42">
        <v>1.8494543852619101</v>
      </c>
      <c r="H315" s="42">
        <v>6.4781617381894003</v>
      </c>
      <c r="I315" s="42">
        <v>0.21696284674788599</v>
      </c>
      <c r="J315" s="42">
        <v>1.5444864250602599</v>
      </c>
      <c r="K315" s="42">
        <v>0.28053642349288299</v>
      </c>
      <c r="L315" s="42">
        <v>0.86097438949649596</v>
      </c>
      <c r="M315" s="42">
        <v>2.3230887440130799</v>
      </c>
      <c r="N315" s="42">
        <v>4.50553244637132</v>
      </c>
      <c r="O315" s="42">
        <v>2.4631517787549</v>
      </c>
      <c r="P315" s="30"/>
      <c r="Q315" s="30"/>
      <c r="R315" s="30"/>
      <c r="S315" s="30"/>
      <c r="T315" s="30"/>
      <c r="U315" s="30"/>
      <c r="V315" s="30"/>
      <c r="W315" s="30"/>
      <c r="X315" s="30"/>
      <c r="Y315" s="30"/>
      <c r="Z315" s="30"/>
    </row>
    <row r="316" spans="1:26" x14ac:dyDescent="0.3">
      <c r="A316" s="41">
        <v>1987</v>
      </c>
      <c r="B316" s="41" t="s">
        <v>80</v>
      </c>
      <c r="C316" s="41">
        <v>7</v>
      </c>
      <c r="D316" s="42">
        <v>4.50549624584702</v>
      </c>
      <c r="E316" s="42">
        <v>0.65967435911363304</v>
      </c>
      <c r="F316" s="42">
        <v>4.67459871037798</v>
      </c>
      <c r="G316" s="42">
        <v>1.8698394841511901</v>
      </c>
      <c r="H316" s="42">
        <v>6.6633425194296398</v>
      </c>
      <c r="I316" s="42">
        <v>0.21679071738201799</v>
      </c>
      <c r="J316" s="42">
        <v>1.5699705017024299</v>
      </c>
      <c r="K316" s="42">
        <v>0.28501629235727399</v>
      </c>
      <c r="L316" s="42">
        <v>0.93855159841875002</v>
      </c>
      <c r="M316" s="42">
        <v>2.4152750230993201</v>
      </c>
      <c r="N316" s="42">
        <v>4.5795701085260596</v>
      </c>
      <c r="O316" s="42">
        <v>2.4908362728477802</v>
      </c>
      <c r="P316" s="25"/>
      <c r="Q316" s="25"/>
      <c r="R316" s="25"/>
      <c r="S316" s="30"/>
      <c r="T316" s="30"/>
      <c r="U316" s="30"/>
      <c r="V316" s="30"/>
      <c r="W316" s="30"/>
      <c r="X316" s="30"/>
      <c r="Y316" s="30"/>
      <c r="Z316" s="30"/>
    </row>
    <row r="317" spans="1:26" x14ac:dyDescent="0.3">
      <c r="A317" s="41">
        <v>1988</v>
      </c>
      <c r="B317" s="41" t="s">
        <v>80</v>
      </c>
      <c r="C317" s="41">
        <v>7</v>
      </c>
      <c r="D317" s="42">
        <v>4.5408657485532098</v>
      </c>
      <c r="E317" s="42">
        <v>0.66979994281329802</v>
      </c>
      <c r="F317" s="42">
        <v>4.7651942439777404</v>
      </c>
      <c r="G317" s="42">
        <v>1.9060776975911</v>
      </c>
      <c r="H317" s="42">
        <v>6.7815111578981302</v>
      </c>
      <c r="I317" s="42">
        <v>0.220566873359375</v>
      </c>
      <c r="J317" s="42">
        <v>1.6093363479460701</v>
      </c>
      <c r="K317" s="42">
        <v>0.30378244543045502</v>
      </c>
      <c r="L317" s="42">
        <v>0.97814922614234301</v>
      </c>
      <c r="M317" s="42">
        <v>2.5786020061932602</v>
      </c>
      <c r="N317" s="42">
        <v>4.7117573909448396</v>
      </c>
      <c r="O317" s="42">
        <v>2.56848436921348</v>
      </c>
      <c r="P317" s="25"/>
      <c r="Q317" s="25"/>
      <c r="R317" s="25"/>
      <c r="S317" s="29"/>
      <c r="T317" s="25"/>
      <c r="V317" s="27"/>
      <c r="W317" s="27"/>
      <c r="X317" s="27"/>
      <c r="Y317" s="27"/>
      <c r="Z317" s="27"/>
    </row>
    <row r="318" spans="1:26" x14ac:dyDescent="0.3">
      <c r="A318" s="41">
        <v>1989</v>
      </c>
      <c r="B318" s="41" t="s">
        <v>80</v>
      </c>
      <c r="C318" s="41">
        <v>7</v>
      </c>
      <c r="D318" s="42">
        <v>4.5890508757013704</v>
      </c>
      <c r="E318" s="42">
        <v>0.674491167213355</v>
      </c>
      <c r="F318" s="42">
        <v>4.8763868868337497</v>
      </c>
      <c r="G318" s="42">
        <v>1.9505547547335</v>
      </c>
      <c r="H318" s="42">
        <v>7.0264716798491298</v>
      </c>
      <c r="I318" s="42">
        <v>0.21998096750304499</v>
      </c>
      <c r="J318" s="42">
        <v>1.65796301480807</v>
      </c>
      <c r="K318" s="42">
        <v>0.30549142232030801</v>
      </c>
      <c r="L318" s="42">
        <v>1.0609096007391401</v>
      </c>
      <c r="M318" s="42">
        <v>2.6935832091585299</v>
      </c>
      <c r="N318" s="42">
        <v>4.8721376514893002</v>
      </c>
      <c r="O318" s="42">
        <v>2.63514931544533</v>
      </c>
      <c r="P318" s="25"/>
      <c r="Q318" s="25"/>
      <c r="R318" s="25"/>
      <c r="S318" s="25"/>
      <c r="T318" s="25"/>
      <c r="Y318" s="27"/>
      <c r="Z318" s="27"/>
    </row>
    <row r="319" spans="1:26" x14ac:dyDescent="0.3">
      <c r="A319" s="41">
        <v>1990</v>
      </c>
      <c r="B319" s="41" t="s">
        <v>80</v>
      </c>
      <c r="C319" s="41">
        <v>7</v>
      </c>
      <c r="D319" s="42">
        <v>4.6625853134501298</v>
      </c>
      <c r="E319" s="42">
        <v>0.67974349568011905</v>
      </c>
      <c r="F319" s="42">
        <v>5.0002842580926297</v>
      </c>
      <c r="G319" s="42">
        <v>2.0001137032370502</v>
      </c>
      <c r="H319" s="42">
        <v>7.2949192996881598</v>
      </c>
      <c r="I319" s="42">
        <v>0.21926596588146099</v>
      </c>
      <c r="J319" s="42">
        <v>1.75297240135932</v>
      </c>
      <c r="K319" s="42">
        <v>0.30928181549788702</v>
      </c>
      <c r="L319" s="42">
        <v>1.0828704157707001</v>
      </c>
      <c r="M319" s="42">
        <v>2.7349301494349998</v>
      </c>
      <c r="N319" s="42">
        <v>4.97308781714385</v>
      </c>
      <c r="O319" s="42">
        <v>2.7065734225907101</v>
      </c>
      <c r="P319" s="32"/>
      <c r="Q319" s="32"/>
      <c r="R319" s="32"/>
      <c r="S319" s="32"/>
      <c r="T319" s="32"/>
      <c r="U319" s="32"/>
      <c r="V319" s="32"/>
      <c r="W319" s="32"/>
      <c r="X319" s="32"/>
      <c r="Y319" s="32"/>
      <c r="Z319" s="32"/>
    </row>
    <row r="320" spans="1:26" x14ac:dyDescent="0.3">
      <c r="A320" s="41">
        <v>1991</v>
      </c>
      <c r="B320" s="41" t="s">
        <v>80</v>
      </c>
      <c r="C320" s="41">
        <v>7</v>
      </c>
      <c r="D320" s="42">
        <v>4.7748927683021796</v>
      </c>
      <c r="E320" s="42">
        <v>0.68893950832121797</v>
      </c>
      <c r="F320" s="42">
        <v>5.3069227936247501</v>
      </c>
      <c r="G320" s="42">
        <v>2.1227691174498999</v>
      </c>
      <c r="H320" s="42">
        <v>7.7519077604819202</v>
      </c>
      <c r="I320" s="42">
        <v>0.22003634536366601</v>
      </c>
      <c r="J320" s="42">
        <v>1.82678899709023</v>
      </c>
      <c r="K320" s="42">
        <v>0.32041869590340799</v>
      </c>
      <c r="L320" s="42">
        <v>1.1214473513429799</v>
      </c>
      <c r="M320" s="42">
        <v>2.8080604802370801</v>
      </c>
      <c r="N320" s="42">
        <v>5.1918135596511501</v>
      </c>
      <c r="O320" s="42">
        <v>2.78754292405231</v>
      </c>
      <c r="P320" s="32"/>
      <c r="Q320" s="32"/>
      <c r="R320" s="32"/>
      <c r="S320" s="32"/>
      <c r="T320" s="32"/>
      <c r="U320" s="32"/>
      <c r="V320" s="32"/>
      <c r="W320" s="32"/>
      <c r="X320" s="32"/>
      <c r="Y320" s="32"/>
      <c r="Z320" s="32"/>
    </row>
    <row r="321" spans="1:26" x14ac:dyDescent="0.3">
      <c r="A321" s="41">
        <v>1992</v>
      </c>
      <c r="B321" s="41" t="s">
        <v>80</v>
      </c>
      <c r="C321" s="41">
        <v>7</v>
      </c>
      <c r="D321" s="42">
        <v>4.8971403644651899</v>
      </c>
      <c r="E321" s="42">
        <v>0.71630903631942999</v>
      </c>
      <c r="F321" s="42">
        <v>5.4686140664698204</v>
      </c>
      <c r="G321" s="42">
        <v>2.1874456265879298</v>
      </c>
      <c r="H321" s="42">
        <v>8.0473504133545202</v>
      </c>
      <c r="I321" s="42">
        <v>0.219324283066231</v>
      </c>
      <c r="J321" s="42">
        <v>1.8951056637103101</v>
      </c>
      <c r="K321" s="42">
        <v>0.376392428004032</v>
      </c>
      <c r="L321" s="42">
        <v>1.14948421321035</v>
      </c>
      <c r="M321" s="42">
        <v>2.8040879538230401</v>
      </c>
      <c r="N321" s="42">
        <v>5.9157619953642104</v>
      </c>
      <c r="O321" s="42">
        <v>2.8406588006433098</v>
      </c>
      <c r="P321" s="32"/>
      <c r="Q321" s="32"/>
      <c r="R321" s="32"/>
      <c r="S321" s="32"/>
      <c r="T321" s="32"/>
      <c r="U321" s="32"/>
      <c r="V321" s="32"/>
      <c r="W321" s="32"/>
      <c r="X321" s="32"/>
      <c r="Y321" s="32"/>
      <c r="Z321" s="32"/>
    </row>
    <row r="322" spans="1:26" x14ac:dyDescent="0.3">
      <c r="A322" s="41">
        <v>1993</v>
      </c>
      <c r="B322" s="41" t="s">
        <v>80</v>
      </c>
      <c r="C322" s="41">
        <v>7</v>
      </c>
      <c r="D322" s="42">
        <v>4.9489367221779004</v>
      </c>
      <c r="E322" s="42">
        <v>0.726545772396753</v>
      </c>
      <c r="F322" s="42">
        <v>6.0248023412226299</v>
      </c>
      <c r="G322" s="42">
        <v>2.4099209364890499</v>
      </c>
      <c r="H322" s="42">
        <v>8.2117857651028707</v>
      </c>
      <c r="I322" s="42">
        <v>0.219348592590935</v>
      </c>
      <c r="J322" s="42">
        <v>2.0081020231888398</v>
      </c>
      <c r="K322" s="42">
        <v>0.37880758152830302</v>
      </c>
      <c r="L322" s="42">
        <v>1.18469591608572</v>
      </c>
      <c r="M322" s="42">
        <v>2.8164464266475302</v>
      </c>
      <c r="N322" s="42">
        <v>6.10266227087806</v>
      </c>
      <c r="O322" s="42">
        <v>2.85723177810591</v>
      </c>
      <c r="P322" s="31"/>
      <c r="Q322" s="31"/>
      <c r="R322" s="31"/>
      <c r="S322" s="31"/>
      <c r="T322" s="31"/>
      <c r="U322" s="31"/>
      <c r="V322" s="31"/>
      <c r="W322" s="31"/>
      <c r="X322" s="31"/>
      <c r="Y322" s="31"/>
      <c r="Z322" s="31"/>
    </row>
    <row r="323" spans="1:26" x14ac:dyDescent="0.3">
      <c r="A323" s="41">
        <v>1994</v>
      </c>
      <c r="B323" s="41" t="s">
        <v>80</v>
      </c>
      <c r="C323" s="41">
        <v>7</v>
      </c>
      <c r="D323" s="42">
        <v>4.9787743313656803</v>
      </c>
      <c r="E323" s="42">
        <v>0.74346266224205004</v>
      </c>
      <c r="F323" s="42">
        <v>6.2027272107670299</v>
      </c>
      <c r="G323" s="42">
        <v>2.48109088430681</v>
      </c>
      <c r="H323" s="42">
        <v>8.3209545581105804</v>
      </c>
      <c r="I323" s="42">
        <v>0.218616561169998</v>
      </c>
      <c r="J323" s="42">
        <v>2.0822041148447301</v>
      </c>
      <c r="K323" s="42">
        <v>0.58934412678158399</v>
      </c>
      <c r="L323" s="42">
        <v>1.19177466991672</v>
      </c>
      <c r="M323" s="42">
        <v>2.8268954205155801</v>
      </c>
      <c r="N323" s="42">
        <v>6.9976389613047196</v>
      </c>
      <c r="O323" s="42">
        <v>2.8614883280051902</v>
      </c>
      <c r="P323" s="32"/>
      <c r="Q323" s="32"/>
      <c r="R323" s="32"/>
      <c r="S323" s="32"/>
      <c r="T323" s="32"/>
      <c r="U323" s="32"/>
      <c r="V323" s="32"/>
      <c r="W323" s="32"/>
      <c r="X323" s="32"/>
      <c r="Y323" s="32"/>
      <c r="Z323" s="32"/>
    </row>
    <row r="324" spans="1:26" x14ac:dyDescent="0.3">
      <c r="A324" s="41">
        <v>1995</v>
      </c>
      <c r="B324" s="41" t="s">
        <v>80</v>
      </c>
      <c r="C324" s="41">
        <v>7</v>
      </c>
      <c r="D324" s="42">
        <v>5.0244750676213901</v>
      </c>
      <c r="E324" s="42">
        <v>0.76365208182068101</v>
      </c>
      <c r="F324" s="42">
        <v>6.2696028015445098</v>
      </c>
      <c r="G324" s="42">
        <v>2.5078411206178002</v>
      </c>
      <c r="H324" s="42">
        <v>8.3778562673207198</v>
      </c>
      <c r="I324" s="42">
        <v>0.30630736884780801</v>
      </c>
      <c r="J324" s="42">
        <v>2.1260317602769998</v>
      </c>
      <c r="K324" s="42">
        <v>0.66156577088315605</v>
      </c>
      <c r="L324" s="42">
        <v>1.2444865111500101</v>
      </c>
      <c r="M324" s="42">
        <v>2.8366119522005402</v>
      </c>
      <c r="N324" s="42">
        <v>7.1405976443096701</v>
      </c>
      <c r="O324" s="42">
        <v>2.88725897446233</v>
      </c>
      <c r="P324" s="32"/>
      <c r="Q324" s="32"/>
      <c r="R324" s="32"/>
      <c r="S324" s="32"/>
      <c r="T324" s="32"/>
      <c r="U324" s="32"/>
      <c r="V324" s="32"/>
      <c r="W324" s="32"/>
      <c r="X324" s="32"/>
      <c r="Y324" s="32"/>
      <c r="Z324" s="32"/>
    </row>
    <row r="325" spans="1:26" x14ac:dyDescent="0.3">
      <c r="A325" s="41">
        <v>1996</v>
      </c>
      <c r="B325" s="41" t="s">
        <v>80</v>
      </c>
      <c r="C325" s="41">
        <v>7</v>
      </c>
      <c r="D325" s="42">
        <v>5.0555994358583796</v>
      </c>
      <c r="E325" s="42">
        <v>0.76839317772109506</v>
      </c>
      <c r="F325" s="42">
        <v>6.3567550409289399</v>
      </c>
      <c r="G325" s="42">
        <v>2.5427020163715799</v>
      </c>
      <c r="H325" s="42">
        <v>8.4026893823869795</v>
      </c>
      <c r="I325" s="42">
        <v>0.31903535866337501</v>
      </c>
      <c r="J325" s="42">
        <v>2.4416313386072899</v>
      </c>
      <c r="K325" s="42">
        <v>0.66897622534280099</v>
      </c>
      <c r="L325" s="42">
        <v>1.2513644140478</v>
      </c>
      <c r="M325" s="42">
        <v>2.8679359985505002</v>
      </c>
      <c r="N325" s="42">
        <v>7.2066480802169801</v>
      </c>
      <c r="O325" s="42">
        <v>2.8961835649399599</v>
      </c>
      <c r="P325" s="32"/>
      <c r="Q325" s="32"/>
      <c r="R325" s="32"/>
      <c r="S325" s="32"/>
      <c r="T325" s="32"/>
      <c r="U325" s="32"/>
      <c r="V325" s="32"/>
      <c r="W325" s="32"/>
      <c r="X325" s="32"/>
      <c r="Y325" s="32"/>
      <c r="Z325" s="32"/>
    </row>
    <row r="326" spans="1:26" x14ac:dyDescent="0.3">
      <c r="A326" s="41">
        <v>1997</v>
      </c>
      <c r="B326" s="41" t="s">
        <v>80</v>
      </c>
      <c r="C326" s="41">
        <v>7</v>
      </c>
      <c r="D326" s="42">
        <v>5.0828288079018096</v>
      </c>
      <c r="E326" s="42">
        <v>0.77935450505519499</v>
      </c>
      <c r="F326" s="42">
        <v>6.4005626923683403</v>
      </c>
      <c r="G326" s="42">
        <v>2.56022507694734</v>
      </c>
      <c r="H326" s="42">
        <v>8.4901356218569806</v>
      </c>
      <c r="I326" s="42">
        <v>0.34555652184871299</v>
      </c>
      <c r="J326" s="42">
        <v>2.54926738273487</v>
      </c>
      <c r="K326" s="42">
        <v>0.66886748808538599</v>
      </c>
      <c r="L326" s="42">
        <v>1.3192607714629401</v>
      </c>
      <c r="M326" s="42">
        <v>2.8602673000843999</v>
      </c>
      <c r="N326" s="42">
        <v>7.2793656007705803</v>
      </c>
      <c r="O326" s="42">
        <v>2.9154419545931098</v>
      </c>
      <c r="P326" s="32"/>
      <c r="Q326" s="32"/>
      <c r="R326" s="32"/>
      <c r="S326" s="32"/>
      <c r="T326" s="32"/>
      <c r="U326" s="32"/>
      <c r="V326" s="32"/>
      <c r="W326" s="32"/>
      <c r="X326" s="32"/>
      <c r="Y326" s="32"/>
      <c r="Z326" s="32"/>
    </row>
    <row r="327" spans="1:26" x14ac:dyDescent="0.3">
      <c r="A327" s="41">
        <v>1998</v>
      </c>
      <c r="B327" s="41" t="s">
        <v>80</v>
      </c>
      <c r="C327" s="41">
        <v>7</v>
      </c>
      <c r="D327" s="42">
        <v>5.1417264314309801</v>
      </c>
      <c r="E327" s="42">
        <v>0.787595775896481</v>
      </c>
      <c r="F327" s="42">
        <v>6.4621639823552801</v>
      </c>
      <c r="G327" s="42">
        <v>2.5848655929421098</v>
      </c>
      <c r="H327" s="42">
        <v>8.6019334576697002</v>
      </c>
      <c r="I327" s="42">
        <v>0.34479893422597302</v>
      </c>
      <c r="J327" s="42">
        <v>2.5863120642076001</v>
      </c>
      <c r="K327" s="42">
        <v>0.66833690377740795</v>
      </c>
      <c r="L327" s="42">
        <v>1.3964599181313699</v>
      </c>
      <c r="M327" s="42">
        <v>2.8554939626147999</v>
      </c>
      <c r="N327" s="42">
        <v>7.3962618948107703</v>
      </c>
      <c r="O327" s="42">
        <v>2.92625741334597</v>
      </c>
      <c r="P327" s="32"/>
      <c r="Q327" s="32"/>
      <c r="R327" s="32"/>
      <c r="S327" s="32"/>
      <c r="T327" s="32"/>
      <c r="U327" s="32"/>
      <c r="V327" s="32"/>
      <c r="W327" s="32"/>
      <c r="X327" s="32"/>
      <c r="Y327" s="32"/>
      <c r="Z327" s="32"/>
    </row>
    <row r="328" spans="1:26" x14ac:dyDescent="0.3">
      <c r="A328" s="41">
        <v>1999</v>
      </c>
      <c r="B328" s="41" t="s">
        <v>80</v>
      </c>
      <c r="C328" s="41">
        <v>7</v>
      </c>
      <c r="D328" s="42">
        <v>5.2511856388472999</v>
      </c>
      <c r="E328" s="42">
        <v>0.82689774062719201</v>
      </c>
      <c r="F328" s="42">
        <v>6.5460266109293199</v>
      </c>
      <c r="G328" s="42">
        <v>2.6184106443717301</v>
      </c>
      <c r="H328" s="42">
        <v>8.8693147949423405</v>
      </c>
      <c r="I328" s="42">
        <v>0.34405113543705002</v>
      </c>
      <c r="J328" s="42">
        <v>2.6904859393437399</v>
      </c>
      <c r="K328" s="42">
        <v>0.672593914974985</v>
      </c>
      <c r="L328" s="42">
        <v>1.4061676177931499</v>
      </c>
      <c r="M328" s="42">
        <v>2.8807081036534901</v>
      </c>
      <c r="N328" s="42">
        <v>7.4949828733667099</v>
      </c>
      <c r="O328" s="42">
        <v>2.93291904276921</v>
      </c>
      <c r="P328" s="33"/>
      <c r="Q328" s="33"/>
      <c r="R328" s="33"/>
      <c r="S328" s="33"/>
      <c r="T328" s="33"/>
      <c r="U328" s="33"/>
      <c r="V328" s="33"/>
      <c r="W328" s="33"/>
      <c r="X328" s="33"/>
      <c r="Y328" s="33"/>
      <c r="Z328" s="33"/>
    </row>
    <row r="329" spans="1:26" x14ac:dyDescent="0.3">
      <c r="A329" s="41">
        <v>2000</v>
      </c>
      <c r="B329" s="41" t="s">
        <v>80</v>
      </c>
      <c r="C329" s="41">
        <v>7</v>
      </c>
      <c r="D329" s="42">
        <v>5.3106227362341301</v>
      </c>
      <c r="E329" s="42">
        <v>0.83644589744709696</v>
      </c>
      <c r="F329" s="42">
        <v>6.6644333460864198</v>
      </c>
      <c r="G329" s="42">
        <v>2.6657733384345699</v>
      </c>
      <c r="H329" s="42">
        <v>9.0722263531096203</v>
      </c>
      <c r="I329" s="42">
        <v>0.37583244011102301</v>
      </c>
      <c r="J329" s="42">
        <v>2.8090717944567398</v>
      </c>
      <c r="K329" s="42">
        <v>0.68381711635001696</v>
      </c>
      <c r="L329" s="42">
        <v>1.4683746496214101</v>
      </c>
      <c r="M329" s="42">
        <v>2.9133482928064902</v>
      </c>
      <c r="N329" s="42">
        <v>7.6847581233487201</v>
      </c>
      <c r="O329" s="42">
        <v>2.9626188179439898</v>
      </c>
      <c r="P329" s="34"/>
      <c r="Q329" s="34"/>
      <c r="R329" s="34"/>
      <c r="S329" s="34"/>
      <c r="T329" s="34"/>
      <c r="U329" s="34"/>
      <c r="V329" s="34"/>
      <c r="W329" s="34"/>
      <c r="X329" s="34"/>
      <c r="Y329" s="34"/>
      <c r="Z329" s="34"/>
    </row>
    <row r="330" spans="1:26" x14ac:dyDescent="0.3">
      <c r="A330" s="41">
        <v>2001</v>
      </c>
      <c r="B330" s="41" t="s">
        <v>80</v>
      </c>
      <c r="C330" s="41">
        <v>7</v>
      </c>
      <c r="D330" s="42">
        <v>5.45137754050997</v>
      </c>
      <c r="E330" s="42">
        <v>0.84567293934154897</v>
      </c>
      <c r="F330" s="42">
        <v>6.70260536961404</v>
      </c>
      <c r="G330" s="42">
        <v>2.6810421478456199</v>
      </c>
      <c r="H330" s="42">
        <v>9.5660266240691705</v>
      </c>
      <c r="I330" s="42">
        <v>0.387676456140717</v>
      </c>
      <c r="J330" s="42">
        <v>2.8380987954248602</v>
      </c>
      <c r="K330" s="42">
        <v>0.69507274771239702</v>
      </c>
      <c r="L330" s="42">
        <v>1.47789868488863</v>
      </c>
      <c r="M330" s="42">
        <v>2.9142937671561802</v>
      </c>
      <c r="N330" s="42">
        <v>7.9024826953915301</v>
      </c>
      <c r="O330" s="42">
        <v>2.99517709321354</v>
      </c>
      <c r="P330" s="34"/>
      <c r="Q330" s="34"/>
      <c r="R330" s="34"/>
      <c r="S330" s="34"/>
      <c r="T330" s="34"/>
      <c r="U330" s="34"/>
      <c r="V330" s="34"/>
      <c r="W330" s="34"/>
      <c r="X330" s="34"/>
      <c r="Y330" s="34"/>
      <c r="Z330" s="34"/>
    </row>
    <row r="331" spans="1:26" x14ac:dyDescent="0.3">
      <c r="A331" s="41">
        <v>2002</v>
      </c>
      <c r="B331" s="41" t="s">
        <v>80</v>
      </c>
      <c r="C331" s="41">
        <v>7</v>
      </c>
      <c r="D331" s="42">
        <v>5.62841090335868</v>
      </c>
      <c r="E331" s="42">
        <v>0.856242680178397</v>
      </c>
      <c r="F331" s="42">
        <v>6.79829559992673</v>
      </c>
      <c r="G331" s="42">
        <v>2.7193182399706899</v>
      </c>
      <c r="H331" s="42">
        <v>10.365658199875799</v>
      </c>
      <c r="I331" s="42">
        <v>0.38695267704500502</v>
      </c>
      <c r="J331" s="42">
        <v>2.9189953526013399</v>
      </c>
      <c r="K331" s="42">
        <v>0.70969643918992498</v>
      </c>
      <c r="L331" s="42">
        <v>1.5794599805568501</v>
      </c>
      <c r="M331" s="42">
        <v>3.0021328694001701</v>
      </c>
      <c r="N331" s="42">
        <v>8.0497881918274601</v>
      </c>
      <c r="O331" s="42">
        <v>3.0810901375812301</v>
      </c>
      <c r="P331" s="34"/>
      <c r="Q331" s="34"/>
      <c r="R331" s="34"/>
      <c r="S331" s="34"/>
      <c r="T331" s="34"/>
      <c r="U331" s="34"/>
      <c r="V331" s="34"/>
      <c r="W331" s="34"/>
      <c r="X331" s="34"/>
      <c r="Y331" s="34"/>
      <c r="Z331" s="34"/>
    </row>
    <row r="332" spans="1:26" x14ac:dyDescent="0.3">
      <c r="A332" s="41">
        <v>2003</v>
      </c>
      <c r="B332" s="41" t="s">
        <v>80</v>
      </c>
      <c r="C332" s="41">
        <v>7</v>
      </c>
      <c r="D332" s="42">
        <v>5.70912039543584</v>
      </c>
      <c r="E332" s="42">
        <v>0.87068520021670603</v>
      </c>
      <c r="F332" s="42">
        <v>6.9824011122887697</v>
      </c>
      <c r="G332" s="42">
        <v>2.7929604449155101</v>
      </c>
      <c r="H332" s="42">
        <v>10.516100332585101</v>
      </c>
      <c r="I332" s="42">
        <v>0.392146951782952</v>
      </c>
      <c r="J332" s="42">
        <v>3.0721262919973702</v>
      </c>
      <c r="K332" s="42">
        <v>0.70911418401603799</v>
      </c>
      <c r="L332" s="42">
        <v>1.6057811077748501</v>
      </c>
      <c r="M332" s="42">
        <v>3.0902026185707099</v>
      </c>
      <c r="N332" s="42">
        <v>8.4639161274933592</v>
      </c>
      <c r="O332" s="42">
        <v>3.21917092208689</v>
      </c>
      <c r="P332" s="31"/>
      <c r="Q332" s="31"/>
      <c r="R332" s="31"/>
      <c r="S332" s="31"/>
      <c r="T332" s="31"/>
      <c r="U332" s="31"/>
      <c r="V332" s="31"/>
      <c r="W332" s="31"/>
      <c r="X332" s="31"/>
      <c r="Y332" s="31"/>
      <c r="Z332" s="31"/>
    </row>
    <row r="333" spans="1:26" x14ac:dyDescent="0.3">
      <c r="A333" s="41">
        <v>2004</v>
      </c>
      <c r="B333" s="41" t="s">
        <v>80</v>
      </c>
      <c r="C333" s="41">
        <v>7</v>
      </c>
      <c r="D333" s="42">
        <v>5.8135131285917003</v>
      </c>
      <c r="E333" s="42">
        <v>0.91432246636869197</v>
      </c>
      <c r="F333" s="42">
        <v>7.1843717219500398</v>
      </c>
      <c r="G333" s="42">
        <v>2.8737486887800201</v>
      </c>
      <c r="H333" s="42">
        <v>10.866438036430701</v>
      </c>
      <c r="I333" s="42">
        <v>0.39904626860076498</v>
      </c>
      <c r="J333" s="42">
        <v>3.3024622337896599</v>
      </c>
      <c r="K333" s="42">
        <v>0.72046709987879198</v>
      </c>
      <c r="L333" s="42">
        <v>1.6443795174215099</v>
      </c>
      <c r="M333" s="42">
        <v>3.1718597998962599</v>
      </c>
      <c r="N333" s="42">
        <v>8.5854475779674395</v>
      </c>
      <c r="O333" s="42">
        <v>3.3517183473964498</v>
      </c>
      <c r="P333" s="33"/>
      <c r="Q333" s="33"/>
      <c r="R333" s="33"/>
      <c r="S333" s="33"/>
      <c r="T333" s="33"/>
      <c r="U333" s="33"/>
      <c r="V333" s="33"/>
      <c r="W333" s="33"/>
      <c r="X333" s="33"/>
      <c r="Y333" s="33"/>
      <c r="Z333" s="33"/>
    </row>
    <row r="334" spans="1:26" x14ac:dyDescent="0.3">
      <c r="A334" s="41">
        <v>2005</v>
      </c>
      <c r="B334" s="41" t="s">
        <v>80</v>
      </c>
      <c r="C334" s="41">
        <v>7</v>
      </c>
      <c r="D334" s="42">
        <v>5.9237534577567104</v>
      </c>
      <c r="E334" s="42">
        <v>0.97521425458370703</v>
      </c>
      <c r="F334" s="42">
        <v>8.0422263720991296</v>
      </c>
      <c r="G334" s="42">
        <v>3.21689054883965</v>
      </c>
      <c r="H334" s="42">
        <v>11.257955304572899</v>
      </c>
      <c r="I334" s="42">
        <v>0.42046802273007899</v>
      </c>
      <c r="J334" s="42">
        <v>3.5178608587464799</v>
      </c>
      <c r="K334" s="42">
        <v>0.74730920310568605</v>
      </c>
      <c r="L334" s="42">
        <v>1.6852894334450601</v>
      </c>
      <c r="M334" s="42">
        <v>3.2282970800109401</v>
      </c>
      <c r="N334" s="42">
        <v>8.7841254384396397</v>
      </c>
      <c r="O334" s="42">
        <v>3.42915177773585</v>
      </c>
      <c r="P334" s="34"/>
      <c r="Q334" s="34"/>
      <c r="R334" s="34"/>
      <c r="S334" s="34"/>
      <c r="T334" s="34"/>
      <c r="U334" s="34"/>
      <c r="V334" s="34"/>
      <c r="W334" s="34"/>
      <c r="X334" s="34"/>
      <c r="Y334" s="34"/>
      <c r="Z334" s="34"/>
    </row>
    <row r="335" spans="1:26" x14ac:dyDescent="0.3">
      <c r="A335" s="41">
        <v>2006</v>
      </c>
      <c r="B335" s="41" t="s">
        <v>80</v>
      </c>
      <c r="C335" s="41">
        <v>7</v>
      </c>
      <c r="D335" s="42">
        <v>5.95324186477586</v>
      </c>
      <c r="E335" s="42">
        <v>0.98949256135998598</v>
      </c>
      <c r="F335" s="42">
        <v>8.5869773691697198</v>
      </c>
      <c r="G335" s="42">
        <v>3.4347909476678899</v>
      </c>
      <c r="H335" s="42">
        <v>11.3839135490957</v>
      </c>
      <c r="I335" s="42">
        <v>0.41997820907178302</v>
      </c>
      <c r="J335" s="42">
        <v>3.6644452865871302</v>
      </c>
      <c r="K335" s="42">
        <v>0.74867826802120097</v>
      </c>
      <c r="L335" s="42">
        <v>1.70488696327739</v>
      </c>
      <c r="M335" s="42">
        <v>3.2809881392581599</v>
      </c>
      <c r="N335" s="42">
        <v>8.8950864896068502</v>
      </c>
      <c r="O335" s="42">
        <v>3.4544144629553402</v>
      </c>
      <c r="P335" s="34"/>
      <c r="Q335" s="34"/>
      <c r="R335" s="34"/>
      <c r="S335" s="34"/>
      <c r="T335" s="34"/>
      <c r="U335" s="34"/>
      <c r="V335" s="34"/>
      <c r="W335" s="34"/>
      <c r="X335" s="34"/>
      <c r="Y335" s="34"/>
      <c r="Z335" s="34"/>
    </row>
    <row r="336" spans="1:26" x14ac:dyDescent="0.3">
      <c r="A336" s="41">
        <v>2007</v>
      </c>
      <c r="B336" s="41" t="s">
        <v>80</v>
      </c>
      <c r="C336" s="41">
        <v>7</v>
      </c>
      <c r="D336" s="42">
        <v>6.0703063547751199</v>
      </c>
      <c r="E336" s="42">
        <v>1.0188946987608201</v>
      </c>
      <c r="F336" s="42">
        <v>8.7899307931612203</v>
      </c>
      <c r="G336" s="42">
        <v>3.5159723172644899</v>
      </c>
      <c r="H336" s="42">
        <v>12.004180416873</v>
      </c>
      <c r="I336" s="42">
        <v>0.42066203208393599</v>
      </c>
      <c r="J336" s="42">
        <v>3.9805842287906499</v>
      </c>
      <c r="K336" s="42">
        <v>0.76973796372893499</v>
      </c>
      <c r="L336" s="42">
        <v>1.74094471350196</v>
      </c>
      <c r="M336" s="42">
        <v>3.2882343399182901</v>
      </c>
      <c r="N336" s="42">
        <v>9.1444388564926804</v>
      </c>
      <c r="O336" s="42">
        <v>3.6011904657629099</v>
      </c>
      <c r="P336" s="31"/>
      <c r="Q336" s="31"/>
      <c r="R336" s="31"/>
      <c r="S336" s="31"/>
      <c r="T336" s="31"/>
      <c r="U336" s="31"/>
      <c r="V336" s="31"/>
      <c r="W336" s="31"/>
      <c r="X336" s="31"/>
      <c r="Y336" s="31"/>
      <c r="Z336" s="31"/>
    </row>
    <row r="337" spans="1:31" x14ac:dyDescent="0.3">
      <c r="A337" s="41">
        <v>2008</v>
      </c>
      <c r="B337" s="41" t="s">
        <v>80</v>
      </c>
      <c r="C337" s="41">
        <v>7</v>
      </c>
      <c r="D337" s="42">
        <v>6.1040465276481601</v>
      </c>
      <c r="E337" s="42">
        <v>1.0277240946498301</v>
      </c>
      <c r="F337" s="42">
        <v>9.3916226965765404</v>
      </c>
      <c r="G337" s="42">
        <v>3.7566490786306099</v>
      </c>
      <c r="H337" s="42">
        <v>12.1750417919292</v>
      </c>
      <c r="I337" s="42">
        <v>0.41977735267507499</v>
      </c>
      <c r="J337" s="42">
        <v>4.2872230132509701</v>
      </c>
      <c r="K337" s="42">
        <v>0.78887418577803903</v>
      </c>
      <c r="L337" s="42">
        <v>1.7560500636374301</v>
      </c>
      <c r="M337" s="42">
        <v>3.4387431196273202</v>
      </c>
      <c r="N337" s="42">
        <v>9.2432700892585107</v>
      </c>
      <c r="O337" s="42">
        <v>3.6660989924605998</v>
      </c>
      <c r="P337" s="25"/>
      <c r="Q337" s="25"/>
      <c r="R337" s="25"/>
      <c r="S337" s="25"/>
      <c r="T337" s="25"/>
    </row>
    <row r="338" spans="1:31" x14ac:dyDescent="0.3">
      <c r="A338" s="41">
        <v>2009</v>
      </c>
      <c r="B338" s="41" t="s">
        <v>80</v>
      </c>
      <c r="C338" s="41">
        <v>7</v>
      </c>
      <c r="D338" s="42">
        <v>6.16906741961236</v>
      </c>
      <c r="E338" s="42">
        <v>1.0323715407634899</v>
      </c>
      <c r="F338" s="42">
        <v>9.7358846012430895</v>
      </c>
      <c r="G338" s="42">
        <v>3.8943538404972302</v>
      </c>
      <c r="H338" s="42">
        <v>12.5566338398165</v>
      </c>
      <c r="I338" s="42">
        <v>0.418890377945008</v>
      </c>
      <c r="J338" s="42">
        <v>4.3967064064674197</v>
      </c>
      <c r="K338" s="42">
        <v>0.87222718787751796</v>
      </c>
      <c r="L338" s="42">
        <v>1.8096966528524401</v>
      </c>
      <c r="M338" s="42">
        <v>3.4501092316288999</v>
      </c>
      <c r="N338" s="42">
        <v>9.2746583658355206</v>
      </c>
      <c r="O338" s="42">
        <v>3.85398433403362</v>
      </c>
      <c r="P338" s="25"/>
      <c r="Q338" s="25"/>
      <c r="R338" s="25"/>
      <c r="S338" s="25"/>
      <c r="T338" s="25"/>
    </row>
    <row r="339" spans="1:31" x14ac:dyDescent="0.3">
      <c r="A339" s="41">
        <v>2010</v>
      </c>
      <c r="B339" s="41" t="s">
        <v>80</v>
      </c>
      <c r="C339" s="41">
        <v>7</v>
      </c>
      <c r="D339" s="42">
        <v>6.20170167532918</v>
      </c>
      <c r="E339" s="42">
        <v>1.03350129304647</v>
      </c>
      <c r="F339" s="42">
        <v>9.7447980556143001</v>
      </c>
      <c r="G339" s="42">
        <v>3.89791922224572</v>
      </c>
      <c r="H339" s="42">
        <v>12.785835140215401</v>
      </c>
      <c r="I339" s="42">
        <v>0.417962105661424</v>
      </c>
      <c r="J339" s="42">
        <v>4.4837994386492097</v>
      </c>
      <c r="K339" s="42">
        <v>0.87866509392494196</v>
      </c>
      <c r="L339" s="42">
        <v>1.8308138579661899</v>
      </c>
      <c r="M339" s="42">
        <v>3.4647528334781001</v>
      </c>
      <c r="N339" s="42">
        <v>9.3901562355885204</v>
      </c>
      <c r="O339" s="42">
        <v>3.8513631572809399</v>
      </c>
      <c r="P339" s="25"/>
      <c r="Q339" s="25"/>
      <c r="R339" s="25"/>
      <c r="S339" s="25"/>
      <c r="T339" s="25"/>
    </row>
    <row r="340" spans="1:31" x14ac:dyDescent="0.3">
      <c r="A340" s="41">
        <v>2011</v>
      </c>
      <c r="B340" s="41" t="s">
        <v>80</v>
      </c>
      <c r="C340" s="41">
        <v>7</v>
      </c>
      <c r="D340" s="42">
        <v>6.2337785571410302</v>
      </c>
      <c r="E340" s="42">
        <v>1.0352135371195901</v>
      </c>
      <c r="F340" s="42">
        <v>9.7288178754588408</v>
      </c>
      <c r="G340" s="42">
        <v>3.8915271501835398</v>
      </c>
      <c r="H340" s="42">
        <v>12.9295451002943</v>
      </c>
      <c r="I340" s="42">
        <v>0.41699630815744099</v>
      </c>
      <c r="J340" s="42">
        <v>4.5898439793109098</v>
      </c>
      <c r="K340" s="42">
        <v>0.89231649480984498</v>
      </c>
      <c r="L340" s="42">
        <v>1.91112664506327</v>
      </c>
      <c r="M340" s="42">
        <v>3.4543483195516398</v>
      </c>
      <c r="N340" s="42">
        <v>9.3932285718522106</v>
      </c>
      <c r="O340" s="42">
        <v>3.84413443152097</v>
      </c>
      <c r="P340" s="25"/>
      <c r="Q340" s="25"/>
      <c r="R340" s="25"/>
      <c r="S340" s="25"/>
      <c r="T340" s="25"/>
    </row>
    <row r="341" spans="1:31" x14ac:dyDescent="0.3">
      <c r="A341" s="41">
        <v>2012</v>
      </c>
      <c r="B341" s="41" t="s">
        <v>80</v>
      </c>
      <c r="C341" s="41">
        <v>7</v>
      </c>
      <c r="D341" s="42">
        <v>6.2248525262877203</v>
      </c>
      <c r="E341" s="42">
        <v>1.0339270445454101</v>
      </c>
      <c r="F341" s="42">
        <v>9.7729637936815195</v>
      </c>
      <c r="G341" s="42">
        <v>3.90918551747261</v>
      </c>
      <c r="H341" s="42">
        <v>12.900704135324901</v>
      </c>
      <c r="I341" s="42">
        <v>0.41598111597684101</v>
      </c>
      <c r="J341" s="42">
        <v>4.63003079441203</v>
      </c>
      <c r="K341" s="42">
        <v>0.89653868179542595</v>
      </c>
      <c r="L341" s="42">
        <v>1.9398762303525801</v>
      </c>
      <c r="M341" s="42">
        <v>3.4541243841799698</v>
      </c>
      <c r="N341" s="42">
        <v>9.4380015378261692</v>
      </c>
      <c r="O341" s="42">
        <v>3.8521978442474798</v>
      </c>
      <c r="P341" s="25"/>
      <c r="Q341" s="25"/>
      <c r="R341" s="25"/>
      <c r="S341" s="25"/>
      <c r="T341" s="25"/>
    </row>
    <row r="342" spans="1:31" x14ac:dyDescent="0.3">
      <c r="A342" s="41">
        <v>2013</v>
      </c>
      <c r="B342" s="41" t="s">
        <v>80</v>
      </c>
      <c r="C342" s="41">
        <v>7</v>
      </c>
      <c r="D342" s="42">
        <v>6.2228696136432102</v>
      </c>
      <c r="E342" s="42">
        <v>1.03830811731743</v>
      </c>
      <c r="F342" s="42">
        <v>9.7842289969746208</v>
      </c>
      <c r="G342" s="42">
        <v>3.9136915987898502</v>
      </c>
      <c r="H342" s="42">
        <v>12.9290950883547</v>
      </c>
      <c r="I342" s="42">
        <v>0.41493609115873198</v>
      </c>
      <c r="J342" s="42">
        <v>4.6434582390164199</v>
      </c>
      <c r="K342" s="42">
        <v>0.90850458288895397</v>
      </c>
      <c r="L342" s="42">
        <v>1.96025974197786</v>
      </c>
      <c r="M342" s="42">
        <v>3.44577377154345</v>
      </c>
      <c r="N342" s="42">
        <v>9.4615307948675405</v>
      </c>
      <c r="O342" s="42">
        <v>3.8506694554687502</v>
      </c>
      <c r="P342" s="25"/>
      <c r="Q342" s="25"/>
      <c r="R342" s="25"/>
      <c r="S342" s="25"/>
      <c r="T342" s="25"/>
    </row>
    <row r="343" spans="1:31" x14ac:dyDescent="0.3">
      <c r="A343" s="41">
        <v>2014</v>
      </c>
      <c r="B343" s="41" t="s">
        <v>80</v>
      </c>
      <c r="C343" s="41">
        <v>7</v>
      </c>
      <c r="D343" s="42">
        <v>6.2174112370271999</v>
      </c>
      <c r="E343" s="42">
        <v>1.03902336657553</v>
      </c>
      <c r="F343" s="42">
        <v>9.7944999805067194</v>
      </c>
      <c r="G343" s="42">
        <v>3.9177999922026898</v>
      </c>
      <c r="H343" s="42">
        <v>12.979499091593601</v>
      </c>
      <c r="I343" s="42">
        <v>0.41385402682911798</v>
      </c>
      <c r="J343" s="42">
        <v>4.6740795927122702</v>
      </c>
      <c r="K343" s="42">
        <v>0.97748934953366096</v>
      </c>
      <c r="L343" s="42">
        <v>1.9567721055349301</v>
      </c>
      <c r="M343" s="42">
        <v>3.45489772638726</v>
      </c>
      <c r="N343" s="42">
        <v>9.4563003745801009</v>
      </c>
      <c r="O343" s="42">
        <v>3.8473132632502098</v>
      </c>
      <c r="P343" s="25"/>
      <c r="Q343" s="25"/>
      <c r="R343" s="25"/>
      <c r="S343" s="25"/>
      <c r="T343" s="25"/>
    </row>
    <row r="344" spans="1:31" x14ac:dyDescent="0.3">
      <c r="A344" s="41">
        <v>2015</v>
      </c>
      <c r="B344" s="41" t="s">
        <v>80</v>
      </c>
      <c r="C344" s="41">
        <v>7</v>
      </c>
      <c r="D344" s="42">
        <v>6.2505144419828698</v>
      </c>
      <c r="E344" s="42">
        <v>1.05325071636527</v>
      </c>
      <c r="F344" s="42">
        <v>9.9289456753460907</v>
      </c>
      <c r="G344" s="42">
        <v>3.9706437190437902</v>
      </c>
      <c r="H344" s="42">
        <v>13.102375457870099</v>
      </c>
      <c r="I344" s="42">
        <v>0.41826336409020498</v>
      </c>
      <c r="J344" s="42">
        <v>4.79403510542598</v>
      </c>
      <c r="K344" s="42">
        <v>1.00599046335961</v>
      </c>
      <c r="L344" s="42">
        <v>1.99102898676295</v>
      </c>
      <c r="M344" s="42">
        <v>3.4723369284266798</v>
      </c>
      <c r="N344" s="42">
        <v>9.5433534127967601</v>
      </c>
      <c r="O344" s="42">
        <v>3.8664376731362502</v>
      </c>
      <c r="P344" s="25"/>
      <c r="Q344" s="25"/>
      <c r="R344" s="25"/>
      <c r="S344" s="25"/>
      <c r="T344" s="25"/>
    </row>
    <row r="345" spans="1:31" x14ac:dyDescent="0.3">
      <c r="A345" s="41">
        <v>2016</v>
      </c>
      <c r="B345" s="41" t="s">
        <v>80</v>
      </c>
      <c r="C345" s="41">
        <v>7</v>
      </c>
      <c r="D345" s="42">
        <v>6.29235294319344</v>
      </c>
      <c r="E345" s="42">
        <v>1.06813189449672</v>
      </c>
      <c r="F345" s="42">
        <v>10.0919481959727</v>
      </c>
      <c r="G345" s="42">
        <v>4.0361795191087397</v>
      </c>
      <c r="H345" s="42">
        <v>13.2322501872911</v>
      </c>
      <c r="I345" s="42">
        <v>0.42250619362177899</v>
      </c>
      <c r="J345" s="42">
        <v>4.9276050331748502</v>
      </c>
      <c r="K345" s="42">
        <v>1.0335946319640099</v>
      </c>
      <c r="L345" s="42">
        <v>2.0275305301302802</v>
      </c>
      <c r="M345" s="42">
        <v>3.5040706380098898</v>
      </c>
      <c r="N345" s="42">
        <v>9.6797332698718197</v>
      </c>
      <c r="O345" s="42">
        <v>3.9019121356303099</v>
      </c>
      <c r="P345" s="33"/>
      <c r="Q345" s="33"/>
      <c r="R345" s="33"/>
      <c r="S345" s="33"/>
      <c r="T345" s="33"/>
      <c r="U345" s="33"/>
      <c r="V345" s="33"/>
      <c r="W345" s="33"/>
      <c r="X345" s="33"/>
      <c r="Y345" s="33"/>
      <c r="Z345" s="33"/>
    </row>
    <row r="346" spans="1:31" x14ac:dyDescent="0.3">
      <c r="A346" s="41">
        <v>2017</v>
      </c>
      <c r="B346" s="41" t="s">
        <v>80</v>
      </c>
      <c r="C346" s="41">
        <v>7</v>
      </c>
      <c r="D346" s="42">
        <v>6.3461763680818999</v>
      </c>
      <c r="E346" s="42">
        <v>1.08509676511291</v>
      </c>
      <c r="F346" s="42">
        <v>10.298147944484899</v>
      </c>
      <c r="G346" s="42">
        <v>4.1192750250730796</v>
      </c>
      <c r="H346" s="42">
        <v>13.4329435755788</v>
      </c>
      <c r="I346" s="42">
        <v>0.42974457530592203</v>
      </c>
      <c r="J346" s="42">
        <v>5.0641405041894796</v>
      </c>
      <c r="K346" s="42">
        <v>1.0600397904077601</v>
      </c>
      <c r="L346" s="42">
        <v>2.0620662890205299</v>
      </c>
      <c r="M346" s="42">
        <v>3.54842149915673</v>
      </c>
      <c r="N346" s="42">
        <v>9.8502819426713994</v>
      </c>
      <c r="O346" s="42">
        <v>3.9575233453855998</v>
      </c>
      <c r="P346" s="34"/>
      <c r="Q346" s="34"/>
      <c r="R346" s="34"/>
      <c r="S346" s="34"/>
      <c r="T346" s="34"/>
      <c r="U346" s="34"/>
      <c r="V346" s="34"/>
      <c r="W346" s="34"/>
      <c r="X346" s="34"/>
      <c r="Y346" s="34"/>
      <c r="Z346" s="34"/>
    </row>
    <row r="347" spans="1:31" x14ac:dyDescent="0.3">
      <c r="A347" s="41">
        <v>2018</v>
      </c>
      <c r="B347" s="41" t="s">
        <v>80</v>
      </c>
      <c r="C347" s="41">
        <v>7</v>
      </c>
      <c r="D347" s="42">
        <v>6.3991907582453402</v>
      </c>
      <c r="E347" s="42">
        <v>1.10096981295484</v>
      </c>
      <c r="F347" s="42">
        <v>10.519518658231799</v>
      </c>
      <c r="G347" s="42">
        <v>4.2084660717510998</v>
      </c>
      <c r="H347" s="42">
        <v>13.6492769457323</v>
      </c>
      <c r="I347" s="42">
        <v>0.436339723949004</v>
      </c>
      <c r="J347" s="42">
        <v>5.2109913198271203</v>
      </c>
      <c r="K347" s="42">
        <v>1.0888648169217701</v>
      </c>
      <c r="L347" s="42">
        <v>2.0967329751819301</v>
      </c>
      <c r="M347" s="42">
        <v>3.5937849666361998</v>
      </c>
      <c r="N347" s="42">
        <v>10.0648532357925</v>
      </c>
      <c r="O347" s="42">
        <v>4.0117930311787404</v>
      </c>
      <c r="P347" s="25"/>
      <c r="Q347" s="25"/>
      <c r="R347" s="25"/>
      <c r="S347" s="25"/>
      <c r="T347" s="25"/>
    </row>
    <row r="348" spans="1:31" x14ac:dyDescent="0.3">
      <c r="A348" s="41">
        <v>2019</v>
      </c>
      <c r="B348" s="41" t="s">
        <v>80</v>
      </c>
      <c r="C348" s="41">
        <v>7</v>
      </c>
      <c r="D348" s="42">
        <v>6.4532959110483299</v>
      </c>
      <c r="E348" s="42">
        <v>1.11672949637532</v>
      </c>
      <c r="F348" s="42">
        <v>10.7417225314326</v>
      </c>
      <c r="G348" s="42">
        <v>4.2968344483108902</v>
      </c>
      <c r="H348" s="42">
        <v>13.8858894510259</v>
      </c>
      <c r="I348" s="42">
        <v>0.44406882052694102</v>
      </c>
      <c r="J348" s="42">
        <v>5.3538320472701999</v>
      </c>
      <c r="K348" s="42">
        <v>1.1171434710446799</v>
      </c>
      <c r="L348" s="42">
        <v>2.1315955622460199</v>
      </c>
      <c r="M348" s="42">
        <v>3.64314098210922</v>
      </c>
      <c r="N348" s="42">
        <v>10.2761715601787</v>
      </c>
      <c r="O348" s="42">
        <v>4.0674068704176598</v>
      </c>
      <c r="P348" s="25"/>
      <c r="Q348" s="25"/>
      <c r="R348" s="25"/>
      <c r="S348" s="25"/>
      <c r="T348" s="25"/>
    </row>
    <row r="349" spans="1:31" x14ac:dyDescent="0.3">
      <c r="A349" s="41">
        <v>2020</v>
      </c>
      <c r="B349" s="41" t="s">
        <v>80</v>
      </c>
      <c r="C349" s="41">
        <v>7</v>
      </c>
      <c r="D349" s="42">
        <v>6.49910503216734</v>
      </c>
      <c r="E349" s="42">
        <v>1.1303940247837501</v>
      </c>
      <c r="F349" s="42">
        <v>10.915692833429301</v>
      </c>
      <c r="G349" s="42">
        <v>4.36648530331217</v>
      </c>
      <c r="H349" s="42">
        <v>14.0935867067986</v>
      </c>
      <c r="I349" s="42">
        <v>0.45095286430965398</v>
      </c>
      <c r="J349" s="42">
        <v>5.4973920894510897</v>
      </c>
      <c r="K349" s="42">
        <v>1.1446130874095599</v>
      </c>
      <c r="L349" s="42">
        <v>2.1665270124526099</v>
      </c>
      <c r="M349" s="42">
        <v>3.6863442683168399</v>
      </c>
      <c r="N349" s="42">
        <v>10.4790448362413</v>
      </c>
      <c r="O349" s="42">
        <v>4.1154037145784299</v>
      </c>
      <c r="P349" s="25"/>
      <c r="Q349" s="25"/>
      <c r="R349" s="25"/>
      <c r="S349" s="25"/>
      <c r="T349" s="25"/>
    </row>
    <row r="350" spans="1:31" x14ac:dyDescent="0.3">
      <c r="A350" s="41">
        <v>2021</v>
      </c>
      <c r="B350" s="41" t="s">
        <v>80</v>
      </c>
      <c r="C350" s="41">
        <v>7</v>
      </c>
      <c r="D350" s="42">
        <v>6.5439563914388899</v>
      </c>
      <c r="E350" s="42">
        <v>1.14324459017734</v>
      </c>
      <c r="F350" s="42">
        <v>11.074581926642299</v>
      </c>
      <c r="G350" s="42">
        <v>4.4299925674669201</v>
      </c>
      <c r="H350" s="42">
        <v>14.3021648823602</v>
      </c>
      <c r="I350" s="42">
        <v>0.45793222472925199</v>
      </c>
      <c r="J350" s="42">
        <v>5.6448932805306704</v>
      </c>
      <c r="K350" s="42">
        <v>1.173601504247</v>
      </c>
      <c r="L350" s="42">
        <v>2.2014572633659002</v>
      </c>
      <c r="M350" s="42">
        <v>3.7270759116434098</v>
      </c>
      <c r="N350" s="42">
        <v>10.6821217781789</v>
      </c>
      <c r="O350" s="42">
        <v>4.1611126129498599</v>
      </c>
      <c r="P350" s="25"/>
      <c r="Q350" s="25"/>
      <c r="R350" s="25"/>
      <c r="S350" s="25"/>
      <c r="T350" s="25"/>
    </row>
    <row r="351" spans="1:31" x14ac:dyDescent="0.3">
      <c r="A351" s="41">
        <v>2022</v>
      </c>
      <c r="B351" s="41" t="s">
        <v>80</v>
      </c>
      <c r="C351" s="41">
        <v>7</v>
      </c>
      <c r="D351" s="42">
        <v>6.5902694835871802</v>
      </c>
      <c r="E351" s="42">
        <v>1.1553547426195001</v>
      </c>
      <c r="F351" s="42">
        <v>11.217875760187299</v>
      </c>
      <c r="G351" s="42">
        <v>4.4874262248385399</v>
      </c>
      <c r="H351" s="42">
        <v>14.510511756308301</v>
      </c>
      <c r="I351" s="42">
        <v>0.46500452344195597</v>
      </c>
      <c r="J351" s="42">
        <v>5.7966281145189704</v>
      </c>
      <c r="K351" s="42">
        <v>1.2040096843783501</v>
      </c>
      <c r="L351" s="42">
        <v>2.2362410198348499</v>
      </c>
      <c r="M351" s="42">
        <v>3.7676838500027299</v>
      </c>
      <c r="N351" s="42">
        <v>10.8723647988857</v>
      </c>
      <c r="O351" s="42">
        <v>4.2067249230329997</v>
      </c>
      <c r="P351" s="33"/>
      <c r="Q351" s="33"/>
      <c r="R351" s="33"/>
      <c r="S351" s="33"/>
      <c r="T351" s="33"/>
      <c r="U351" s="33"/>
      <c r="V351" s="33"/>
      <c r="W351" s="33"/>
      <c r="X351" s="33"/>
      <c r="Y351" s="33"/>
      <c r="Z351" s="33"/>
      <c r="AA351" s="26"/>
      <c r="AB351" s="26"/>
      <c r="AC351" s="26"/>
      <c r="AD351" s="26"/>
      <c r="AE351" s="26"/>
    </row>
    <row r="352" spans="1:31" x14ac:dyDescent="0.3">
      <c r="A352" s="41">
        <v>2023</v>
      </c>
      <c r="B352" s="41" t="s">
        <v>80</v>
      </c>
      <c r="C352" s="41">
        <v>7</v>
      </c>
      <c r="D352" s="42">
        <v>6.6396141976617598</v>
      </c>
      <c r="E352" s="42">
        <v>1.1671546894656999</v>
      </c>
      <c r="F352" s="42">
        <v>11.353397377274099</v>
      </c>
      <c r="G352" s="42">
        <v>4.5419903294896402</v>
      </c>
      <c r="H352" s="42">
        <v>14.7120531114504</v>
      </c>
      <c r="I352" s="42">
        <v>0.47203986060458097</v>
      </c>
      <c r="J352" s="42">
        <v>5.9501126409461698</v>
      </c>
      <c r="K352" s="42">
        <v>1.2357276047686601</v>
      </c>
      <c r="L352" s="42">
        <v>2.27075605156974</v>
      </c>
      <c r="M352" s="42">
        <v>3.8086845917109402</v>
      </c>
      <c r="N352" s="42">
        <v>11.0561544778302</v>
      </c>
      <c r="O352" s="42">
        <v>4.25528892931783</v>
      </c>
      <c r="P352" s="34"/>
      <c r="Q352" s="34"/>
      <c r="R352" s="34"/>
      <c r="S352" s="34"/>
      <c r="T352" s="34"/>
      <c r="U352" s="34"/>
      <c r="V352" s="34"/>
      <c r="W352" s="34"/>
      <c r="X352" s="34"/>
      <c r="Y352" s="34"/>
      <c r="Z352" s="34"/>
    </row>
    <row r="353" spans="1:29" x14ac:dyDescent="0.3">
      <c r="A353" s="41">
        <v>2024</v>
      </c>
      <c r="B353" s="41" t="s">
        <v>80</v>
      </c>
      <c r="C353" s="41">
        <v>7</v>
      </c>
      <c r="D353" s="42">
        <v>6.6906034918303803</v>
      </c>
      <c r="E353" s="42">
        <v>1.17910380854091</v>
      </c>
      <c r="F353" s="42">
        <v>11.493383524803701</v>
      </c>
      <c r="G353" s="42">
        <v>4.5982285572889703</v>
      </c>
      <c r="H353" s="42">
        <v>14.906486044113301</v>
      </c>
      <c r="I353" s="42">
        <v>0.47894652895058198</v>
      </c>
      <c r="J353" s="42">
        <v>6.1041087753247902</v>
      </c>
      <c r="K353" s="42">
        <v>1.2673224316330001</v>
      </c>
      <c r="L353" s="42">
        <v>2.3050071100840399</v>
      </c>
      <c r="M353" s="42">
        <v>3.8488245720181</v>
      </c>
      <c r="N353" s="42">
        <v>11.2413878212915</v>
      </c>
      <c r="O353" s="42">
        <v>4.3048779515908198</v>
      </c>
      <c r="P353" s="30"/>
      <c r="Q353" s="30"/>
      <c r="R353" s="30"/>
      <c r="S353" s="30"/>
      <c r="T353" s="30"/>
      <c r="U353" s="30"/>
      <c r="V353" s="30"/>
      <c r="W353" s="30"/>
      <c r="X353" s="30"/>
      <c r="Y353" s="30"/>
      <c r="Z353" s="30"/>
    </row>
    <row r="354" spans="1:29" x14ac:dyDescent="0.3">
      <c r="A354" s="41">
        <v>2025</v>
      </c>
      <c r="B354" s="41" t="s">
        <v>80</v>
      </c>
      <c r="C354" s="41">
        <v>7</v>
      </c>
      <c r="D354" s="42">
        <v>6.7411367044589801</v>
      </c>
      <c r="E354" s="42">
        <v>1.1910225471882601</v>
      </c>
      <c r="F354" s="42">
        <v>11.635390656915201</v>
      </c>
      <c r="G354" s="42">
        <v>4.6550830592349</v>
      </c>
      <c r="H354" s="42">
        <v>15.0966734518687</v>
      </c>
      <c r="I354" s="42">
        <v>0.48565743272431899</v>
      </c>
      <c r="J354" s="42">
        <v>6.2600442290321698</v>
      </c>
      <c r="K354" s="42">
        <v>1.29882790287115</v>
      </c>
      <c r="L354" s="42">
        <v>2.3392135208714202</v>
      </c>
      <c r="M354" s="42">
        <v>3.8880018679239599</v>
      </c>
      <c r="N354" s="42">
        <v>11.425464894801401</v>
      </c>
      <c r="O354" s="42">
        <v>4.3534970284092402</v>
      </c>
      <c r="P354" s="30"/>
      <c r="Q354" s="30"/>
      <c r="R354" s="30"/>
      <c r="S354" s="30"/>
      <c r="T354" s="30"/>
      <c r="U354" s="30"/>
      <c r="V354" s="30"/>
      <c r="W354" s="30"/>
      <c r="X354" s="30"/>
      <c r="Y354" s="30"/>
      <c r="Z354" s="30"/>
      <c r="AA354" s="25"/>
      <c r="AB354" s="25"/>
      <c r="AC354" s="25"/>
    </row>
    <row r="355" spans="1:29" x14ac:dyDescent="0.3">
      <c r="A355" s="41">
        <v>2026</v>
      </c>
      <c r="B355" s="41" t="s">
        <v>80</v>
      </c>
      <c r="C355" s="41">
        <v>7</v>
      </c>
      <c r="D355" s="42">
        <v>6.7901450632208196</v>
      </c>
      <c r="E355" s="42">
        <v>1.20272341148731</v>
      </c>
      <c r="F355" s="42">
        <v>11.771712879035601</v>
      </c>
      <c r="G355" s="42">
        <v>4.7096283432936401</v>
      </c>
      <c r="H355" s="42">
        <v>15.283616795966701</v>
      </c>
      <c r="I355" s="42">
        <v>0.49221876349739102</v>
      </c>
      <c r="J355" s="42">
        <v>6.4176474503864203</v>
      </c>
      <c r="K355" s="42">
        <v>1.3287212446352299</v>
      </c>
      <c r="L355" s="42">
        <v>2.3733894916884801</v>
      </c>
      <c r="M355" s="42">
        <v>3.9265328280171898</v>
      </c>
      <c r="N355" s="42">
        <v>11.606151654491899</v>
      </c>
      <c r="O355" s="42">
        <v>4.4006447998203004</v>
      </c>
      <c r="P355" s="30"/>
      <c r="Q355" s="30"/>
      <c r="R355" s="30"/>
      <c r="S355" s="30"/>
      <c r="T355" s="30"/>
      <c r="U355" s="30"/>
      <c r="V355" s="30"/>
      <c r="W355" s="30"/>
      <c r="X355" s="30"/>
      <c r="Y355" s="30"/>
      <c r="Z355" s="30"/>
      <c r="AA355" s="25"/>
      <c r="AB355" s="25"/>
      <c r="AC355" s="25"/>
    </row>
    <row r="356" spans="1:29" x14ac:dyDescent="0.3">
      <c r="A356" s="41">
        <v>2027</v>
      </c>
      <c r="B356" s="41" t="s">
        <v>80</v>
      </c>
      <c r="C356" s="41">
        <v>7</v>
      </c>
      <c r="D356" s="42">
        <v>6.8383949333996199</v>
      </c>
      <c r="E356" s="42">
        <v>1.21424739519237</v>
      </c>
      <c r="F356" s="42">
        <v>11.903144636961001</v>
      </c>
      <c r="G356" s="42">
        <v>4.7622728766207798</v>
      </c>
      <c r="H356" s="42">
        <v>15.4675593169043</v>
      </c>
      <c r="I356" s="42">
        <v>0.49863956166059598</v>
      </c>
      <c r="J356" s="42">
        <v>6.5774310942807501</v>
      </c>
      <c r="K356" s="42">
        <v>1.3576475014690199</v>
      </c>
      <c r="L356" s="42">
        <v>2.4075124969518402</v>
      </c>
      <c r="M356" s="42">
        <v>3.9646684903195299</v>
      </c>
      <c r="N356" s="42">
        <v>11.787190390254899</v>
      </c>
      <c r="O356" s="42">
        <v>4.4471050889599004</v>
      </c>
      <c r="P356" s="30"/>
      <c r="Q356" s="30"/>
      <c r="R356" s="30"/>
      <c r="S356" s="30"/>
      <c r="T356" s="30"/>
      <c r="U356" s="30"/>
      <c r="V356" s="30"/>
      <c r="W356" s="30"/>
      <c r="X356" s="30"/>
      <c r="Y356" s="30"/>
      <c r="Z356" s="30"/>
      <c r="AA356" s="30"/>
      <c r="AB356" s="30"/>
      <c r="AC356" s="30"/>
    </row>
    <row r="357" spans="1:29" x14ac:dyDescent="0.3">
      <c r="A357" s="41">
        <v>2028</v>
      </c>
      <c r="B357" s="41" t="s">
        <v>80</v>
      </c>
      <c r="C357" s="41">
        <v>7</v>
      </c>
      <c r="D357" s="42">
        <v>6.8869125991102402</v>
      </c>
      <c r="E357" s="42">
        <v>1.22575007498647</v>
      </c>
      <c r="F357" s="42">
        <v>12.0341874948436</v>
      </c>
      <c r="G357" s="42">
        <v>4.8147630481621801</v>
      </c>
      <c r="H357" s="42">
        <v>15.651036674040199</v>
      </c>
      <c r="I357" s="42">
        <v>0.50501379134230695</v>
      </c>
      <c r="J357" s="42">
        <v>6.7415254109194498</v>
      </c>
      <c r="K357" s="42">
        <v>1.38693525710195</v>
      </c>
      <c r="L357" s="42">
        <v>2.44167651448877</v>
      </c>
      <c r="M357" s="42">
        <v>4.0030300488922599</v>
      </c>
      <c r="N357" s="42">
        <v>11.9709517390356</v>
      </c>
      <c r="O357" s="42">
        <v>4.4940951553332402</v>
      </c>
      <c r="P357" s="30"/>
      <c r="Q357" s="30"/>
      <c r="R357" s="30"/>
      <c r="S357" s="30"/>
      <c r="T357" s="30"/>
      <c r="U357" s="30"/>
      <c r="V357" s="30"/>
      <c r="W357" s="30"/>
      <c r="X357" s="30"/>
      <c r="Y357" s="30"/>
      <c r="Z357" s="30"/>
      <c r="AA357" s="27"/>
      <c r="AB357" s="27"/>
      <c r="AC357" s="27"/>
    </row>
    <row r="358" spans="1:29" x14ac:dyDescent="0.3">
      <c r="A358" s="41">
        <v>2029</v>
      </c>
      <c r="B358" s="41" t="s">
        <v>80</v>
      </c>
      <c r="C358" s="41">
        <v>7</v>
      </c>
      <c r="D358" s="42">
        <v>6.9358532893952196</v>
      </c>
      <c r="E358" s="42">
        <v>1.23733278468667</v>
      </c>
      <c r="F358" s="42">
        <v>12.165359305636199</v>
      </c>
      <c r="G358" s="42">
        <v>4.8672926981512497</v>
      </c>
      <c r="H358" s="42">
        <v>15.8354671860628</v>
      </c>
      <c r="I358" s="42">
        <v>0.51139302953244903</v>
      </c>
      <c r="J358" s="42">
        <v>6.9080954532702901</v>
      </c>
      <c r="K358" s="42">
        <v>1.4151257017082699</v>
      </c>
      <c r="L358" s="42">
        <v>2.4759258220178801</v>
      </c>
      <c r="M358" s="42">
        <v>4.0417157334635698</v>
      </c>
      <c r="N358" s="42">
        <v>12.1577067629787</v>
      </c>
      <c r="O358" s="42">
        <v>4.5417593587876697</v>
      </c>
      <c r="P358" s="30"/>
      <c r="Q358" s="30"/>
      <c r="R358" s="30"/>
      <c r="S358" s="30"/>
      <c r="T358" s="30"/>
      <c r="U358" s="30"/>
      <c r="V358" s="30"/>
      <c r="W358" s="30"/>
      <c r="X358" s="30"/>
      <c r="Y358" s="30"/>
      <c r="Z358" s="30"/>
      <c r="AA358" s="27"/>
      <c r="AB358" s="27"/>
      <c r="AC358" s="27"/>
    </row>
    <row r="359" spans="1:29" x14ac:dyDescent="0.3">
      <c r="A359" s="41">
        <v>2030</v>
      </c>
      <c r="B359" s="41" t="s">
        <v>80</v>
      </c>
      <c r="C359" s="41">
        <v>7</v>
      </c>
      <c r="D359" s="42">
        <v>6.9853447395317296</v>
      </c>
      <c r="E359" s="42">
        <v>1.2490366303231399</v>
      </c>
      <c r="F359" s="42">
        <v>12.2976330323859</v>
      </c>
      <c r="G359" s="42">
        <v>4.9203004592110604</v>
      </c>
      <c r="H359" s="42">
        <v>16.021960545833799</v>
      </c>
      <c r="I359" s="42">
        <v>0.51778762801102496</v>
      </c>
      <c r="J359" s="42">
        <v>7.0783475323323897</v>
      </c>
      <c r="K359" s="42">
        <v>1.4397995568106501</v>
      </c>
      <c r="L359" s="42">
        <v>2.5102960741129698</v>
      </c>
      <c r="M359" s="42">
        <v>4.0809561040466296</v>
      </c>
      <c r="N359" s="42">
        <v>12.3478561046088</v>
      </c>
      <c r="O359" s="42">
        <v>4.5903834883860597</v>
      </c>
      <c r="P359" s="25"/>
      <c r="Q359" s="25"/>
      <c r="R359" s="25"/>
      <c r="S359" s="25"/>
      <c r="T359" s="25"/>
      <c r="AB359" s="27"/>
      <c r="AC359" s="27"/>
    </row>
    <row r="360" spans="1:29" x14ac:dyDescent="0.3">
      <c r="A360" s="41">
        <v>1980</v>
      </c>
      <c r="B360" s="41" t="s">
        <v>81</v>
      </c>
      <c r="C360" s="41">
        <v>8</v>
      </c>
      <c r="D360" s="42">
        <v>1.5254718654960836E-4</v>
      </c>
      <c r="E360" s="42">
        <v>7.6071169985212643E-5</v>
      </c>
      <c r="F360" s="42">
        <v>4.350188754771391E-4</v>
      </c>
      <c r="G360" s="42">
        <v>1.2647682222559716E-4</v>
      </c>
      <c r="H360" s="42">
        <v>4.3084630559263944E-4</v>
      </c>
      <c r="I360" s="42">
        <v>2.4623037191955083E-5</v>
      </c>
      <c r="J360" s="42">
        <v>3.059996004826908E-4</v>
      </c>
      <c r="K360" s="42">
        <v>1.3716526336278033E-4</v>
      </c>
      <c r="L360" s="42">
        <v>1.1034598004036641E-4</v>
      </c>
      <c r="M360" s="42">
        <v>8.8325642880306937E-5</v>
      </c>
      <c r="N360" s="42">
        <v>5.0914277416035515E-4</v>
      </c>
      <c r="O360" s="42">
        <v>4.2374729096463821E-4</v>
      </c>
    </row>
    <row r="361" spans="1:29" x14ac:dyDescent="0.3">
      <c r="A361" s="41">
        <v>1981</v>
      </c>
      <c r="B361" s="41" t="s">
        <v>81</v>
      </c>
      <c r="C361" s="41">
        <v>8</v>
      </c>
      <c r="D361" s="42">
        <v>1.6741657356533518E-4</v>
      </c>
      <c r="E361" s="42">
        <v>8.4749177618410158E-5</v>
      </c>
      <c r="F361" s="42">
        <v>4.8366491473503188E-4</v>
      </c>
      <c r="G361" s="42">
        <v>1.3905171833599792E-4</v>
      </c>
      <c r="H361" s="42">
        <v>4.7971147426038207E-4</v>
      </c>
      <c r="I361" s="42">
        <v>2.6224363635800662E-5</v>
      </c>
      <c r="J361" s="42">
        <v>3.2408212352503618E-4</v>
      </c>
      <c r="K361" s="42">
        <v>1.4694239929909686E-4</v>
      </c>
      <c r="L361" s="42">
        <v>1.1873775677435099E-4</v>
      </c>
      <c r="M361" s="42">
        <v>9.8587622988189895E-5</v>
      </c>
      <c r="N361" s="42">
        <v>5.638057711042974E-4</v>
      </c>
      <c r="O361" s="42">
        <v>4.7221128379166204E-4</v>
      </c>
    </row>
    <row r="362" spans="1:29" x14ac:dyDescent="0.3">
      <c r="A362" s="41">
        <v>1982</v>
      </c>
      <c r="B362" s="41" t="s">
        <v>81</v>
      </c>
      <c r="C362" s="41">
        <v>8</v>
      </c>
      <c r="D362" s="42">
        <v>1.9288516872657233E-4</v>
      </c>
      <c r="E362" s="42">
        <v>9.8503390338373469E-5</v>
      </c>
      <c r="F362" s="42">
        <v>5.5858105830382189E-4</v>
      </c>
      <c r="G362" s="42">
        <v>1.5947191827933368E-4</v>
      </c>
      <c r="H362" s="42">
        <v>5.5354946828926671E-4</v>
      </c>
      <c r="I362" s="42">
        <v>2.9486938239834395E-5</v>
      </c>
      <c r="J362" s="42">
        <v>3.621110412289098E-4</v>
      </c>
      <c r="K362" s="42">
        <v>1.6541253128798294E-4</v>
      </c>
      <c r="L362" s="42">
        <v>1.3608698869229202E-4</v>
      </c>
      <c r="M362" s="42">
        <v>1.1402987816840875E-4</v>
      </c>
      <c r="N362" s="42">
        <v>6.5347468302426705E-4</v>
      </c>
      <c r="O362" s="42">
        <v>5.681921285904584E-4</v>
      </c>
    </row>
    <row r="363" spans="1:29" x14ac:dyDescent="0.3">
      <c r="A363" s="41">
        <v>1983</v>
      </c>
      <c r="B363" s="41" t="s">
        <v>81</v>
      </c>
      <c r="C363" s="41">
        <v>8</v>
      </c>
      <c r="D363" s="42">
        <v>1.7972851028624312E-4</v>
      </c>
      <c r="E363" s="42">
        <v>9.2394740125201615E-5</v>
      </c>
      <c r="F363" s="42">
        <v>5.2161770201240832E-4</v>
      </c>
      <c r="G363" s="42">
        <v>1.4834810388048697E-4</v>
      </c>
      <c r="H363" s="42">
        <v>5.1375928890600591E-4</v>
      </c>
      <c r="I363" s="42">
        <v>2.6903927077433142E-5</v>
      </c>
      <c r="J363" s="42">
        <v>3.2979727830350898E-4</v>
      </c>
      <c r="K363" s="42">
        <v>1.5131373556188991E-4</v>
      </c>
      <c r="L363" s="42">
        <v>1.2890048268443099E-4</v>
      </c>
      <c r="M363" s="42">
        <v>1.0973625669669684E-4</v>
      </c>
      <c r="N363" s="42">
        <v>6.1155028716587104E-4</v>
      </c>
      <c r="O363" s="42">
        <v>5.4895230361175424E-4</v>
      </c>
    </row>
    <row r="364" spans="1:29" x14ac:dyDescent="0.3">
      <c r="A364" s="41">
        <v>1984</v>
      </c>
      <c r="B364" s="41" t="s">
        <v>81</v>
      </c>
      <c r="C364" s="41">
        <v>8</v>
      </c>
      <c r="D364" s="42">
        <v>1.880670770460439E-4</v>
      </c>
      <c r="E364" s="42">
        <v>9.7030550543484334E-5</v>
      </c>
      <c r="F364" s="42">
        <v>5.4465411219139072E-4</v>
      </c>
      <c r="G364" s="42">
        <v>1.546781783950493E-4</v>
      </c>
      <c r="H364" s="42">
        <v>5.3235475249463894E-4</v>
      </c>
      <c r="I364" s="42">
        <v>2.809362270470026E-5</v>
      </c>
      <c r="J364" s="42">
        <v>3.3974175144627734E-4</v>
      </c>
      <c r="K364" s="42">
        <v>1.5587076556825214E-4</v>
      </c>
      <c r="L364" s="42">
        <v>1.3620222880719388E-4</v>
      </c>
      <c r="M364" s="42">
        <v>1.1905142795226044E-4</v>
      </c>
      <c r="N364" s="42">
        <v>6.4225467205035252E-4</v>
      </c>
      <c r="O364" s="42">
        <v>6.0118420313115474E-4</v>
      </c>
    </row>
    <row r="365" spans="1:29" x14ac:dyDescent="0.3">
      <c r="A365" s="41">
        <v>1985</v>
      </c>
      <c r="B365" s="41" t="s">
        <v>81</v>
      </c>
      <c r="C365" s="41">
        <v>8</v>
      </c>
      <c r="D365" s="42">
        <v>1.8588758988106403E-4</v>
      </c>
      <c r="E365" s="42">
        <v>9.7574548987662944E-5</v>
      </c>
      <c r="F365" s="42">
        <v>5.4249598618600606E-4</v>
      </c>
      <c r="G365" s="42">
        <v>1.5337259072886451E-4</v>
      </c>
      <c r="H365" s="42">
        <v>5.2706852711767015E-4</v>
      </c>
      <c r="I365" s="42">
        <v>2.7766198006355905E-5</v>
      </c>
      <c r="J365" s="42">
        <v>3.2994798878518576E-4</v>
      </c>
      <c r="K365" s="42">
        <v>1.5197564454565808E-4</v>
      </c>
      <c r="L365" s="42">
        <v>1.3816902600792866E-4</v>
      </c>
      <c r="M365" s="42">
        <v>1.3192329635762994E-4</v>
      </c>
      <c r="N365" s="42">
        <v>6.3981762496422912E-4</v>
      </c>
      <c r="O365" s="42">
        <v>6.1141486521142021E-4</v>
      </c>
    </row>
    <row r="366" spans="1:29" x14ac:dyDescent="0.3">
      <c r="A366" s="41">
        <v>1986</v>
      </c>
      <c r="B366" s="41" t="s">
        <v>81</v>
      </c>
      <c r="C366" s="41">
        <v>8</v>
      </c>
      <c r="D366" s="42">
        <v>1.9429113540395614E-4</v>
      </c>
      <c r="E366" s="42">
        <v>1.037896905227423E-4</v>
      </c>
      <c r="F366" s="42">
        <v>5.7745760797036684E-4</v>
      </c>
      <c r="G366" s="42">
        <v>1.6253942096364457E-4</v>
      </c>
      <c r="H366" s="42">
        <v>5.5439112901047938E-4</v>
      </c>
      <c r="I366" s="42">
        <v>2.8637387744311279E-5</v>
      </c>
      <c r="J366" s="42">
        <v>3.3817949349038655E-4</v>
      </c>
      <c r="K366" s="42">
        <v>1.5676419343200318E-4</v>
      </c>
      <c r="L366" s="42">
        <v>1.4565073226087142E-4</v>
      </c>
      <c r="M366" s="42">
        <v>1.4952827706961978E-4</v>
      </c>
      <c r="N366" s="42">
        <v>6.7647123156027562E-4</v>
      </c>
      <c r="O366" s="42">
        <v>6.6336732834802064E-4</v>
      </c>
    </row>
    <row r="367" spans="1:29" x14ac:dyDescent="0.3">
      <c r="A367" s="41">
        <v>1987</v>
      </c>
      <c r="B367" s="41" t="s">
        <v>81</v>
      </c>
      <c r="C367" s="41">
        <v>8</v>
      </c>
      <c r="D367" s="42">
        <v>2.0270342106446754E-4</v>
      </c>
      <c r="E367" s="42">
        <v>1.1004793613368316E-4</v>
      </c>
      <c r="F367" s="42">
        <v>6.130214892644877E-4</v>
      </c>
      <c r="G367" s="42">
        <v>1.7114950980180529E-4</v>
      </c>
      <c r="H367" s="42">
        <v>5.8836185124617405E-4</v>
      </c>
      <c r="I367" s="42">
        <v>2.9368889285665171E-5</v>
      </c>
      <c r="J367" s="42">
        <v>3.4414421569839974E-4</v>
      </c>
      <c r="K367" s="42">
        <v>1.6140139101079246E-4</v>
      </c>
      <c r="L367" s="42">
        <v>1.5487669173713133E-4</v>
      </c>
      <c r="M367" s="42">
        <v>1.6479332174373828E-4</v>
      </c>
      <c r="N367" s="42">
        <v>7.1721727792360766E-4</v>
      </c>
      <c r="O367" s="42">
        <v>7.2498451033461346E-4</v>
      </c>
    </row>
    <row r="368" spans="1:29" x14ac:dyDescent="0.3">
      <c r="A368" s="41">
        <v>1988</v>
      </c>
      <c r="B368" s="41" t="s">
        <v>81</v>
      </c>
      <c r="C368" s="41">
        <v>8</v>
      </c>
      <c r="D368" s="42">
        <v>2.3514646923765959E-4</v>
      </c>
      <c r="E368" s="42">
        <v>1.2925842935987891E-4</v>
      </c>
      <c r="F368" s="42">
        <v>7.28385933357192E-4</v>
      </c>
      <c r="G368" s="42">
        <v>2.0262296541872496E-4</v>
      </c>
      <c r="H368" s="42">
        <v>6.8935355900019788E-4</v>
      </c>
      <c r="I368" s="42">
        <v>3.3746516784377808E-5</v>
      </c>
      <c r="J368" s="42">
        <v>3.9413353648257854E-4</v>
      </c>
      <c r="K368" s="42">
        <v>1.8521130735219067E-4</v>
      </c>
      <c r="L368" s="42">
        <v>1.8557529500813177E-4</v>
      </c>
      <c r="M368" s="42">
        <v>2.0389617572756232E-4</v>
      </c>
      <c r="N368" s="42">
        <v>8.4853019722016642E-4</v>
      </c>
      <c r="O368" s="42">
        <v>8.6148862336431101E-4</v>
      </c>
    </row>
    <row r="369" spans="1:15" x14ac:dyDescent="0.3">
      <c r="A369" s="41">
        <v>1989</v>
      </c>
      <c r="B369" s="41" t="s">
        <v>81</v>
      </c>
      <c r="C369" s="41">
        <v>8</v>
      </c>
      <c r="D369" s="42">
        <v>2.440525729643457E-4</v>
      </c>
      <c r="E369" s="42">
        <v>1.3729966876741988E-4</v>
      </c>
      <c r="F369" s="42">
        <v>7.7739232258082383E-4</v>
      </c>
      <c r="G369" s="42">
        <v>2.1453872555844279E-4</v>
      </c>
      <c r="H369" s="42">
        <v>7.3756351330378327E-4</v>
      </c>
      <c r="I369" s="42">
        <v>3.4518977377656189E-5</v>
      </c>
      <c r="J369" s="42">
        <v>4.0305428599542073E-4</v>
      </c>
      <c r="K369" s="42">
        <v>1.9140147437320869E-4</v>
      </c>
      <c r="L369" s="42">
        <v>1.9591348333844452E-4</v>
      </c>
      <c r="M369" s="42">
        <v>2.2475397295035142E-4</v>
      </c>
      <c r="N369" s="42">
        <v>9.0848985645899873E-4</v>
      </c>
      <c r="O369" s="42">
        <v>9.2477012677762821E-4</v>
      </c>
    </row>
    <row r="370" spans="1:15" x14ac:dyDescent="0.3">
      <c r="A370" s="41">
        <v>1990</v>
      </c>
      <c r="B370" s="41" t="s">
        <v>81</v>
      </c>
      <c r="C370" s="41">
        <v>8</v>
      </c>
      <c r="D370" s="42">
        <v>2.3174693685789615E-4</v>
      </c>
      <c r="E370" s="42">
        <v>1.3327344627888716E-4</v>
      </c>
      <c r="F370" s="42">
        <v>7.4958349341822355E-4</v>
      </c>
      <c r="G370" s="42">
        <v>2.0494972848540032E-4</v>
      </c>
      <c r="H370" s="42">
        <v>7.2176606823785828E-4</v>
      </c>
      <c r="I370" s="42">
        <v>3.2411756311817527E-5</v>
      </c>
      <c r="J370" s="42">
        <v>3.7956387922925567E-4</v>
      </c>
      <c r="K370" s="42">
        <v>1.810104824839704E-4</v>
      </c>
      <c r="L370" s="42">
        <v>1.8966723540323664E-4</v>
      </c>
      <c r="M370" s="42">
        <v>2.1448834560436138E-4</v>
      </c>
      <c r="N370" s="42">
        <v>8.821050763933657E-4</v>
      </c>
      <c r="O370" s="42">
        <v>8.8664616315727496E-4</v>
      </c>
    </row>
    <row r="371" spans="1:15" x14ac:dyDescent="0.3">
      <c r="A371" s="41">
        <v>1991</v>
      </c>
      <c r="B371" s="41" t="s">
        <v>81</v>
      </c>
      <c r="C371" s="41">
        <v>8</v>
      </c>
      <c r="D371" s="42">
        <v>2.2013604527681209E-4</v>
      </c>
      <c r="E371" s="42">
        <v>1.2878420705855347E-4</v>
      </c>
      <c r="F371" s="42">
        <v>7.2731213608614683E-4</v>
      </c>
      <c r="G371" s="42">
        <v>1.9751596551105356E-4</v>
      </c>
      <c r="H371" s="42">
        <v>7.0156169668453619E-4</v>
      </c>
      <c r="I371" s="42">
        <v>3.09935879849664E-5</v>
      </c>
      <c r="J371" s="42">
        <v>3.5524091771537927E-4</v>
      </c>
      <c r="K371" s="42">
        <v>1.7072665077437111E-4</v>
      </c>
      <c r="L371" s="42">
        <v>1.808038988051936E-4</v>
      </c>
      <c r="M371" s="42">
        <v>2.0590048727333812E-4</v>
      </c>
      <c r="N371" s="42">
        <v>8.5124555752060166E-4</v>
      </c>
      <c r="O371" s="42">
        <v>8.5459727898547753E-4</v>
      </c>
    </row>
    <row r="372" spans="1:15" x14ac:dyDescent="0.3">
      <c r="A372" s="41">
        <v>1992</v>
      </c>
      <c r="B372" s="41" t="s">
        <v>81</v>
      </c>
      <c r="C372" s="41">
        <v>8</v>
      </c>
      <c r="D372" s="42">
        <v>2.4550303429172478E-4</v>
      </c>
      <c r="E372" s="42">
        <v>1.4635957425432271E-4</v>
      </c>
      <c r="F372" s="42">
        <v>8.2405353233136578E-4</v>
      </c>
      <c r="G372" s="42">
        <v>2.2235732922955861E-4</v>
      </c>
      <c r="H372" s="42">
        <v>8.0315902448345239E-4</v>
      </c>
      <c r="I372" s="42">
        <v>3.4538159311910642E-5</v>
      </c>
      <c r="J372" s="42">
        <v>3.9433860279846456E-4</v>
      </c>
      <c r="K372" s="42">
        <v>1.8917661335015923E-4</v>
      </c>
      <c r="L372" s="42">
        <v>2.0407453663732355E-4</v>
      </c>
      <c r="M372" s="42">
        <v>2.2840875321977704E-4</v>
      </c>
      <c r="N372" s="42">
        <v>9.6375894499147602E-4</v>
      </c>
      <c r="O372" s="42">
        <v>9.590693075354357E-4</v>
      </c>
    </row>
    <row r="373" spans="1:15" x14ac:dyDescent="0.3">
      <c r="A373" s="41">
        <v>1993</v>
      </c>
      <c r="B373" s="41" t="s">
        <v>81</v>
      </c>
      <c r="C373" s="41">
        <v>8</v>
      </c>
      <c r="D373" s="42">
        <v>2.5856625508820626E-4</v>
      </c>
      <c r="E373" s="42">
        <v>1.5478308643603547E-4</v>
      </c>
      <c r="F373" s="42">
        <v>8.8042399736561975E-4</v>
      </c>
      <c r="G373" s="42">
        <v>2.3752637392734674E-4</v>
      </c>
      <c r="H373" s="42">
        <v>8.4864221494719376E-4</v>
      </c>
      <c r="I373" s="42">
        <v>3.6513770664172744E-5</v>
      </c>
      <c r="J373" s="42">
        <v>4.1420505832207759E-4</v>
      </c>
      <c r="K373" s="42">
        <v>1.9883209844120657E-4</v>
      </c>
      <c r="L373" s="42">
        <v>2.1698869361666103E-4</v>
      </c>
      <c r="M373" s="42">
        <v>2.3817393340014008E-4</v>
      </c>
      <c r="N373" s="42">
        <v>1.0320082618524627E-3</v>
      </c>
      <c r="O373" s="42">
        <v>1.0000253571011788E-3</v>
      </c>
    </row>
    <row r="374" spans="1:15" x14ac:dyDescent="0.3">
      <c r="A374" s="41">
        <v>1994</v>
      </c>
      <c r="B374" s="41" t="s">
        <v>81</v>
      </c>
      <c r="C374" s="41">
        <v>8</v>
      </c>
      <c r="D374" s="42">
        <v>2.5433990439778937E-4</v>
      </c>
      <c r="E374" s="42">
        <v>1.5237876141433766E-4</v>
      </c>
      <c r="F374" s="42">
        <v>8.6864009365199681E-4</v>
      </c>
      <c r="G374" s="42">
        <v>2.3418055498935765E-4</v>
      </c>
      <c r="H374" s="42">
        <v>8.3035436127515774E-4</v>
      </c>
      <c r="I374" s="42">
        <v>3.6558859833662479E-5</v>
      </c>
      <c r="J374" s="42">
        <v>4.0898869300640107E-4</v>
      </c>
      <c r="K374" s="42">
        <v>1.9564276341388221E-4</v>
      </c>
      <c r="L374" s="42">
        <v>2.166339612358327E-4</v>
      </c>
      <c r="M374" s="42">
        <v>2.3159816115890736E-4</v>
      </c>
      <c r="N374" s="42">
        <v>1.0241951454334406E-3</v>
      </c>
      <c r="O374" s="42">
        <v>9.7773089215524465E-4</v>
      </c>
    </row>
    <row r="375" spans="1:15" x14ac:dyDescent="0.3">
      <c r="A375" s="41">
        <v>1995</v>
      </c>
      <c r="B375" s="41" t="s">
        <v>81</v>
      </c>
      <c r="C375" s="41">
        <v>8</v>
      </c>
      <c r="D375" s="42">
        <v>2.5137020361008496E-4</v>
      </c>
      <c r="E375" s="42">
        <v>1.5066915068845396E-4</v>
      </c>
      <c r="F375" s="42">
        <v>8.6193818655899929E-4</v>
      </c>
      <c r="G375" s="42">
        <v>2.3251628698667951E-4</v>
      </c>
      <c r="H375" s="42">
        <v>8.1435830073576837E-4</v>
      </c>
      <c r="I375" s="42">
        <v>3.9548145041431205E-5</v>
      </c>
      <c r="J375" s="42">
        <v>4.0777398309340101E-4</v>
      </c>
      <c r="K375" s="42">
        <v>1.9259985085497391E-4</v>
      </c>
      <c r="L375" s="42">
        <v>2.1582619825275822E-4</v>
      </c>
      <c r="M375" s="42">
        <v>2.2719992576042573E-4</v>
      </c>
      <c r="N375" s="42">
        <v>1.0123138968494319E-3</v>
      </c>
      <c r="O375" s="42">
        <v>9.6075204261086009E-4</v>
      </c>
    </row>
    <row r="376" spans="1:15" x14ac:dyDescent="0.3">
      <c r="A376" s="41">
        <v>1996</v>
      </c>
      <c r="B376" s="41" t="s">
        <v>81</v>
      </c>
      <c r="C376" s="41">
        <v>8</v>
      </c>
      <c r="D376" s="42">
        <v>2.4380817995862304E-4</v>
      </c>
      <c r="E376" s="42">
        <v>1.4627588346723366E-4</v>
      </c>
      <c r="F376" s="42">
        <v>8.3863336745838889E-4</v>
      </c>
      <c r="G376" s="42">
        <v>2.2617625458802286E-4</v>
      </c>
      <c r="H376" s="42">
        <v>7.8577568535985421E-4</v>
      </c>
      <c r="I376" s="42">
        <v>3.8488815025554968E-5</v>
      </c>
      <c r="J376" s="42">
        <v>3.9373408573863773E-4</v>
      </c>
      <c r="K376" s="42">
        <v>1.8677909786581515E-4</v>
      </c>
      <c r="L376" s="42">
        <v>2.0959967162017317E-4</v>
      </c>
      <c r="M376" s="42">
        <v>2.1786217097987811E-4</v>
      </c>
      <c r="N376" s="42">
        <v>9.846811464220282E-4</v>
      </c>
      <c r="O376" s="42">
        <v>9.2264984243875048E-4</v>
      </c>
    </row>
    <row r="377" spans="1:15" x14ac:dyDescent="0.3">
      <c r="A377" s="41">
        <v>1997</v>
      </c>
      <c r="B377" s="41" t="s">
        <v>81</v>
      </c>
      <c r="C377" s="41">
        <v>8</v>
      </c>
      <c r="D377" s="42">
        <v>2.3925321102776642E-4</v>
      </c>
      <c r="E377" s="42">
        <v>1.443601431206571E-4</v>
      </c>
      <c r="F377" s="42">
        <v>8.2866936463757337E-4</v>
      </c>
      <c r="G377" s="42">
        <v>2.2329808942788158E-4</v>
      </c>
      <c r="H377" s="42">
        <v>7.7095231846398119E-4</v>
      </c>
      <c r="I377" s="42">
        <v>3.8375184544223786E-5</v>
      </c>
      <c r="J377" s="42">
        <v>3.8615432356046162E-4</v>
      </c>
      <c r="K377" s="42">
        <v>1.8241115152349083E-4</v>
      </c>
      <c r="L377" s="42">
        <v>2.0663995714223412E-4</v>
      </c>
      <c r="M377" s="42">
        <v>2.1200943189737199E-4</v>
      </c>
      <c r="N377" s="42">
        <v>9.7070211320886225E-4</v>
      </c>
      <c r="O377" s="42">
        <v>9.0126996473025196E-4</v>
      </c>
    </row>
    <row r="378" spans="1:15" x14ac:dyDescent="0.3">
      <c r="A378" s="41">
        <v>1998</v>
      </c>
      <c r="B378" s="41" t="s">
        <v>81</v>
      </c>
      <c r="C378" s="41">
        <v>8</v>
      </c>
      <c r="D378" s="42">
        <v>2.457102277026322E-4</v>
      </c>
      <c r="E378" s="42">
        <v>1.4942675220314577E-4</v>
      </c>
      <c r="F378" s="42">
        <v>8.6059933405817661E-4</v>
      </c>
      <c r="G378" s="42">
        <v>2.3175247550058099E-4</v>
      </c>
      <c r="H378" s="42">
        <v>7.932042992560474E-4</v>
      </c>
      <c r="I378" s="42">
        <v>3.9162794537857784E-5</v>
      </c>
      <c r="J378" s="42">
        <v>3.9474617366058463E-4</v>
      </c>
      <c r="K378" s="42">
        <v>1.8642242974421349E-4</v>
      </c>
      <c r="L378" s="42">
        <v>2.1122142019629442E-4</v>
      </c>
      <c r="M378" s="42">
        <v>2.1721295439106658E-4</v>
      </c>
      <c r="N378" s="42">
        <v>1.0066569479619018E-3</v>
      </c>
      <c r="O378" s="42">
        <v>9.184387941591751E-4</v>
      </c>
    </row>
    <row r="379" spans="1:15" x14ac:dyDescent="0.3">
      <c r="A379" s="41">
        <v>1999</v>
      </c>
      <c r="B379" s="41" t="s">
        <v>81</v>
      </c>
      <c r="C379" s="41">
        <v>8</v>
      </c>
      <c r="D379" s="42">
        <v>2.4396022356184738E-4</v>
      </c>
      <c r="E379" s="42">
        <v>1.5035149564447903E-4</v>
      </c>
      <c r="F379" s="42">
        <v>8.6120225363585899E-4</v>
      </c>
      <c r="G379" s="42">
        <v>2.3118720131368937E-4</v>
      </c>
      <c r="H379" s="42">
        <v>7.9320620103802756E-4</v>
      </c>
      <c r="I379" s="42">
        <v>3.9173620044827567E-5</v>
      </c>
      <c r="J379" s="42">
        <v>3.9209481264409384E-4</v>
      </c>
      <c r="K379" s="42">
        <v>1.8415583049889088E-4</v>
      </c>
      <c r="L379" s="42">
        <v>2.0878887090247796E-4</v>
      </c>
      <c r="M379" s="42">
        <v>2.1602866961804382E-4</v>
      </c>
      <c r="N379" s="42">
        <v>1.0064936152998248E-3</v>
      </c>
      <c r="O379" s="42">
        <v>9.065682627893265E-4</v>
      </c>
    </row>
    <row r="380" spans="1:15" x14ac:dyDescent="0.3">
      <c r="A380" s="41">
        <v>2000</v>
      </c>
      <c r="B380" s="41" t="s">
        <v>81</v>
      </c>
      <c r="C380" s="41">
        <v>8</v>
      </c>
      <c r="D380" s="42">
        <v>2.5019844291553859E-4</v>
      </c>
      <c r="E380" s="42">
        <v>1.5647973723917984E-4</v>
      </c>
      <c r="F380" s="42">
        <v>8.899080017743101E-4</v>
      </c>
      <c r="G380" s="42">
        <v>2.3770305923501956E-4</v>
      </c>
      <c r="H380" s="42">
        <v>8.2621094512911567E-4</v>
      </c>
      <c r="I380" s="42">
        <v>4.0427545240278251E-5</v>
      </c>
      <c r="J380" s="42">
        <v>3.9944299489260148E-4</v>
      </c>
      <c r="K380" s="42">
        <v>1.8809058747273685E-4</v>
      </c>
      <c r="L380" s="42">
        <v>2.1371645208878503E-4</v>
      </c>
      <c r="M380" s="42">
        <v>2.213908189772442E-4</v>
      </c>
      <c r="N380" s="42">
        <v>1.0519041534579174E-3</v>
      </c>
      <c r="O380" s="42">
        <v>9.353966766363881E-4</v>
      </c>
    </row>
    <row r="381" spans="1:15" x14ac:dyDescent="0.3">
      <c r="A381" s="41">
        <v>2001</v>
      </c>
      <c r="B381" s="41" t="s">
        <v>81</v>
      </c>
      <c r="C381" s="41">
        <v>8</v>
      </c>
      <c r="D381" s="42">
        <v>2.6714894488733221E-4</v>
      </c>
      <c r="E381" s="42">
        <v>1.693579806677076E-4</v>
      </c>
      <c r="F381" s="42">
        <v>9.5599811773786048E-4</v>
      </c>
      <c r="G381" s="42">
        <v>2.5390196295341954E-4</v>
      </c>
      <c r="H381" s="42">
        <v>8.9744095319887422E-4</v>
      </c>
      <c r="I381" s="42">
        <v>4.3125319397492651E-5</v>
      </c>
      <c r="J381" s="42">
        <v>4.2412964108151294E-4</v>
      </c>
      <c r="K381" s="42">
        <v>2.0120101662159445E-4</v>
      </c>
      <c r="L381" s="42">
        <v>2.2727954428961632E-4</v>
      </c>
      <c r="M381" s="42">
        <v>2.4091630332103833E-4</v>
      </c>
      <c r="N381" s="42">
        <v>1.1395554716767515E-3</v>
      </c>
      <c r="O381" s="42">
        <v>9.9718730406263213E-4</v>
      </c>
    </row>
    <row r="382" spans="1:15" x14ac:dyDescent="0.3">
      <c r="A382" s="41">
        <v>2002</v>
      </c>
      <c r="B382" s="41" t="s">
        <v>81</v>
      </c>
      <c r="C382" s="41">
        <v>8</v>
      </c>
      <c r="D382" s="42">
        <v>2.8064164643956939E-4</v>
      </c>
      <c r="E382" s="42">
        <v>1.8169494481562386E-4</v>
      </c>
      <c r="F382" s="42">
        <v>1.0114142266152381E-3</v>
      </c>
      <c r="G382" s="42">
        <v>2.6658372182047642E-4</v>
      </c>
      <c r="H382" s="42">
        <v>9.6980489129066183E-4</v>
      </c>
      <c r="I382" s="42">
        <v>4.4626622124861314E-5</v>
      </c>
      <c r="J382" s="42">
        <v>4.4343160279620167E-4</v>
      </c>
      <c r="K382" s="42">
        <v>2.1145524147835149E-4</v>
      </c>
      <c r="L382" s="42">
        <v>2.3855864801149292E-4</v>
      </c>
      <c r="M382" s="42">
        <v>2.5374439776083873E-4</v>
      </c>
      <c r="N382" s="42">
        <v>1.2152307221365434E-3</v>
      </c>
      <c r="O382" s="42">
        <v>1.0429428127394767E-3</v>
      </c>
    </row>
    <row r="383" spans="1:15" x14ac:dyDescent="0.3">
      <c r="A383" s="41">
        <v>2003</v>
      </c>
      <c r="B383" s="41" t="s">
        <v>81</v>
      </c>
      <c r="C383" s="41">
        <v>8</v>
      </c>
      <c r="D383" s="42">
        <v>3.0160666321429983E-4</v>
      </c>
      <c r="E383" s="42">
        <v>1.9780188091010837E-4</v>
      </c>
      <c r="F383" s="42">
        <v>1.0998474141272884E-3</v>
      </c>
      <c r="G383" s="42">
        <v>2.8864086324424855E-4</v>
      </c>
      <c r="H383" s="42">
        <v>1.060433856693488E-3</v>
      </c>
      <c r="I383" s="42">
        <v>4.7633958252191785E-5</v>
      </c>
      <c r="J383" s="42">
        <v>4.7740452259571015E-4</v>
      </c>
      <c r="K383" s="42">
        <v>2.2718938700972519E-4</v>
      </c>
      <c r="L383" s="42">
        <v>2.5767654203520511E-4</v>
      </c>
      <c r="M383" s="42">
        <v>2.7289627890740142E-4</v>
      </c>
      <c r="N383" s="42">
        <v>1.3214948113155769E-3</v>
      </c>
      <c r="O383" s="42">
        <v>1.1219963686593742E-3</v>
      </c>
    </row>
    <row r="384" spans="1:15" x14ac:dyDescent="0.3">
      <c r="A384" s="41">
        <v>2004</v>
      </c>
      <c r="B384" s="41" t="s">
        <v>81</v>
      </c>
      <c r="C384" s="41">
        <v>8</v>
      </c>
      <c r="D384" s="42">
        <v>3.293363184457851E-4</v>
      </c>
      <c r="E384" s="42">
        <v>2.1835709359682671E-4</v>
      </c>
      <c r="F384" s="42">
        <v>1.2083208034901472E-3</v>
      </c>
      <c r="G384" s="42">
        <v>3.1616403102805102E-4</v>
      </c>
      <c r="H384" s="42">
        <v>1.1735610066187668E-3</v>
      </c>
      <c r="I384" s="42">
        <v>5.1860894453057839E-5</v>
      </c>
      <c r="J384" s="42">
        <v>5.2653417042511504E-4</v>
      </c>
      <c r="K384" s="42">
        <v>2.4788578634318581E-4</v>
      </c>
      <c r="L384" s="42">
        <v>2.8534803963526246E-4</v>
      </c>
      <c r="M384" s="42">
        <v>2.9723002609340386E-4</v>
      </c>
      <c r="N384" s="42">
        <v>1.455250228765037E-3</v>
      </c>
      <c r="O384" s="42">
        <v>1.2185746605303728E-3</v>
      </c>
    </row>
    <row r="385" spans="1:15" x14ac:dyDescent="0.3">
      <c r="A385" s="41">
        <v>2005</v>
      </c>
      <c r="B385" s="41" t="s">
        <v>81</v>
      </c>
      <c r="C385" s="41">
        <v>8</v>
      </c>
      <c r="D385" s="42">
        <v>3.2155817533614789E-4</v>
      </c>
      <c r="E385" s="42">
        <v>2.1515686246737739E-4</v>
      </c>
      <c r="F385" s="42">
        <v>1.1901035202692878E-3</v>
      </c>
      <c r="G385" s="42">
        <v>3.1111254371567388E-4</v>
      </c>
      <c r="H385" s="42">
        <v>1.1569434073735105E-3</v>
      </c>
      <c r="I385" s="42">
        <v>5.0205143671787708E-5</v>
      </c>
      <c r="J385" s="42">
        <v>5.2426156202988415E-4</v>
      </c>
      <c r="K385" s="42">
        <v>2.421125848565166E-4</v>
      </c>
      <c r="L385" s="42">
        <v>2.8064511806288422E-4</v>
      </c>
      <c r="M385" s="42">
        <v>2.9048476044207452E-4</v>
      </c>
      <c r="N385" s="42">
        <v>1.4338234134405857E-3</v>
      </c>
      <c r="O385" s="42">
        <v>1.1855542040511487E-3</v>
      </c>
    </row>
    <row r="386" spans="1:15" x14ac:dyDescent="0.3">
      <c r="A386" s="41">
        <v>2006</v>
      </c>
      <c r="B386" s="41" t="s">
        <v>81</v>
      </c>
      <c r="C386" s="41">
        <v>8</v>
      </c>
      <c r="D386" s="42">
        <v>3.2410809557754548E-4</v>
      </c>
      <c r="E386" s="42">
        <v>2.1822449571904152E-4</v>
      </c>
      <c r="F386" s="42">
        <v>1.2077245109640275E-3</v>
      </c>
      <c r="G386" s="42">
        <v>3.1544401559647632E-4</v>
      </c>
      <c r="H386" s="42">
        <v>1.1739586326281496E-3</v>
      </c>
      <c r="I386" s="42">
        <v>5.0115932239326035E-5</v>
      </c>
      <c r="J386" s="42">
        <v>5.3759220971757267E-4</v>
      </c>
      <c r="K386" s="42">
        <v>2.4444708124831321E-4</v>
      </c>
      <c r="L386" s="42">
        <v>2.8739527199601238E-4</v>
      </c>
      <c r="M386" s="42">
        <v>2.9402734440241824E-4</v>
      </c>
      <c r="N386" s="42">
        <v>1.4536078091525989E-3</v>
      </c>
      <c r="O386" s="42">
        <v>1.1888837051367233E-3</v>
      </c>
    </row>
    <row r="387" spans="1:15" x14ac:dyDescent="0.3">
      <c r="A387" s="41">
        <v>2007</v>
      </c>
      <c r="B387" s="41" t="s">
        <v>81</v>
      </c>
      <c r="C387" s="41">
        <v>8</v>
      </c>
      <c r="D387" s="42">
        <v>3.3817198594089892E-4</v>
      </c>
      <c r="E387" s="42">
        <v>2.2949021123294628E-4</v>
      </c>
      <c r="F387" s="42">
        <v>1.2715433803713076E-3</v>
      </c>
      <c r="G387" s="42">
        <v>3.3153021398277748E-4</v>
      </c>
      <c r="H387" s="42">
        <v>1.2403003980681639E-3</v>
      </c>
      <c r="I387" s="42">
        <v>5.1681273075401296E-5</v>
      </c>
      <c r="J387" s="42">
        <v>5.6384740359164049E-4</v>
      </c>
      <c r="K387" s="42">
        <v>2.5699900557616968E-4</v>
      </c>
      <c r="L387" s="42">
        <v>3.0213092782850918E-4</v>
      </c>
      <c r="M387" s="42">
        <v>3.0523967897087199E-4</v>
      </c>
      <c r="N387" s="42">
        <v>1.5292375940399905E-3</v>
      </c>
      <c r="O387" s="42">
        <v>1.2395582576437316E-3</v>
      </c>
    </row>
    <row r="388" spans="1:15" x14ac:dyDescent="0.3">
      <c r="A388" s="41">
        <v>2008</v>
      </c>
      <c r="B388" s="41" t="s">
        <v>81</v>
      </c>
      <c r="C388" s="41">
        <v>8</v>
      </c>
      <c r="D388" s="42">
        <v>3.6240263040997504E-4</v>
      </c>
      <c r="E388" s="42">
        <v>2.4666748323302239E-4</v>
      </c>
      <c r="F388" s="42">
        <v>1.3734477659044194E-3</v>
      </c>
      <c r="G388" s="42">
        <v>3.5802401899645054E-4</v>
      </c>
      <c r="H388" s="42">
        <v>1.3373670040831018E-3</v>
      </c>
      <c r="I388" s="42">
        <v>5.4756984985744378E-5</v>
      </c>
      <c r="J388" s="42">
        <v>6.0712602990691715E-4</v>
      </c>
      <c r="K388" s="42">
        <v>2.7871173291321027E-4</v>
      </c>
      <c r="L388" s="42">
        <v>3.2888029432731706E-4</v>
      </c>
      <c r="M388" s="42">
        <v>3.3096268227937923E-4</v>
      </c>
      <c r="N388" s="42">
        <v>1.6448265361993363E-3</v>
      </c>
      <c r="O388" s="42">
        <v>1.3315106705558627E-3</v>
      </c>
    </row>
    <row r="389" spans="1:15" x14ac:dyDescent="0.3">
      <c r="A389" s="41">
        <v>2009</v>
      </c>
      <c r="B389" s="41" t="s">
        <v>81</v>
      </c>
      <c r="C389" s="41">
        <v>8</v>
      </c>
      <c r="D389" s="42">
        <v>3.8004645338677391E-4</v>
      </c>
      <c r="E389" s="42">
        <v>2.6010062438522314E-4</v>
      </c>
      <c r="F389" s="42">
        <v>1.45336252068545E-3</v>
      </c>
      <c r="G389" s="42">
        <v>3.7882352981619973E-4</v>
      </c>
      <c r="H389" s="42">
        <v>1.4159114942768915E-3</v>
      </c>
      <c r="I389" s="42">
        <v>5.6901065196735139E-5</v>
      </c>
      <c r="J389" s="42">
        <v>6.4168879634676833E-4</v>
      </c>
      <c r="K389" s="42">
        <v>2.9602255307979009E-4</v>
      </c>
      <c r="L389" s="42">
        <v>3.4993050223477285E-4</v>
      </c>
      <c r="M389" s="42">
        <v>3.5012510021957289E-4</v>
      </c>
      <c r="N389" s="42">
        <v>1.7348112178409837E-3</v>
      </c>
      <c r="O389" s="42">
        <v>1.4011202853765636E-3</v>
      </c>
    </row>
    <row r="390" spans="1:15" x14ac:dyDescent="0.3">
      <c r="A390" s="41">
        <v>2010</v>
      </c>
      <c r="B390" s="41" t="s">
        <v>81</v>
      </c>
      <c r="C390" s="41">
        <v>8</v>
      </c>
      <c r="D390" s="42">
        <v>3.8824459935333659E-4</v>
      </c>
      <c r="E390" s="42">
        <v>2.6776519525685902E-4</v>
      </c>
      <c r="F390" s="42">
        <v>1.4901709754263151E-3</v>
      </c>
      <c r="G390" s="42">
        <v>3.8717872367086831E-4</v>
      </c>
      <c r="H390" s="42">
        <v>1.4623612301728022E-3</v>
      </c>
      <c r="I390" s="42">
        <v>5.8746828492147895E-5</v>
      </c>
      <c r="J390" s="42">
        <v>6.6461475971572837E-4</v>
      </c>
      <c r="K390" s="42">
        <v>3.0626966172685177E-4</v>
      </c>
      <c r="L390" s="42">
        <v>3.6049393570905313E-4</v>
      </c>
      <c r="M390" s="42">
        <v>3.5742934126251037E-4</v>
      </c>
      <c r="N390" s="42">
        <v>1.7888035001976262E-3</v>
      </c>
      <c r="O390" s="42">
        <v>1.4259163885287627E-3</v>
      </c>
    </row>
    <row r="391" spans="1:15" x14ac:dyDescent="0.3">
      <c r="A391" s="41">
        <v>2011</v>
      </c>
      <c r="B391" s="41" t="s">
        <v>81</v>
      </c>
      <c r="C391" s="41">
        <v>8</v>
      </c>
      <c r="D391" s="42">
        <v>3.9359665444256976E-4</v>
      </c>
      <c r="E391" s="42">
        <v>2.7183966027986107E-4</v>
      </c>
      <c r="F391" s="42">
        <v>1.5121233491408705E-3</v>
      </c>
      <c r="G391" s="42">
        <v>3.9261891525024925E-4</v>
      </c>
      <c r="H391" s="42">
        <v>1.4844779189985226E-3</v>
      </c>
      <c r="I391" s="42">
        <v>5.9643482946582354E-5</v>
      </c>
      <c r="J391" s="42">
        <v>6.8277352899686293E-4</v>
      </c>
      <c r="K391" s="42">
        <v>3.125422346132678E-4</v>
      </c>
      <c r="L391" s="42">
        <v>3.7190482511276375E-4</v>
      </c>
      <c r="M391" s="42">
        <v>3.6178112472165443E-4</v>
      </c>
      <c r="N391" s="42">
        <v>1.8229841877737897E-3</v>
      </c>
      <c r="O391" s="42">
        <v>1.4424593634508771E-3</v>
      </c>
    </row>
    <row r="392" spans="1:15" x14ac:dyDescent="0.3">
      <c r="A392" s="41">
        <v>2012</v>
      </c>
      <c r="B392" s="41" t="s">
        <v>81</v>
      </c>
      <c r="C392" s="41">
        <v>8</v>
      </c>
      <c r="D392" s="42">
        <v>3.6798561897666596E-4</v>
      </c>
      <c r="E392" s="42">
        <v>2.5439215320364762E-4</v>
      </c>
      <c r="F392" s="42">
        <v>1.4152427274204877E-3</v>
      </c>
      <c r="G392" s="42">
        <v>3.673947022460836E-4</v>
      </c>
      <c r="H392" s="42">
        <v>1.3873936557147015E-3</v>
      </c>
      <c r="I392" s="42">
        <v>5.5615263522284359E-5</v>
      </c>
      <c r="J392" s="42">
        <v>6.4635481380546011E-4</v>
      </c>
      <c r="K392" s="42">
        <v>2.9518129933306733E-4</v>
      </c>
      <c r="L392" s="42">
        <v>3.5283241424511409E-4</v>
      </c>
      <c r="M392" s="42">
        <v>3.384711908710339E-4</v>
      </c>
      <c r="N392" s="42">
        <v>1.7111818609086284E-3</v>
      </c>
      <c r="O392" s="42">
        <v>1.3475066846956537E-3</v>
      </c>
    </row>
    <row r="393" spans="1:15" x14ac:dyDescent="0.3">
      <c r="A393" s="41">
        <v>2013</v>
      </c>
      <c r="B393" s="41" t="s">
        <v>81</v>
      </c>
      <c r="C393" s="41">
        <v>8</v>
      </c>
      <c r="D393" s="42">
        <v>3.7506431991888071E-4</v>
      </c>
      <c r="E393" s="42">
        <v>2.5988469424682105E-4</v>
      </c>
      <c r="F393" s="42">
        <v>1.4461683250374512E-3</v>
      </c>
      <c r="G393" s="42">
        <v>3.7540546675949796E-4</v>
      </c>
      <c r="H393" s="42">
        <v>1.4159521934454329E-3</v>
      </c>
      <c r="I393" s="42">
        <v>5.6519104211963453E-5</v>
      </c>
      <c r="J393" s="42">
        <v>6.6285734781283733E-4</v>
      </c>
      <c r="K393" s="42">
        <v>3.0228608463980908E-4</v>
      </c>
      <c r="L393" s="42">
        <v>3.633178941161721E-4</v>
      </c>
      <c r="M393" s="42">
        <v>3.4509564865235683E-4</v>
      </c>
      <c r="N393" s="42">
        <v>1.7530085000444031E-3</v>
      </c>
      <c r="O393" s="42">
        <v>1.3743818363023072E-3</v>
      </c>
    </row>
    <row r="394" spans="1:15" x14ac:dyDescent="0.3">
      <c r="A394" s="41">
        <v>2014</v>
      </c>
      <c r="B394" s="41" t="s">
        <v>81</v>
      </c>
      <c r="C394" s="41">
        <v>8</v>
      </c>
      <c r="D394" s="42">
        <v>3.7130350414110361E-4</v>
      </c>
      <c r="E394" s="42">
        <v>2.5839997233231382E-4</v>
      </c>
      <c r="F394" s="42">
        <v>1.4343033965652202E-3</v>
      </c>
      <c r="G394" s="42">
        <v>3.7204510510077855E-4</v>
      </c>
      <c r="H394" s="42">
        <v>1.4055846150993331E-3</v>
      </c>
      <c r="I394" s="42">
        <v>5.5788156025825691E-5</v>
      </c>
      <c r="J394" s="42">
        <v>6.5873912223322092E-4</v>
      </c>
      <c r="K394" s="42">
        <v>3.0010710595442268E-4</v>
      </c>
      <c r="L394" s="42">
        <v>3.6310142520762568E-4</v>
      </c>
      <c r="M394" s="42">
        <v>3.4390206311309883E-4</v>
      </c>
      <c r="N394" s="42">
        <v>1.7403645389511529E-3</v>
      </c>
      <c r="O394" s="42">
        <v>1.3614942082583075E-3</v>
      </c>
    </row>
    <row r="395" spans="1:15" x14ac:dyDescent="0.3">
      <c r="A395" s="41">
        <v>2015</v>
      </c>
      <c r="B395" s="41" t="s">
        <v>81</v>
      </c>
      <c r="C395" s="41">
        <v>8</v>
      </c>
      <c r="D395" s="42">
        <v>3.829713957991798E-4</v>
      </c>
      <c r="E395" s="42">
        <v>2.6894676145842479E-4</v>
      </c>
      <c r="F395" s="42">
        <v>1.4906645056965537E-3</v>
      </c>
      <c r="G395" s="42">
        <v>3.8603146661317231E-4</v>
      </c>
      <c r="H395" s="42">
        <v>1.4553028164945722E-3</v>
      </c>
      <c r="I395" s="42">
        <v>5.7443428935858524E-5</v>
      </c>
      <c r="J395" s="42">
        <v>6.8186594545884124E-4</v>
      </c>
      <c r="K395" s="42">
        <v>3.1020640552470652E-4</v>
      </c>
      <c r="L395" s="42">
        <v>3.7687104844374438E-4</v>
      </c>
      <c r="M395" s="42">
        <v>3.5540752816355144E-4</v>
      </c>
      <c r="N395" s="42">
        <v>1.8038533288311303E-3</v>
      </c>
      <c r="O395" s="42">
        <v>1.4055748669111095E-3</v>
      </c>
    </row>
    <row r="396" spans="1:15" x14ac:dyDescent="0.3">
      <c r="A396" s="41">
        <v>2016</v>
      </c>
      <c r="B396" s="41" t="s">
        <v>81</v>
      </c>
      <c r="C396" s="41">
        <v>8</v>
      </c>
      <c r="D396" s="42">
        <v>3.9259681375060308E-4</v>
      </c>
      <c r="E396" s="42">
        <v>2.7764622169254983E-4</v>
      </c>
      <c r="F396" s="42">
        <v>1.5379735430609595E-3</v>
      </c>
      <c r="G396" s="42">
        <v>3.9765353981104269E-4</v>
      </c>
      <c r="H396" s="42">
        <v>1.4973100824676427E-3</v>
      </c>
      <c r="I396" s="42">
        <v>5.8663183755661441E-5</v>
      </c>
      <c r="J396" s="42">
        <v>6.999709778935391E-4</v>
      </c>
      <c r="K396" s="42">
        <v>3.1792128048924141E-4</v>
      </c>
      <c r="L396" s="42">
        <v>3.8824672838377861E-4</v>
      </c>
      <c r="M396" s="42">
        <v>3.6702832490676451E-4</v>
      </c>
      <c r="N396" s="42">
        <v>1.8547858586805644E-3</v>
      </c>
      <c r="O396" s="42">
        <v>1.4470380334452584E-3</v>
      </c>
    </row>
    <row r="397" spans="1:15" x14ac:dyDescent="0.3">
      <c r="A397" s="41">
        <v>2017</v>
      </c>
      <c r="B397" s="41" t="s">
        <v>81</v>
      </c>
      <c r="C397" s="41">
        <v>8</v>
      </c>
      <c r="D397" s="42">
        <v>4.015341833859078E-4</v>
      </c>
      <c r="E397" s="42">
        <v>2.8593140366456896E-4</v>
      </c>
      <c r="F397" s="42">
        <v>1.5817019884951629E-3</v>
      </c>
      <c r="G397" s="42">
        <v>4.0830591305550471E-4</v>
      </c>
      <c r="H397" s="42">
        <v>1.5373302817241121E-3</v>
      </c>
      <c r="I397" s="42">
        <v>5.9846703330810058E-5</v>
      </c>
      <c r="J397" s="42">
        <v>7.162995861230289E-4</v>
      </c>
      <c r="K397" s="42">
        <v>3.2461608591975814E-4</v>
      </c>
      <c r="L397" s="42">
        <v>3.9823082814817288E-4</v>
      </c>
      <c r="M397" s="42">
        <v>3.7755611183304248E-4</v>
      </c>
      <c r="N397" s="42">
        <v>1.9029699252532915E-3</v>
      </c>
      <c r="O397" s="42">
        <v>1.4879209488127471E-3</v>
      </c>
    </row>
    <row r="398" spans="1:15" x14ac:dyDescent="0.3">
      <c r="A398" s="41">
        <v>2018</v>
      </c>
      <c r="B398" s="41" t="s">
        <v>81</v>
      </c>
      <c r="C398" s="41">
        <v>8</v>
      </c>
      <c r="D398" s="42">
        <v>4.1065187927763437E-4</v>
      </c>
      <c r="E398" s="42">
        <v>2.9386309923677668E-4</v>
      </c>
      <c r="F398" s="42">
        <v>1.6270797833569718E-3</v>
      </c>
      <c r="G398" s="42">
        <v>4.1941493803782391E-4</v>
      </c>
      <c r="H398" s="42">
        <v>1.5732116502762746E-3</v>
      </c>
      <c r="I398" s="42">
        <v>6.1019390983439709E-5</v>
      </c>
      <c r="J398" s="42">
        <v>7.3406844236224909E-4</v>
      </c>
      <c r="K398" s="42">
        <v>3.3177393377093514E-4</v>
      </c>
      <c r="L398" s="42">
        <v>4.0868544507299392E-4</v>
      </c>
      <c r="M398" s="42">
        <v>3.8804644381801426E-4</v>
      </c>
      <c r="N398" s="42">
        <v>1.9564983036255367E-3</v>
      </c>
      <c r="O398" s="42">
        <v>1.5287379565800477E-3</v>
      </c>
    </row>
    <row r="399" spans="1:15" x14ac:dyDescent="0.3">
      <c r="A399" s="41">
        <v>2019</v>
      </c>
      <c r="B399" s="41" t="s">
        <v>81</v>
      </c>
      <c r="C399" s="41">
        <v>8</v>
      </c>
      <c r="D399" s="42">
        <v>4.2044365986790825E-4</v>
      </c>
      <c r="E399" s="42">
        <v>3.0239903931334768E-4</v>
      </c>
      <c r="F399" s="42">
        <v>1.6748816575730371E-3</v>
      </c>
      <c r="G399" s="42">
        <v>4.3111241224476013E-4</v>
      </c>
      <c r="H399" s="42">
        <v>1.6131411725470259E-3</v>
      </c>
      <c r="I399" s="42">
        <v>6.2429112298698276E-5</v>
      </c>
      <c r="J399" s="42">
        <v>7.5323371535537895E-4</v>
      </c>
      <c r="K399" s="42">
        <v>3.3966257762072454E-4</v>
      </c>
      <c r="L399" s="42">
        <v>4.2013083742386333E-4</v>
      </c>
      <c r="M399" s="42">
        <v>4.0021632431410346E-4</v>
      </c>
      <c r="N399" s="42">
        <v>2.0128889345149268E-3</v>
      </c>
      <c r="O399" s="42">
        <v>1.5715186118853009E-3</v>
      </c>
    </row>
    <row r="400" spans="1:15" x14ac:dyDescent="0.3">
      <c r="A400" s="41">
        <v>2020</v>
      </c>
      <c r="B400" s="41" t="s">
        <v>81</v>
      </c>
      <c r="C400" s="41">
        <v>8</v>
      </c>
      <c r="D400" s="42">
        <v>4.2946257761809222E-4</v>
      </c>
      <c r="E400" s="42">
        <v>3.1043230057222707E-4</v>
      </c>
      <c r="F400" s="42">
        <v>1.7192664938080308E-3</v>
      </c>
      <c r="G400" s="42">
        <v>4.4202067333254678E-4</v>
      </c>
      <c r="H400" s="42">
        <v>1.6483159041978741E-3</v>
      </c>
      <c r="I400" s="42">
        <v>6.3741794055799451E-5</v>
      </c>
      <c r="J400" s="42">
        <v>7.7231815100977546E-4</v>
      </c>
      <c r="K400" s="42">
        <v>3.4746817594468366E-4</v>
      </c>
      <c r="L400" s="42">
        <v>4.3153003532879448E-4</v>
      </c>
      <c r="M400" s="42">
        <v>4.1089968304469486E-4</v>
      </c>
      <c r="N400" s="42">
        <v>2.0684594154116135E-3</v>
      </c>
      <c r="O400" s="42">
        <v>1.6094926901937243E-3</v>
      </c>
    </row>
    <row r="401" spans="1:15" x14ac:dyDescent="0.3">
      <c r="A401" s="41">
        <v>2021</v>
      </c>
      <c r="B401" s="41" t="s">
        <v>81</v>
      </c>
      <c r="C401" s="41">
        <v>8</v>
      </c>
      <c r="D401" s="42">
        <v>4.3835469950471556E-4</v>
      </c>
      <c r="E401" s="42">
        <v>3.1829135385519347E-4</v>
      </c>
      <c r="F401" s="42">
        <v>1.762591338647291E-3</v>
      </c>
      <c r="G401" s="42">
        <v>4.52668128299539E-4</v>
      </c>
      <c r="H401" s="42">
        <v>1.6846555067070342E-3</v>
      </c>
      <c r="I401" s="42">
        <v>6.5067964318447148E-5</v>
      </c>
      <c r="J401" s="42">
        <v>7.9179051826413431E-4</v>
      </c>
      <c r="K401" s="42">
        <v>3.5539013444633381E-4</v>
      </c>
      <c r="L401" s="42">
        <v>4.4301118876913242E-4</v>
      </c>
      <c r="M401" s="42">
        <v>4.2079757595109242E-4</v>
      </c>
      <c r="N401" s="42">
        <v>2.1242053794034966E-3</v>
      </c>
      <c r="O401" s="42">
        <v>1.6456305542427083E-3</v>
      </c>
    </row>
    <row r="402" spans="1:15" x14ac:dyDescent="0.3">
      <c r="A402" s="41">
        <v>2022</v>
      </c>
      <c r="B402" s="41" t="s">
        <v>81</v>
      </c>
      <c r="C402" s="41">
        <v>8</v>
      </c>
      <c r="D402" s="42">
        <v>4.4744738544277488E-4</v>
      </c>
      <c r="E402" s="42">
        <v>3.2598624076050626E-4</v>
      </c>
      <c r="F402" s="42">
        <v>1.8046114699113817E-3</v>
      </c>
      <c r="G402" s="42">
        <v>4.6302257010810618E-4</v>
      </c>
      <c r="H402" s="42">
        <v>1.7214736458996262E-3</v>
      </c>
      <c r="I402" s="42">
        <v>6.6413153073433949E-5</v>
      </c>
      <c r="J402" s="42">
        <v>8.1175056088333638E-4</v>
      </c>
      <c r="K402" s="42">
        <v>3.6340053434623105E-4</v>
      </c>
      <c r="L402" s="42">
        <v>4.546221063254632E-4</v>
      </c>
      <c r="M402" s="42">
        <v>4.3061495334102294E-4</v>
      </c>
      <c r="N402" s="42">
        <v>2.1790261529149734E-3</v>
      </c>
      <c r="O402" s="42">
        <v>1.6814449363250134E-3</v>
      </c>
    </row>
    <row r="403" spans="1:15" x14ac:dyDescent="0.3">
      <c r="A403" s="41">
        <v>2023</v>
      </c>
      <c r="B403" s="41" t="s">
        <v>81</v>
      </c>
      <c r="C403" s="41">
        <v>8</v>
      </c>
      <c r="D403" s="42">
        <v>4.5738415309298303E-4</v>
      </c>
      <c r="E403" s="42">
        <v>3.3384793044311889E-4</v>
      </c>
      <c r="F403" s="42">
        <v>1.8470712731735214E-3</v>
      </c>
      <c r="G403" s="42">
        <v>4.7352090085677465E-4</v>
      </c>
      <c r="H403" s="42">
        <v>1.7590871611336736E-3</v>
      </c>
      <c r="I403" s="42">
        <v>6.7811937090646933E-5</v>
      </c>
      <c r="J403" s="42">
        <v>8.3249884608157078E-4</v>
      </c>
      <c r="K403" s="42">
        <v>3.717027569807247E-4</v>
      </c>
      <c r="L403" s="42">
        <v>4.6660135864553365E-4</v>
      </c>
      <c r="M403" s="42">
        <v>4.4096766034390012E-4</v>
      </c>
      <c r="N403" s="42">
        <v>2.2350864653799419E-3</v>
      </c>
      <c r="O403" s="42">
        <v>1.7214965085101002E-3</v>
      </c>
    </row>
    <row r="404" spans="1:15" x14ac:dyDescent="0.3">
      <c r="A404" s="41">
        <v>2024</v>
      </c>
      <c r="B404" s="41" t="s">
        <v>81</v>
      </c>
      <c r="C404" s="41">
        <v>8</v>
      </c>
      <c r="D404" s="42">
        <v>4.67011492520838E-4</v>
      </c>
      <c r="E404" s="42">
        <v>3.4133642485026426E-4</v>
      </c>
      <c r="F404" s="42">
        <v>1.8873126682670599E-3</v>
      </c>
      <c r="G404" s="42">
        <v>4.8343432605931213E-4</v>
      </c>
      <c r="H404" s="42">
        <v>1.7940237627159898E-3</v>
      </c>
      <c r="I404" s="42">
        <v>6.9114181634291391E-5</v>
      </c>
      <c r="J404" s="42">
        <v>8.5211442568678211E-4</v>
      </c>
      <c r="K404" s="42">
        <v>3.7949838817195251E-4</v>
      </c>
      <c r="L404" s="42">
        <v>4.7792282173270682E-4</v>
      </c>
      <c r="M404" s="42">
        <v>4.5072012203953657E-4</v>
      </c>
      <c r="N404" s="42">
        <v>2.2884766450445848E-3</v>
      </c>
      <c r="O404" s="42">
        <v>1.7609351575353614E-3</v>
      </c>
    </row>
    <row r="405" spans="1:15" x14ac:dyDescent="0.3">
      <c r="A405" s="41">
        <v>2025</v>
      </c>
      <c r="B405" s="41" t="s">
        <v>81</v>
      </c>
      <c r="C405" s="41">
        <v>8</v>
      </c>
      <c r="D405" s="42">
        <v>4.7648664475974384E-4</v>
      </c>
      <c r="E405" s="42">
        <v>3.487931894964137E-4</v>
      </c>
      <c r="F405" s="42">
        <v>1.927592065500555E-3</v>
      </c>
      <c r="G405" s="42">
        <v>4.933312475983721E-4</v>
      </c>
      <c r="H405" s="42">
        <v>1.8286402488454177E-3</v>
      </c>
      <c r="I405" s="42">
        <v>7.0396332393765461E-5</v>
      </c>
      <c r="J405" s="42">
        <v>8.7164746979238124E-4</v>
      </c>
      <c r="K405" s="42">
        <v>3.872136707232318E-4</v>
      </c>
      <c r="L405" s="42">
        <v>4.8910304745793944E-4</v>
      </c>
      <c r="M405" s="42">
        <v>4.6031878920422598E-4</v>
      </c>
      <c r="N405" s="42">
        <v>2.3414540053603963E-3</v>
      </c>
      <c r="O405" s="42">
        <v>1.7998907537813947E-3</v>
      </c>
    </row>
    <row r="406" spans="1:15" x14ac:dyDescent="0.3">
      <c r="A406" s="41">
        <v>2026</v>
      </c>
      <c r="B406" s="41" t="s">
        <v>81</v>
      </c>
      <c r="C406" s="41">
        <v>8</v>
      </c>
      <c r="D406" s="42">
        <v>4.8534762499759823E-4</v>
      </c>
      <c r="E406" s="42">
        <v>3.5593011031009988E-4</v>
      </c>
      <c r="F406" s="42">
        <v>1.9662257406339689E-3</v>
      </c>
      <c r="G406" s="42">
        <v>5.027961859773594E-4</v>
      </c>
      <c r="H406" s="42">
        <v>1.8617522367952526E-3</v>
      </c>
      <c r="I406" s="42">
        <v>7.1615529508703876E-5</v>
      </c>
      <c r="J406" s="42">
        <v>8.9055802511735487E-4</v>
      </c>
      <c r="K406" s="42">
        <v>3.9460674085927197E-4</v>
      </c>
      <c r="L406" s="42">
        <v>4.9986293304203914E-4</v>
      </c>
      <c r="M406" s="42">
        <v>4.6961932185264578E-4</v>
      </c>
      <c r="N406" s="42">
        <v>2.3924980865308895E-3</v>
      </c>
      <c r="O406" s="42">
        <v>1.8360931000007785E-3</v>
      </c>
    </row>
    <row r="407" spans="1:15" x14ac:dyDescent="0.3">
      <c r="A407" s="41">
        <v>2027</v>
      </c>
      <c r="B407" s="41" t="s">
        <v>81</v>
      </c>
      <c r="C407" s="41">
        <v>8</v>
      </c>
      <c r="D407" s="42">
        <v>4.9380194072132634E-4</v>
      </c>
      <c r="E407" s="42">
        <v>3.6281141756188876E-4</v>
      </c>
      <c r="F407" s="42">
        <v>2.0033434409386145E-3</v>
      </c>
      <c r="G407" s="42">
        <v>5.118729208104224E-4</v>
      </c>
      <c r="H407" s="42">
        <v>1.8935156666611565E-3</v>
      </c>
      <c r="I407" s="42">
        <v>7.2785031938300774E-5</v>
      </c>
      <c r="J407" s="42">
        <v>9.0904602828894123E-4</v>
      </c>
      <c r="K407" s="42">
        <v>4.0174558909265195E-4</v>
      </c>
      <c r="L407" s="42">
        <v>5.1029561859965524E-4</v>
      </c>
      <c r="M407" s="42">
        <v>4.7864213357927599E-4</v>
      </c>
      <c r="N407" s="42">
        <v>2.4421378819002417E-3</v>
      </c>
      <c r="O407" s="42">
        <v>1.8704239104839638E-3</v>
      </c>
    </row>
    <row r="408" spans="1:15" x14ac:dyDescent="0.3">
      <c r="A408" s="41">
        <v>2028</v>
      </c>
      <c r="B408" s="41" t="s">
        <v>81</v>
      </c>
      <c r="C408" s="41">
        <v>8</v>
      </c>
      <c r="D408" s="42">
        <v>5.0249658077208446E-4</v>
      </c>
      <c r="E408" s="42">
        <v>3.6984080527133212E-4</v>
      </c>
      <c r="F408" s="42">
        <v>2.0412097903764704E-3</v>
      </c>
      <c r="G408" s="42">
        <v>5.2113906513683603E-4</v>
      </c>
      <c r="H408" s="42">
        <v>1.9260185720824648E-3</v>
      </c>
      <c r="I408" s="42">
        <v>7.3981738811856889E-5</v>
      </c>
      <c r="J408" s="42">
        <v>9.2809066213352771E-4</v>
      </c>
      <c r="K408" s="42">
        <v>4.0908405373622742E-4</v>
      </c>
      <c r="L408" s="42">
        <v>5.2094770398112319E-4</v>
      </c>
      <c r="M408" s="42">
        <v>4.879034524181105E-4</v>
      </c>
      <c r="N408" s="42">
        <v>2.4930125294608E-3</v>
      </c>
      <c r="O408" s="42">
        <v>1.9056496567588998E-3</v>
      </c>
    </row>
    <row r="409" spans="1:15" x14ac:dyDescent="0.3">
      <c r="A409" s="41">
        <v>2029</v>
      </c>
      <c r="B409" s="41" t="s">
        <v>81</v>
      </c>
      <c r="C409" s="41">
        <v>8</v>
      </c>
      <c r="D409" s="42">
        <v>5.110087880606266E-4</v>
      </c>
      <c r="E409" s="42">
        <v>3.7672478538376442E-4</v>
      </c>
      <c r="F409" s="42">
        <v>2.0781918007374499E-3</v>
      </c>
      <c r="G409" s="42">
        <v>5.30175648844906E-4</v>
      </c>
      <c r="H409" s="42">
        <v>1.9578635614461871E-3</v>
      </c>
      <c r="I409" s="42">
        <v>7.5145968991288548E-5</v>
      </c>
      <c r="J409" s="42">
        <v>9.4694904792131133E-4</v>
      </c>
      <c r="K409" s="42">
        <v>4.1625535579887867E-4</v>
      </c>
      <c r="L409" s="42">
        <v>5.3140484268816412E-4</v>
      </c>
      <c r="M409" s="42">
        <v>4.9705292880813587E-4</v>
      </c>
      <c r="N409" s="42">
        <v>2.5431528185350907E-3</v>
      </c>
      <c r="O409" s="42">
        <v>1.9404009724380961E-3</v>
      </c>
    </row>
    <row r="410" spans="1:15" x14ac:dyDescent="0.3">
      <c r="A410" s="41">
        <v>2030</v>
      </c>
      <c r="B410" s="41" t="s">
        <v>81</v>
      </c>
      <c r="C410" s="41">
        <v>8</v>
      </c>
      <c r="D410" s="42">
        <v>5.1870687004820358E-4</v>
      </c>
      <c r="E410" s="42">
        <v>3.8301990081119182E-4</v>
      </c>
      <c r="F410" s="42">
        <v>2.1117546487339277E-3</v>
      </c>
      <c r="G410" s="42">
        <v>5.3833653303223233E-4</v>
      </c>
      <c r="H410" s="42">
        <v>1.986673449975605E-3</v>
      </c>
      <c r="I410" s="42">
        <v>7.6191401205194328E-5</v>
      </c>
      <c r="J410" s="42">
        <v>9.644053322973629E-4</v>
      </c>
      <c r="K410" s="42">
        <v>4.2272457239529243E-4</v>
      </c>
      <c r="L410" s="42">
        <v>5.4096901936124479E-4</v>
      </c>
      <c r="M410" s="42">
        <v>5.0544248757147044E-4</v>
      </c>
      <c r="N410" s="42">
        <v>2.5893075280866602E-3</v>
      </c>
      <c r="O410" s="42">
        <v>1.9722558332436395E-3</v>
      </c>
    </row>
    <row r="414" spans="1:15" x14ac:dyDescent="0.3">
      <c r="A414" s="41"/>
      <c r="B414" s="41"/>
      <c r="C414" s="41"/>
      <c r="D414" s="41" t="s">
        <v>63</v>
      </c>
      <c r="E414" s="41" t="s">
        <v>64</v>
      </c>
      <c r="F414" s="41" t="s">
        <v>65</v>
      </c>
      <c r="G414" s="41" t="s">
        <v>66</v>
      </c>
      <c r="H414" s="41" t="s">
        <v>67</v>
      </c>
      <c r="I414" s="41" t="s">
        <v>68</v>
      </c>
      <c r="J414" s="41" t="s">
        <v>69</v>
      </c>
      <c r="K414" s="41" t="s">
        <v>70</v>
      </c>
      <c r="L414" s="41" t="s">
        <v>71</v>
      </c>
      <c r="M414" s="41" t="s">
        <v>72</v>
      </c>
      <c r="N414" s="41" t="s">
        <v>73</v>
      </c>
      <c r="O414" s="41" t="s">
        <v>74</v>
      </c>
    </row>
    <row r="415" spans="1:15" x14ac:dyDescent="0.3">
      <c r="A415" s="41">
        <v>1980</v>
      </c>
      <c r="B415" s="41"/>
      <c r="C415" s="41"/>
      <c r="D415" s="41">
        <f>SUMIF($A$3:$A$410,$A415,D$3:D$410)</f>
        <v>228.19890402924077</v>
      </c>
      <c r="E415" s="41">
        <f t="shared" ref="E415:O430" si="0">SUMIF($A$3:$A$410,$A415,E$3:E$410)</f>
        <v>101.55256377657096</v>
      </c>
      <c r="F415" s="41">
        <f t="shared" si="0"/>
        <v>558.68891667362971</v>
      </c>
      <c r="G415" s="41">
        <f t="shared" si="0"/>
        <v>150.26167099017206</v>
      </c>
      <c r="H415" s="41">
        <f t="shared" si="0"/>
        <v>422.48009062591115</v>
      </c>
      <c r="I415" s="41">
        <f t="shared" si="0"/>
        <v>25.714896780693849</v>
      </c>
      <c r="J415" s="41">
        <f t="shared" si="0"/>
        <v>367.50172072882515</v>
      </c>
      <c r="K415" s="41">
        <f t="shared" si="0"/>
        <v>212.03282164134166</v>
      </c>
      <c r="L415" s="41">
        <f t="shared" si="0"/>
        <v>160.19214300256408</v>
      </c>
      <c r="M415" s="41">
        <f t="shared" si="0"/>
        <v>141.6808372834802</v>
      </c>
      <c r="N415" s="41">
        <f t="shared" si="0"/>
        <v>621.43288253657795</v>
      </c>
      <c r="O415" s="41">
        <f t="shared" si="0"/>
        <v>548.02363019416771</v>
      </c>
    </row>
    <row r="416" spans="1:15" x14ac:dyDescent="0.3">
      <c r="A416" s="41">
        <v>1981</v>
      </c>
      <c r="B416" s="41"/>
      <c r="C416" s="41"/>
      <c r="D416" s="41">
        <f t="shared" ref="D416:O450" si="1">SUMIF($A$3:$A$410,$A416,D$3:D$410)</f>
        <v>235.10512809487966</v>
      </c>
      <c r="E416" s="41">
        <f t="shared" si="1"/>
        <v>104.47798220881639</v>
      </c>
      <c r="F416" s="41">
        <f t="shared" si="1"/>
        <v>580.50116062577763</v>
      </c>
      <c r="G416" s="41">
        <f t="shared" si="1"/>
        <v>155.67822647861155</v>
      </c>
      <c r="H416" s="41">
        <f t="shared" si="1"/>
        <v>450.30993218769208</v>
      </c>
      <c r="I416" s="41">
        <f t="shared" si="1"/>
        <v>26.686482510398811</v>
      </c>
      <c r="J416" s="41">
        <f t="shared" si="1"/>
        <v>368.42394779852248</v>
      </c>
      <c r="K416" s="41">
        <f t="shared" si="1"/>
        <v>213.54428256284601</v>
      </c>
      <c r="L416" s="41">
        <f t="shared" si="1"/>
        <v>163.71168716264481</v>
      </c>
      <c r="M416" s="41">
        <f t="shared" si="1"/>
        <v>145.78446346191581</v>
      </c>
      <c r="N416" s="41">
        <f t="shared" si="1"/>
        <v>642.66263174232813</v>
      </c>
      <c r="O416" s="41">
        <f t="shared" si="1"/>
        <v>573.51164584614514</v>
      </c>
    </row>
    <row r="417" spans="1:15" x14ac:dyDescent="0.3">
      <c r="A417" s="41">
        <v>1982</v>
      </c>
      <c r="B417" s="41"/>
      <c r="C417" s="41"/>
      <c r="D417" s="41">
        <f t="shared" si="1"/>
        <v>241.69052235632887</v>
      </c>
      <c r="E417" s="41">
        <f t="shared" si="0"/>
        <v>107.0787494535497</v>
      </c>
      <c r="F417" s="41">
        <f t="shared" si="0"/>
        <v>597.83638791790975</v>
      </c>
      <c r="G417" s="41">
        <f t="shared" si="0"/>
        <v>160.23921004070499</v>
      </c>
      <c r="H417" s="41">
        <f t="shared" si="0"/>
        <v>471.30716825621022</v>
      </c>
      <c r="I417" s="41">
        <f t="shared" si="0"/>
        <v>27.248363483371339</v>
      </c>
      <c r="J417" s="41">
        <f t="shared" si="0"/>
        <v>369.39594137723844</v>
      </c>
      <c r="K417" s="41">
        <f t="shared" si="0"/>
        <v>214.73605013467611</v>
      </c>
      <c r="L417" s="41">
        <f t="shared" si="0"/>
        <v>168.42937706613455</v>
      </c>
      <c r="M417" s="41">
        <f t="shared" si="0"/>
        <v>149.73043837301029</v>
      </c>
      <c r="N417" s="41">
        <f t="shared" si="0"/>
        <v>661.64044938319944</v>
      </c>
      <c r="O417" s="41">
        <f t="shared" si="0"/>
        <v>610.33361637804558</v>
      </c>
    </row>
    <row r="418" spans="1:15" x14ac:dyDescent="0.3">
      <c r="A418" s="41">
        <v>1983</v>
      </c>
      <c r="B418" s="41"/>
      <c r="C418" s="41"/>
      <c r="D418" s="41">
        <f t="shared" si="1"/>
        <v>247.03019175002427</v>
      </c>
      <c r="E418" s="41">
        <f t="shared" si="0"/>
        <v>109.21755895308392</v>
      </c>
      <c r="F418" s="41">
        <f t="shared" si="0"/>
        <v>610.61677576037698</v>
      </c>
      <c r="G418" s="41">
        <f t="shared" si="0"/>
        <v>163.70321789392011</v>
      </c>
      <c r="H418" s="41">
        <f t="shared" si="0"/>
        <v>486.71802570595395</v>
      </c>
      <c r="I418" s="41">
        <f t="shared" si="0"/>
        <v>27.711066172665294</v>
      </c>
      <c r="J418" s="41">
        <f t="shared" si="0"/>
        <v>370.33763911348518</v>
      </c>
      <c r="K418" s="41">
        <f t="shared" si="0"/>
        <v>215.73736207593424</v>
      </c>
      <c r="L418" s="41">
        <f t="shared" si="0"/>
        <v>173.02871274053578</v>
      </c>
      <c r="M418" s="41">
        <f t="shared" si="0"/>
        <v>155.36668292171541</v>
      </c>
      <c r="N418" s="41">
        <f t="shared" si="0"/>
        <v>678.59895080192666</v>
      </c>
      <c r="O418" s="41">
        <f t="shared" si="0"/>
        <v>645.90752870676704</v>
      </c>
    </row>
    <row r="419" spans="1:15" x14ac:dyDescent="0.3">
      <c r="A419" s="41">
        <v>1984</v>
      </c>
      <c r="B419" s="41"/>
      <c r="C419" s="41"/>
      <c r="D419" s="41">
        <f t="shared" si="1"/>
        <v>252.11787021214693</v>
      </c>
      <c r="E419" s="41">
        <f t="shared" si="0"/>
        <v>111.1931400555832</v>
      </c>
      <c r="F419" s="41">
        <f t="shared" si="0"/>
        <v>620.36799226255346</v>
      </c>
      <c r="G419" s="41">
        <f t="shared" si="0"/>
        <v>166.45381334116027</v>
      </c>
      <c r="H419" s="41">
        <f t="shared" si="0"/>
        <v>497.47951766860228</v>
      </c>
      <c r="I419" s="41">
        <f t="shared" si="0"/>
        <v>28.399994204839111</v>
      </c>
      <c r="J419" s="41">
        <f t="shared" si="0"/>
        <v>371.36382791390508</v>
      </c>
      <c r="K419" s="41">
        <f t="shared" si="0"/>
        <v>216.66521056189256</v>
      </c>
      <c r="L419" s="41">
        <f t="shared" si="0"/>
        <v>177.49493669109307</v>
      </c>
      <c r="M419" s="41">
        <f t="shared" si="0"/>
        <v>162.47898745653328</v>
      </c>
      <c r="N419" s="41">
        <f t="shared" si="0"/>
        <v>692.81811697183389</v>
      </c>
      <c r="O419" s="41">
        <f t="shared" si="0"/>
        <v>683.97331574009957</v>
      </c>
    </row>
    <row r="420" spans="1:15" x14ac:dyDescent="0.3">
      <c r="A420" s="41">
        <v>1985</v>
      </c>
      <c r="B420" s="41"/>
      <c r="C420" s="41"/>
      <c r="D420" s="41">
        <f t="shared" si="1"/>
        <v>257.46559498578523</v>
      </c>
      <c r="E420" s="41">
        <f t="shared" si="0"/>
        <v>113.84852570551118</v>
      </c>
      <c r="F420" s="41">
        <f t="shared" si="0"/>
        <v>635.2298626980371</v>
      </c>
      <c r="G420" s="41">
        <f t="shared" si="0"/>
        <v>170.4588706694733</v>
      </c>
      <c r="H420" s="41">
        <f t="shared" si="0"/>
        <v>514.07797632655081</v>
      </c>
      <c r="I420" s="41">
        <f t="shared" si="0"/>
        <v>29.401305430305641</v>
      </c>
      <c r="J420" s="41">
        <f t="shared" si="0"/>
        <v>372.56934683302484</v>
      </c>
      <c r="K420" s="41">
        <f t="shared" si="0"/>
        <v>217.75788248918622</v>
      </c>
      <c r="L420" s="41">
        <f t="shared" si="0"/>
        <v>183.49846848980019</v>
      </c>
      <c r="M420" s="41">
        <f t="shared" si="0"/>
        <v>176.59864444763915</v>
      </c>
      <c r="N420" s="41">
        <f t="shared" si="0"/>
        <v>712.31702851846535</v>
      </c>
      <c r="O420" s="41">
        <f t="shared" si="0"/>
        <v>725.78495699988946</v>
      </c>
    </row>
    <row r="421" spans="1:15" x14ac:dyDescent="0.3">
      <c r="A421" s="41">
        <v>1986</v>
      </c>
      <c r="B421" s="41"/>
      <c r="C421" s="41"/>
      <c r="D421" s="41">
        <f t="shared" si="1"/>
        <v>263.05157567128902</v>
      </c>
      <c r="E421" s="41">
        <f t="shared" si="0"/>
        <v>117.12241813923498</v>
      </c>
      <c r="F421" s="41">
        <f t="shared" si="0"/>
        <v>657.2105898927864</v>
      </c>
      <c r="G421" s="41">
        <f t="shared" si="0"/>
        <v>176.45728925708914</v>
      </c>
      <c r="H421" s="41">
        <f t="shared" si="0"/>
        <v>535.2817644909386</v>
      </c>
      <c r="I421" s="41">
        <f t="shared" si="0"/>
        <v>30.284863959528451</v>
      </c>
      <c r="J421" s="41">
        <f t="shared" si="0"/>
        <v>373.97638993662127</v>
      </c>
      <c r="K421" s="41">
        <f t="shared" si="0"/>
        <v>219.28090839879675</v>
      </c>
      <c r="L421" s="41">
        <f t="shared" si="0"/>
        <v>191.43737409919692</v>
      </c>
      <c r="M421" s="41">
        <f t="shared" si="0"/>
        <v>190.47779560265849</v>
      </c>
      <c r="N421" s="41">
        <f t="shared" si="0"/>
        <v>740.00134015676599</v>
      </c>
      <c r="O421" s="41">
        <f t="shared" si="0"/>
        <v>772.15163487247173</v>
      </c>
    </row>
    <row r="422" spans="1:15" x14ac:dyDescent="0.3">
      <c r="A422" s="41">
        <v>1987</v>
      </c>
      <c r="B422" s="41"/>
      <c r="C422" s="41"/>
      <c r="D422" s="41">
        <f t="shared" si="1"/>
        <v>269.80881082151365</v>
      </c>
      <c r="E422" s="41">
        <f t="shared" si="0"/>
        <v>120.30041691375561</v>
      </c>
      <c r="F422" s="41">
        <f t="shared" si="0"/>
        <v>682.32388485903175</v>
      </c>
      <c r="G422" s="41">
        <f t="shared" si="0"/>
        <v>182.8842743757418</v>
      </c>
      <c r="H422" s="41">
        <f t="shared" si="0"/>
        <v>562.80483775865184</v>
      </c>
      <c r="I422" s="41">
        <f t="shared" si="0"/>
        <v>31.473306046464124</v>
      </c>
      <c r="J422" s="41">
        <f t="shared" si="0"/>
        <v>375.92414336667991</v>
      </c>
      <c r="K422" s="41">
        <f t="shared" si="0"/>
        <v>221.48131305246744</v>
      </c>
      <c r="L422" s="41">
        <f t="shared" si="0"/>
        <v>199.18878735489901</v>
      </c>
      <c r="M422" s="41">
        <f t="shared" si="0"/>
        <v>205.25699236846336</v>
      </c>
      <c r="N422" s="41">
        <f t="shared" si="0"/>
        <v>774.91074182793022</v>
      </c>
      <c r="O422" s="41">
        <f t="shared" si="0"/>
        <v>825.43258465180327</v>
      </c>
    </row>
    <row r="423" spans="1:15" x14ac:dyDescent="0.3">
      <c r="A423" s="41">
        <v>1988</v>
      </c>
      <c r="B423" s="41"/>
      <c r="C423" s="41"/>
      <c r="D423" s="41">
        <f t="shared" si="1"/>
        <v>275.38360811271093</v>
      </c>
      <c r="E423" s="41">
        <f t="shared" si="0"/>
        <v>123.12754958885351</v>
      </c>
      <c r="F423" s="41">
        <f t="shared" si="0"/>
        <v>708.65356917619999</v>
      </c>
      <c r="G423" s="41">
        <f t="shared" si="0"/>
        <v>189.8809614828956</v>
      </c>
      <c r="H423" s="41">
        <f t="shared" si="0"/>
        <v>586.25690246825945</v>
      </c>
      <c r="I423" s="41">
        <f t="shared" si="0"/>
        <v>32.235287349323812</v>
      </c>
      <c r="J423" s="41">
        <f t="shared" si="0"/>
        <v>378.88909083532656</v>
      </c>
      <c r="K423" s="41">
        <f t="shared" si="0"/>
        <v>223.60069950813067</v>
      </c>
      <c r="L423" s="41">
        <f t="shared" si="0"/>
        <v>209.17723756679092</v>
      </c>
      <c r="M423" s="41">
        <f t="shared" si="0"/>
        <v>220.55974156958317</v>
      </c>
      <c r="N423" s="41">
        <f t="shared" si="0"/>
        <v>806.19916634514743</v>
      </c>
      <c r="O423" s="41">
        <f t="shared" si="0"/>
        <v>860.39861434920726</v>
      </c>
    </row>
    <row r="424" spans="1:15" x14ac:dyDescent="0.3">
      <c r="A424" s="41">
        <v>1989</v>
      </c>
      <c r="B424" s="41"/>
      <c r="C424" s="41"/>
      <c r="D424" s="41">
        <f t="shared" si="1"/>
        <v>281.40427397233151</v>
      </c>
      <c r="E424" s="41">
        <f t="shared" si="0"/>
        <v>126.75823438996851</v>
      </c>
      <c r="F424" s="41">
        <f t="shared" si="0"/>
        <v>737.57440855128891</v>
      </c>
      <c r="G424" s="41">
        <f t="shared" si="0"/>
        <v>197.40883903896608</v>
      </c>
      <c r="H424" s="41">
        <f t="shared" si="0"/>
        <v>619.27072530617886</v>
      </c>
      <c r="I424" s="41">
        <f t="shared" si="0"/>
        <v>33.293527924754855</v>
      </c>
      <c r="J424" s="41">
        <f t="shared" si="0"/>
        <v>382.15150164395038</v>
      </c>
      <c r="K424" s="41">
        <f t="shared" si="0"/>
        <v>227.2748018939908</v>
      </c>
      <c r="L424" s="41">
        <f t="shared" si="0"/>
        <v>217.2969277817439</v>
      </c>
      <c r="M424" s="41">
        <f t="shared" si="0"/>
        <v>235.06958877728397</v>
      </c>
      <c r="N424" s="41">
        <f t="shared" si="0"/>
        <v>840.0956115268616</v>
      </c>
      <c r="O424" s="41">
        <f t="shared" si="0"/>
        <v>900.23136053637461</v>
      </c>
    </row>
    <row r="425" spans="1:15" x14ac:dyDescent="0.3">
      <c r="A425" s="41">
        <v>1990</v>
      </c>
      <c r="B425" s="41"/>
      <c r="C425" s="41"/>
      <c r="D425" s="41">
        <f t="shared" si="1"/>
        <v>287.80021705206877</v>
      </c>
      <c r="E425" s="41">
        <f t="shared" si="0"/>
        <v>130.63708449569174</v>
      </c>
      <c r="F425" s="41">
        <f t="shared" si="0"/>
        <v>764.95992385428929</v>
      </c>
      <c r="G425" s="41">
        <f t="shared" si="0"/>
        <v>204.25327768935352</v>
      </c>
      <c r="H425" s="41">
        <f t="shared" si="0"/>
        <v>652.22651485313827</v>
      </c>
      <c r="I425" s="41">
        <f t="shared" si="0"/>
        <v>34.247673111194935</v>
      </c>
      <c r="J425" s="41">
        <f t="shared" si="0"/>
        <v>387.83935982549116</v>
      </c>
      <c r="K425" s="41">
        <f t="shared" si="0"/>
        <v>230.33250540762955</v>
      </c>
      <c r="L425" s="41">
        <f t="shared" si="0"/>
        <v>226.77748111639147</v>
      </c>
      <c r="M425" s="41">
        <f t="shared" si="0"/>
        <v>242.98991368801703</v>
      </c>
      <c r="N425" s="41">
        <f t="shared" si="0"/>
        <v>872.6033012962007</v>
      </c>
      <c r="O425" s="41">
        <f t="shared" si="0"/>
        <v>935.03714027960359</v>
      </c>
    </row>
    <row r="426" spans="1:15" x14ac:dyDescent="0.3">
      <c r="A426" s="41">
        <v>1991</v>
      </c>
      <c r="B426" s="41"/>
      <c r="C426" s="41"/>
      <c r="D426" s="41">
        <f t="shared" si="1"/>
        <v>294.24055442091998</v>
      </c>
      <c r="E426" s="41">
        <f t="shared" si="0"/>
        <v>134.25153404559478</v>
      </c>
      <c r="F426" s="41">
        <f t="shared" si="0"/>
        <v>794.73993455594541</v>
      </c>
      <c r="G426" s="41">
        <f t="shared" si="0"/>
        <v>212.2590306275055</v>
      </c>
      <c r="H426" s="41">
        <f t="shared" si="0"/>
        <v>682.46824326754836</v>
      </c>
      <c r="I426" s="41">
        <f t="shared" si="0"/>
        <v>35.89315797202638</v>
      </c>
      <c r="J426" s="41">
        <f t="shared" si="0"/>
        <v>393.82950594604466</v>
      </c>
      <c r="K426" s="41">
        <f t="shared" si="0"/>
        <v>233.48818072229147</v>
      </c>
      <c r="L426" s="41">
        <f t="shared" si="0"/>
        <v>235.27674208598282</v>
      </c>
      <c r="M426" s="41">
        <f t="shared" si="0"/>
        <v>250.87395485168182</v>
      </c>
      <c r="N426" s="41">
        <f t="shared" si="0"/>
        <v>901.19862479558867</v>
      </c>
      <c r="O426" s="41">
        <f t="shared" si="0"/>
        <v>968.76333204771481</v>
      </c>
    </row>
    <row r="427" spans="1:15" x14ac:dyDescent="0.3">
      <c r="A427" s="41">
        <v>1992</v>
      </c>
      <c r="B427" s="41"/>
      <c r="C427" s="41"/>
      <c r="D427" s="41">
        <f t="shared" si="1"/>
        <v>299.5217754233459</v>
      </c>
      <c r="E427" s="41">
        <f t="shared" si="0"/>
        <v>137.74392961470372</v>
      </c>
      <c r="F427" s="41">
        <f t="shared" si="0"/>
        <v>817.5422490173446</v>
      </c>
      <c r="G427" s="41">
        <f t="shared" si="0"/>
        <v>218.11064986320599</v>
      </c>
      <c r="H427" s="41">
        <f t="shared" si="0"/>
        <v>709.47957565550689</v>
      </c>
      <c r="I427" s="41">
        <f t="shared" si="0"/>
        <v>36.850281543081557</v>
      </c>
      <c r="J427" s="41">
        <f t="shared" si="0"/>
        <v>400.32265116090701</v>
      </c>
      <c r="K427" s="41">
        <f t="shared" si="0"/>
        <v>235.85109131652879</v>
      </c>
      <c r="L427" s="41">
        <f t="shared" si="0"/>
        <v>241.75183832376047</v>
      </c>
      <c r="M427" s="41">
        <f t="shared" si="0"/>
        <v>256.787078300735</v>
      </c>
      <c r="N427" s="41">
        <f t="shared" si="0"/>
        <v>928.37788611414646</v>
      </c>
      <c r="O427" s="41">
        <f t="shared" si="0"/>
        <v>992.78698584242829</v>
      </c>
    </row>
    <row r="428" spans="1:15" x14ac:dyDescent="0.3">
      <c r="A428" s="41">
        <v>1993</v>
      </c>
      <c r="B428" s="41"/>
      <c r="C428" s="41"/>
      <c r="D428" s="41">
        <f t="shared" si="1"/>
        <v>304.23182977622815</v>
      </c>
      <c r="E428" s="41">
        <f t="shared" si="0"/>
        <v>139.86184762696877</v>
      </c>
      <c r="F428" s="41">
        <f t="shared" si="0"/>
        <v>838.50632046323824</v>
      </c>
      <c r="G428" s="41">
        <f t="shared" si="0"/>
        <v>223.93315143596931</v>
      </c>
      <c r="H428" s="41">
        <f t="shared" si="0"/>
        <v>723.61006985719405</v>
      </c>
      <c r="I428" s="41">
        <f t="shared" si="0"/>
        <v>38.437421765459881</v>
      </c>
      <c r="J428" s="41">
        <f t="shared" si="0"/>
        <v>405.86224604982993</v>
      </c>
      <c r="K428" s="41">
        <f t="shared" si="0"/>
        <v>238.53978192439027</v>
      </c>
      <c r="L428" s="41">
        <f t="shared" si="0"/>
        <v>247.0515239596084</v>
      </c>
      <c r="M428" s="41">
        <f t="shared" si="0"/>
        <v>257.71388317067044</v>
      </c>
      <c r="N428" s="41">
        <f t="shared" si="0"/>
        <v>952.86803697724235</v>
      </c>
      <c r="O428" s="41">
        <f t="shared" si="0"/>
        <v>1001.1653662386321</v>
      </c>
    </row>
    <row r="429" spans="1:15" x14ac:dyDescent="0.3">
      <c r="A429" s="41">
        <v>1994</v>
      </c>
      <c r="B429" s="41"/>
      <c r="C429" s="41"/>
      <c r="D429" s="41">
        <f t="shared" si="1"/>
        <v>308.17108646564179</v>
      </c>
      <c r="E429" s="41">
        <f t="shared" si="0"/>
        <v>141.32703112579256</v>
      </c>
      <c r="F429" s="41">
        <f t="shared" si="0"/>
        <v>852.79654601155607</v>
      </c>
      <c r="G429" s="41">
        <f t="shared" si="0"/>
        <v>227.87555784497641</v>
      </c>
      <c r="H429" s="41">
        <f t="shared" si="0"/>
        <v>730.36471161742043</v>
      </c>
      <c r="I429" s="41">
        <f t="shared" si="0"/>
        <v>39.890795112871672</v>
      </c>
      <c r="J429" s="41">
        <f t="shared" si="0"/>
        <v>411.75717558585836</v>
      </c>
      <c r="K429" s="41">
        <f t="shared" si="0"/>
        <v>241.01119000018824</v>
      </c>
      <c r="L429" s="41">
        <f t="shared" si="0"/>
        <v>252.46742271391608</v>
      </c>
      <c r="M429" s="41">
        <f t="shared" si="0"/>
        <v>257.87584394475584</v>
      </c>
      <c r="N429" s="41">
        <f t="shared" si="0"/>
        <v>971.40556517416667</v>
      </c>
      <c r="O429" s="41">
        <f t="shared" si="0"/>
        <v>1006.8509801022976</v>
      </c>
    </row>
    <row r="430" spans="1:15" x14ac:dyDescent="0.3">
      <c r="A430" s="41">
        <v>1995</v>
      </c>
      <c r="B430" s="41"/>
      <c r="C430" s="41"/>
      <c r="D430" s="41">
        <f t="shared" si="1"/>
        <v>311.62200024469371</v>
      </c>
      <c r="E430" s="41">
        <f t="shared" si="0"/>
        <v>142.7012647642056</v>
      </c>
      <c r="F430" s="41">
        <f t="shared" si="0"/>
        <v>866.92145432811287</v>
      </c>
      <c r="G430" s="41">
        <f t="shared" si="0"/>
        <v>231.7379770725658</v>
      </c>
      <c r="H430" s="41">
        <f t="shared" si="0"/>
        <v>736.04605104552184</v>
      </c>
      <c r="I430" s="41">
        <f t="shared" si="0"/>
        <v>42.265043810829795</v>
      </c>
      <c r="J430" s="41">
        <f t="shared" si="0"/>
        <v>419.50544586431937</v>
      </c>
      <c r="K430" s="41">
        <f t="shared" si="0"/>
        <v>242.87784161298535</v>
      </c>
      <c r="L430" s="41">
        <f t="shared" si="0"/>
        <v>258.04077124817275</v>
      </c>
      <c r="M430" s="41">
        <f t="shared" si="0"/>
        <v>258.23521558829299</v>
      </c>
      <c r="N430" s="41">
        <f t="shared" si="0"/>
        <v>985.25064243478971</v>
      </c>
      <c r="O430" s="41">
        <f t="shared" si="0"/>
        <v>1011.2631908820788</v>
      </c>
    </row>
    <row r="431" spans="1:15" x14ac:dyDescent="0.3">
      <c r="A431" s="41">
        <v>1996</v>
      </c>
      <c r="B431" s="41"/>
      <c r="C431" s="41"/>
      <c r="D431" s="41">
        <f t="shared" si="1"/>
        <v>315.25862714564687</v>
      </c>
      <c r="E431" s="41">
        <f t="shared" si="1"/>
        <v>144.22795033357059</v>
      </c>
      <c r="F431" s="41">
        <f t="shared" si="1"/>
        <v>880.73036060200377</v>
      </c>
      <c r="G431" s="41">
        <f t="shared" si="1"/>
        <v>235.52858619373441</v>
      </c>
      <c r="H431" s="41">
        <f t="shared" si="1"/>
        <v>744.81512023834557</v>
      </c>
      <c r="I431" s="41">
        <f t="shared" si="1"/>
        <v>43.036348361183073</v>
      </c>
      <c r="J431" s="41">
        <f t="shared" si="1"/>
        <v>424.12472648563971</v>
      </c>
      <c r="K431" s="41">
        <f t="shared" si="1"/>
        <v>244.64777792392258</v>
      </c>
      <c r="L431" s="41">
        <f t="shared" si="1"/>
        <v>260.9352379701204</v>
      </c>
      <c r="M431" s="41">
        <f t="shared" si="1"/>
        <v>259.17530958427545</v>
      </c>
      <c r="N431" s="41">
        <f t="shared" si="1"/>
        <v>1000.7495772317552</v>
      </c>
      <c r="O431" s="41">
        <f t="shared" si="1"/>
        <v>1016.1708629497309</v>
      </c>
    </row>
    <row r="432" spans="1:15" x14ac:dyDescent="0.3">
      <c r="A432" s="41">
        <v>1997</v>
      </c>
      <c r="B432" s="41"/>
      <c r="C432" s="41"/>
      <c r="D432" s="41">
        <f t="shared" si="1"/>
        <v>318.40172651043434</v>
      </c>
      <c r="E432" s="41">
        <f t="shared" si="1"/>
        <v>145.98251521985264</v>
      </c>
      <c r="F432" s="41">
        <f t="shared" si="1"/>
        <v>894.74764054872924</v>
      </c>
      <c r="G432" s="41">
        <f t="shared" si="1"/>
        <v>239.23927389715763</v>
      </c>
      <c r="H432" s="41">
        <f t="shared" si="1"/>
        <v>754.48253666618496</v>
      </c>
      <c r="I432" s="41">
        <f t="shared" si="1"/>
        <v>43.97354732408035</v>
      </c>
      <c r="J432" s="41">
        <f t="shared" si="1"/>
        <v>428.10195093220187</v>
      </c>
      <c r="K432" s="41">
        <f t="shared" si="1"/>
        <v>245.66478254756299</v>
      </c>
      <c r="L432" s="41">
        <f t="shared" si="1"/>
        <v>266.33990617666359</v>
      </c>
      <c r="M432" s="41">
        <f t="shared" si="1"/>
        <v>260.1791064325497</v>
      </c>
      <c r="N432" s="41">
        <f t="shared" si="1"/>
        <v>1014.5102666257771</v>
      </c>
      <c r="O432" s="41">
        <f t="shared" si="1"/>
        <v>1024.3086669115562</v>
      </c>
    </row>
    <row r="433" spans="1:15" x14ac:dyDescent="0.3">
      <c r="A433" s="41">
        <v>1998</v>
      </c>
      <c r="B433" s="41"/>
      <c r="C433" s="41"/>
      <c r="D433" s="41">
        <f t="shared" si="1"/>
        <v>322.40637815628401</v>
      </c>
      <c r="E433" s="41">
        <f t="shared" si="1"/>
        <v>148.37670975789769</v>
      </c>
      <c r="F433" s="41">
        <f t="shared" si="1"/>
        <v>911.07904926850119</v>
      </c>
      <c r="G433" s="41">
        <f t="shared" si="1"/>
        <v>243.68787495575089</v>
      </c>
      <c r="H433" s="41">
        <f t="shared" si="1"/>
        <v>766.20641412099667</v>
      </c>
      <c r="I433" s="41">
        <f t="shared" si="1"/>
        <v>44.64694455957175</v>
      </c>
      <c r="J433" s="41">
        <f t="shared" si="1"/>
        <v>432.1891856736957</v>
      </c>
      <c r="K433" s="41">
        <f t="shared" si="1"/>
        <v>247.36505406846862</v>
      </c>
      <c r="L433" s="41">
        <f t="shared" si="1"/>
        <v>270.57512868333998</v>
      </c>
      <c r="M433" s="41">
        <f t="shared" si="1"/>
        <v>263.45960972782427</v>
      </c>
      <c r="N433" s="41">
        <f t="shared" si="1"/>
        <v>1033.5285675221012</v>
      </c>
      <c r="O433" s="41">
        <f t="shared" si="1"/>
        <v>1035.5501535780479</v>
      </c>
    </row>
    <row r="434" spans="1:15" x14ac:dyDescent="0.3">
      <c r="A434" s="41">
        <v>1999</v>
      </c>
      <c r="B434" s="41"/>
      <c r="C434" s="41"/>
      <c r="D434" s="41">
        <f t="shared" si="1"/>
        <v>326.72709202997328</v>
      </c>
      <c r="E434" s="41">
        <f t="shared" si="1"/>
        <v>151.25122722668445</v>
      </c>
      <c r="F434" s="41">
        <f t="shared" si="1"/>
        <v>927.78535768911206</v>
      </c>
      <c r="G434" s="41">
        <f t="shared" si="1"/>
        <v>248.13790251966515</v>
      </c>
      <c r="H434" s="41">
        <f t="shared" si="1"/>
        <v>786.41077215835162</v>
      </c>
      <c r="I434" s="41">
        <f t="shared" si="1"/>
        <v>45.966082450001622</v>
      </c>
      <c r="J434" s="41">
        <f t="shared" si="1"/>
        <v>439.78978547624359</v>
      </c>
      <c r="K434" s="41">
        <f t="shared" si="1"/>
        <v>249.05605990826729</v>
      </c>
      <c r="L434" s="41">
        <f t="shared" si="1"/>
        <v>274.18318167142314</v>
      </c>
      <c r="M434" s="41">
        <f t="shared" si="1"/>
        <v>270.0587187445467</v>
      </c>
      <c r="N434" s="41">
        <f t="shared" si="1"/>
        <v>1058.8193106981171</v>
      </c>
      <c r="O434" s="41">
        <f t="shared" si="1"/>
        <v>1056.883757994704</v>
      </c>
    </row>
    <row r="435" spans="1:15" x14ac:dyDescent="0.3">
      <c r="A435" s="41">
        <v>2000</v>
      </c>
      <c r="B435" s="41"/>
      <c r="C435" s="41"/>
      <c r="D435" s="41">
        <f t="shared" si="1"/>
        <v>331.23345736043262</v>
      </c>
      <c r="E435" s="41">
        <f t="shared" si="1"/>
        <v>154.56156063268912</v>
      </c>
      <c r="F435" s="41">
        <f t="shared" si="1"/>
        <v>947.07034812547511</v>
      </c>
      <c r="G435" s="41">
        <f t="shared" si="1"/>
        <v>253.03399643883589</v>
      </c>
      <c r="H435" s="41">
        <f t="shared" si="1"/>
        <v>812.37703564498634</v>
      </c>
      <c r="I435" s="41">
        <f t="shared" si="1"/>
        <v>47.4468790293922</v>
      </c>
      <c r="J435" s="41">
        <f t="shared" si="1"/>
        <v>444.4530143734666</v>
      </c>
      <c r="K435" s="41">
        <f t="shared" si="1"/>
        <v>250.71302711162119</v>
      </c>
      <c r="L435" s="41">
        <f t="shared" si="1"/>
        <v>278.03516866718144</v>
      </c>
      <c r="M435" s="41">
        <f t="shared" si="1"/>
        <v>276.5846615257181</v>
      </c>
      <c r="N435" s="41">
        <f t="shared" si="1"/>
        <v>1089.6081316210305</v>
      </c>
      <c r="O435" s="41">
        <f t="shared" si="1"/>
        <v>1086.4530472929798</v>
      </c>
    </row>
    <row r="436" spans="1:15" x14ac:dyDescent="0.3">
      <c r="A436" s="41">
        <v>2001</v>
      </c>
      <c r="B436" s="41"/>
      <c r="C436" s="41"/>
      <c r="D436" s="41">
        <f t="shared" si="1"/>
        <v>335.91348024284417</v>
      </c>
      <c r="E436" s="41">
        <f t="shared" si="1"/>
        <v>157.79397963810482</v>
      </c>
      <c r="F436" s="41">
        <f t="shared" si="1"/>
        <v>966.56257745106473</v>
      </c>
      <c r="G436" s="41">
        <f t="shared" si="1"/>
        <v>258.03289448345498</v>
      </c>
      <c r="H436" s="41">
        <f t="shared" si="1"/>
        <v>840.4011261118676</v>
      </c>
      <c r="I436" s="41">
        <f t="shared" si="1"/>
        <v>48.808848546014886</v>
      </c>
      <c r="J436" s="41">
        <f t="shared" si="1"/>
        <v>450.60628487418228</v>
      </c>
      <c r="K436" s="41">
        <f t="shared" si="1"/>
        <v>253.20618330002972</v>
      </c>
      <c r="L436" s="41">
        <f t="shared" si="1"/>
        <v>282.3895315312551</v>
      </c>
      <c r="M436" s="41">
        <f t="shared" si="1"/>
        <v>284.49846039719534</v>
      </c>
      <c r="N436" s="41">
        <f t="shared" si="1"/>
        <v>1118.3757510114212</v>
      </c>
      <c r="O436" s="41">
        <f t="shared" si="1"/>
        <v>1110.100652656824</v>
      </c>
    </row>
    <row r="437" spans="1:15" x14ac:dyDescent="0.3">
      <c r="A437" s="41">
        <v>2002</v>
      </c>
      <c r="B437" s="41"/>
      <c r="C437" s="41"/>
      <c r="D437" s="41">
        <f t="shared" si="1"/>
        <v>341.179767942441</v>
      </c>
      <c r="E437" s="41">
        <f t="shared" si="1"/>
        <v>161.80389040624686</v>
      </c>
      <c r="F437" s="41">
        <f t="shared" si="1"/>
        <v>988.025245324499</v>
      </c>
      <c r="G437" s="41">
        <f t="shared" si="1"/>
        <v>263.21550724799221</v>
      </c>
      <c r="H437" s="41">
        <f t="shared" si="1"/>
        <v>873.16296946985278</v>
      </c>
      <c r="I437" s="41">
        <f t="shared" si="1"/>
        <v>49.475146810095559</v>
      </c>
      <c r="J437" s="41">
        <f t="shared" si="1"/>
        <v>457.86331544579485</v>
      </c>
      <c r="K437" s="41">
        <f t="shared" si="1"/>
        <v>256.25818675951217</v>
      </c>
      <c r="L437" s="41">
        <f t="shared" si="1"/>
        <v>287.50735435279944</v>
      </c>
      <c r="M437" s="41">
        <f t="shared" si="1"/>
        <v>293.12387108741007</v>
      </c>
      <c r="N437" s="41">
        <f t="shared" si="1"/>
        <v>1147.2711059731121</v>
      </c>
      <c r="O437" s="41">
        <f t="shared" si="1"/>
        <v>1139.209479552283</v>
      </c>
    </row>
    <row r="438" spans="1:15" x14ac:dyDescent="0.3">
      <c r="A438" s="41">
        <v>2003</v>
      </c>
      <c r="B438" s="41"/>
      <c r="C438" s="41"/>
      <c r="D438" s="41">
        <f t="shared" si="1"/>
        <v>345.80174875098839</v>
      </c>
      <c r="E438" s="41">
        <f t="shared" si="1"/>
        <v>164.98171057228643</v>
      </c>
      <c r="F438" s="41">
        <f t="shared" si="1"/>
        <v>1008.1543259563483</v>
      </c>
      <c r="G438" s="41">
        <f t="shared" si="1"/>
        <v>268.24757075332963</v>
      </c>
      <c r="H438" s="41">
        <f t="shared" si="1"/>
        <v>896.54499619323656</v>
      </c>
      <c r="I438" s="41">
        <f t="shared" si="1"/>
        <v>50.056852072125032</v>
      </c>
      <c r="J438" s="41">
        <f t="shared" si="1"/>
        <v>466.2161306106874</v>
      </c>
      <c r="K438" s="41">
        <f t="shared" si="1"/>
        <v>259.66888039891586</v>
      </c>
      <c r="L438" s="41">
        <f t="shared" si="1"/>
        <v>294.26036239337509</v>
      </c>
      <c r="M438" s="41">
        <f t="shared" si="1"/>
        <v>298.3884215522657</v>
      </c>
      <c r="N438" s="41">
        <f t="shared" si="1"/>
        <v>1175.1624823918789</v>
      </c>
      <c r="O438" s="41">
        <f t="shared" si="1"/>
        <v>1166.0297653862606</v>
      </c>
    </row>
    <row r="439" spans="1:15" x14ac:dyDescent="0.3">
      <c r="A439" s="41">
        <v>2004</v>
      </c>
      <c r="B439" s="41"/>
      <c r="C439" s="41"/>
      <c r="D439" s="41">
        <f t="shared" si="1"/>
        <v>349.78665413096257</v>
      </c>
      <c r="E439" s="41">
        <f t="shared" si="1"/>
        <v>167.70465550638716</v>
      </c>
      <c r="F439" s="41">
        <f t="shared" si="1"/>
        <v>1025.0513819787643</v>
      </c>
      <c r="G439" s="41">
        <f t="shared" si="1"/>
        <v>272.72815762555581</v>
      </c>
      <c r="H439" s="41">
        <f t="shared" si="1"/>
        <v>920.05650657375475</v>
      </c>
      <c r="I439" s="41">
        <f t="shared" si="1"/>
        <v>50.900170044155381</v>
      </c>
      <c r="J439" s="41">
        <f t="shared" si="1"/>
        <v>477.03252610203378</v>
      </c>
      <c r="K439" s="41">
        <f t="shared" si="1"/>
        <v>261.92346358628072</v>
      </c>
      <c r="L439" s="41">
        <f t="shared" si="1"/>
        <v>300.52118822937683</v>
      </c>
      <c r="M439" s="41">
        <f t="shared" si="1"/>
        <v>302.38040996298702</v>
      </c>
      <c r="N439" s="41">
        <f t="shared" si="1"/>
        <v>1198.2435089781377</v>
      </c>
      <c r="O439" s="41">
        <f t="shared" si="1"/>
        <v>1176.4794475504859</v>
      </c>
    </row>
    <row r="440" spans="1:15" x14ac:dyDescent="0.3">
      <c r="A440" s="41">
        <v>2005</v>
      </c>
      <c r="B440" s="41"/>
      <c r="C440" s="41"/>
      <c r="D440" s="41">
        <f t="shared" si="1"/>
        <v>354.00196496768842</v>
      </c>
      <c r="E440" s="41">
        <f t="shared" si="1"/>
        <v>170.21581954486243</v>
      </c>
      <c r="F440" s="41">
        <f t="shared" si="1"/>
        <v>1045.2786770771957</v>
      </c>
      <c r="G440" s="41">
        <f t="shared" si="1"/>
        <v>278.18494161013103</v>
      </c>
      <c r="H440" s="41">
        <f t="shared" si="1"/>
        <v>938.92798107816179</v>
      </c>
      <c r="I440" s="41">
        <f t="shared" si="1"/>
        <v>51.635016095193514</v>
      </c>
      <c r="J440" s="41">
        <f t="shared" si="1"/>
        <v>490.51960105287617</v>
      </c>
      <c r="K440" s="41">
        <f t="shared" si="1"/>
        <v>264.88565241585445</v>
      </c>
      <c r="L440" s="41">
        <f t="shared" si="1"/>
        <v>305.46379332955422</v>
      </c>
      <c r="M440" s="41">
        <f t="shared" si="1"/>
        <v>305.91079335929726</v>
      </c>
      <c r="N440" s="41">
        <f t="shared" si="1"/>
        <v>1219.1143201874279</v>
      </c>
      <c r="O440" s="41">
        <f t="shared" si="1"/>
        <v>1188.4750388492271</v>
      </c>
    </row>
    <row r="441" spans="1:15" x14ac:dyDescent="0.3">
      <c r="A441" s="41">
        <v>2006</v>
      </c>
      <c r="B441" s="41"/>
      <c r="C441" s="41"/>
      <c r="D441" s="41">
        <f t="shared" si="1"/>
        <v>357.13526216192446</v>
      </c>
      <c r="E441" s="41">
        <f t="shared" si="1"/>
        <v>172.14094509863247</v>
      </c>
      <c r="F441" s="41">
        <f t="shared" si="1"/>
        <v>1062.1520138705666</v>
      </c>
      <c r="G441" s="41">
        <f t="shared" si="1"/>
        <v>282.67187691169096</v>
      </c>
      <c r="H441" s="41">
        <f t="shared" si="1"/>
        <v>951.75470897041987</v>
      </c>
      <c r="I441" s="41">
        <f t="shared" si="1"/>
        <v>51.832220541193614</v>
      </c>
      <c r="J441" s="41">
        <f t="shared" si="1"/>
        <v>503.65361335177215</v>
      </c>
      <c r="K441" s="41">
        <f t="shared" si="1"/>
        <v>268.51213482582898</v>
      </c>
      <c r="L441" s="41">
        <f t="shared" si="1"/>
        <v>311.53221179349657</v>
      </c>
      <c r="M441" s="41">
        <f t="shared" si="1"/>
        <v>309.05203066827011</v>
      </c>
      <c r="N441" s="41">
        <f t="shared" si="1"/>
        <v>1235.1848755146289</v>
      </c>
      <c r="O441" s="41">
        <f t="shared" si="1"/>
        <v>1196.4011744463317</v>
      </c>
    </row>
    <row r="442" spans="1:15" x14ac:dyDescent="0.3">
      <c r="A442" s="41">
        <v>2007</v>
      </c>
      <c r="B442" s="41"/>
      <c r="C442" s="41"/>
      <c r="D442" s="41">
        <f t="shared" si="1"/>
        <v>361.39398429956753</v>
      </c>
      <c r="E442" s="41">
        <f t="shared" si="1"/>
        <v>174.57372230416942</v>
      </c>
      <c r="F442" s="41">
        <f t="shared" si="1"/>
        <v>1082.4260277426242</v>
      </c>
      <c r="G442" s="41">
        <f t="shared" si="1"/>
        <v>287.92086292547299</v>
      </c>
      <c r="H442" s="41">
        <f t="shared" si="1"/>
        <v>970.55198461687894</v>
      </c>
      <c r="I442" s="41">
        <f t="shared" si="1"/>
        <v>52.243849682024006</v>
      </c>
      <c r="J442" s="41">
        <f t="shared" si="1"/>
        <v>513.31809279983111</v>
      </c>
      <c r="K442" s="41">
        <f t="shared" si="1"/>
        <v>272.84760736083518</v>
      </c>
      <c r="L442" s="41">
        <f t="shared" si="1"/>
        <v>318.26657260831672</v>
      </c>
      <c r="M442" s="41">
        <f t="shared" si="1"/>
        <v>312.8807318506432</v>
      </c>
      <c r="N442" s="41">
        <f t="shared" si="1"/>
        <v>1254.8594520322276</v>
      </c>
      <c r="O442" s="41">
        <f t="shared" si="1"/>
        <v>1208.7472020021751</v>
      </c>
    </row>
    <row r="443" spans="1:15" x14ac:dyDescent="0.3">
      <c r="A443" s="41">
        <v>2008</v>
      </c>
      <c r="B443" s="41"/>
      <c r="C443" s="41"/>
      <c r="D443" s="41">
        <f t="shared" si="1"/>
        <v>365.21010111492552</v>
      </c>
      <c r="E443" s="41">
        <f t="shared" si="1"/>
        <v>176.17433553333038</v>
      </c>
      <c r="F443" s="41">
        <f t="shared" si="1"/>
        <v>1099.5318269914198</v>
      </c>
      <c r="G443" s="41">
        <f t="shared" si="1"/>
        <v>292.6090992811836</v>
      </c>
      <c r="H443" s="41">
        <f t="shared" si="1"/>
        <v>983.08466035732351</v>
      </c>
      <c r="I443" s="41">
        <f t="shared" si="1"/>
        <v>52.47547825016138</v>
      </c>
      <c r="J443" s="41">
        <f t="shared" si="1"/>
        <v>522.79991299106382</v>
      </c>
      <c r="K443" s="41">
        <f t="shared" si="1"/>
        <v>277.35334896651835</v>
      </c>
      <c r="L443" s="41">
        <f t="shared" si="1"/>
        <v>326.43605064305984</v>
      </c>
      <c r="M443" s="41">
        <f t="shared" si="1"/>
        <v>320.14577138812973</v>
      </c>
      <c r="N443" s="41">
        <f t="shared" si="1"/>
        <v>1271.5927839557035</v>
      </c>
      <c r="O443" s="41">
        <f t="shared" si="1"/>
        <v>1223.7130144068988</v>
      </c>
    </row>
    <row r="444" spans="1:15" x14ac:dyDescent="0.3">
      <c r="A444" s="41">
        <v>2009</v>
      </c>
      <c r="B444" s="41"/>
      <c r="C444" s="41"/>
      <c r="D444" s="41">
        <f t="shared" si="1"/>
        <v>367.79854440045898</v>
      </c>
      <c r="E444" s="41">
        <f t="shared" si="1"/>
        <v>177.58310259395748</v>
      </c>
      <c r="F444" s="41">
        <f t="shared" si="1"/>
        <v>1114.9523148464425</v>
      </c>
      <c r="G444" s="41">
        <f t="shared" si="1"/>
        <v>296.8084513699751</v>
      </c>
      <c r="H444" s="41">
        <f t="shared" si="1"/>
        <v>995.68701939247057</v>
      </c>
      <c r="I444" s="41">
        <f t="shared" si="1"/>
        <v>52.646771317461734</v>
      </c>
      <c r="J444" s="41">
        <f t="shared" si="1"/>
        <v>530.32877388489794</v>
      </c>
      <c r="K444" s="41">
        <f t="shared" si="1"/>
        <v>281.19982930654726</v>
      </c>
      <c r="L444" s="41">
        <f t="shared" si="1"/>
        <v>334.49294519467924</v>
      </c>
      <c r="M444" s="41">
        <f t="shared" si="1"/>
        <v>324.36524900137999</v>
      </c>
      <c r="N444" s="41">
        <f t="shared" si="1"/>
        <v>1285.998576516947</v>
      </c>
      <c r="O444" s="41">
        <f t="shared" si="1"/>
        <v>1239.9050698654123</v>
      </c>
    </row>
    <row r="445" spans="1:15" x14ac:dyDescent="0.3">
      <c r="A445" s="41">
        <v>2010</v>
      </c>
      <c r="B445" s="41"/>
      <c r="C445" s="41"/>
      <c r="D445" s="41">
        <f t="shared" si="1"/>
        <v>369.04744082439993</v>
      </c>
      <c r="E445" s="41">
        <f t="shared" si="1"/>
        <v>178.77530352868089</v>
      </c>
      <c r="F445" s="41">
        <f t="shared" si="1"/>
        <v>1121.3549840931059</v>
      </c>
      <c r="G445" s="41">
        <f t="shared" si="1"/>
        <v>298.09186618511075</v>
      </c>
      <c r="H445" s="41">
        <f t="shared" si="1"/>
        <v>1008.2241599901647</v>
      </c>
      <c r="I445" s="41">
        <f t="shared" si="1"/>
        <v>53.252911904332272</v>
      </c>
      <c r="J445" s="41">
        <f t="shared" si="1"/>
        <v>538.06490370070378</v>
      </c>
      <c r="K445" s="41">
        <f t="shared" si="1"/>
        <v>285.45022154998009</v>
      </c>
      <c r="L445" s="41">
        <f t="shared" si="1"/>
        <v>339.15699824071459</v>
      </c>
      <c r="M445" s="41">
        <f t="shared" si="1"/>
        <v>325.33425893498639</v>
      </c>
      <c r="N445" s="41">
        <f t="shared" si="1"/>
        <v>1299.3184343086998</v>
      </c>
      <c r="O445" s="41">
        <f t="shared" si="1"/>
        <v>1243.0866281104868</v>
      </c>
    </row>
    <row r="446" spans="1:15" x14ac:dyDescent="0.3">
      <c r="A446" s="41">
        <v>2011</v>
      </c>
      <c r="B446" s="41"/>
      <c r="C446" s="41"/>
      <c r="D446" s="41">
        <f t="shared" si="1"/>
        <v>369.36391494163951</v>
      </c>
      <c r="E446" s="41">
        <f t="shared" si="1"/>
        <v>178.9881310739149</v>
      </c>
      <c r="F446" s="41">
        <f t="shared" si="1"/>
        <v>1123.4804844351358</v>
      </c>
      <c r="G446" s="41">
        <f t="shared" si="1"/>
        <v>298.62370840228397</v>
      </c>
      <c r="H446" s="41">
        <f t="shared" si="1"/>
        <v>1012.6790206098331</v>
      </c>
      <c r="I446" s="41">
        <f t="shared" si="1"/>
        <v>54.196125553239554</v>
      </c>
      <c r="J446" s="41">
        <f t="shared" si="1"/>
        <v>543.97692481392062</v>
      </c>
      <c r="K446" s="41">
        <f t="shared" si="1"/>
        <v>287.76855846645651</v>
      </c>
      <c r="L446" s="41">
        <f t="shared" si="1"/>
        <v>343.12497651066093</v>
      </c>
      <c r="M446" s="41">
        <f t="shared" si="1"/>
        <v>325.12939806198085</v>
      </c>
      <c r="N446" s="41">
        <f t="shared" si="1"/>
        <v>1305.8320911041444</v>
      </c>
      <c r="O446" s="41">
        <f t="shared" si="1"/>
        <v>1242.9763688538217</v>
      </c>
    </row>
    <row r="447" spans="1:15" x14ac:dyDescent="0.3">
      <c r="A447" s="41">
        <v>2012</v>
      </c>
      <c r="B447" s="41"/>
      <c r="C447" s="41"/>
      <c r="D447" s="41">
        <f t="shared" si="1"/>
        <v>369.70167197625778</v>
      </c>
      <c r="E447" s="41">
        <f t="shared" si="1"/>
        <v>179.20713967894608</v>
      </c>
      <c r="F447" s="41">
        <f t="shared" si="1"/>
        <v>1124.5484817501504</v>
      </c>
      <c r="G447" s="41">
        <f t="shared" si="1"/>
        <v>298.89232576461001</v>
      </c>
      <c r="H447" s="41">
        <f t="shared" si="1"/>
        <v>1012.8214042271857</v>
      </c>
      <c r="I447" s="41">
        <f t="shared" si="1"/>
        <v>54.144013329621856</v>
      </c>
      <c r="J447" s="41">
        <f t="shared" si="1"/>
        <v>549.16685573686095</v>
      </c>
      <c r="K447" s="41">
        <f t="shared" si="1"/>
        <v>290.9515328385865</v>
      </c>
      <c r="L447" s="41">
        <f t="shared" si="1"/>
        <v>349.187764082721</v>
      </c>
      <c r="M447" s="41">
        <f t="shared" si="1"/>
        <v>325.42984768697647</v>
      </c>
      <c r="N447" s="41">
        <f t="shared" si="1"/>
        <v>1310.7898494398587</v>
      </c>
      <c r="O447" s="41">
        <f t="shared" si="1"/>
        <v>1241.9496621854423</v>
      </c>
    </row>
    <row r="448" spans="1:15" x14ac:dyDescent="0.3">
      <c r="A448" s="41">
        <v>2013</v>
      </c>
      <c r="B448" s="41"/>
      <c r="C448" s="41"/>
      <c r="D448" s="41">
        <f t="shared" si="1"/>
        <v>369.69294689521126</v>
      </c>
      <c r="E448" s="41">
        <f t="shared" si="1"/>
        <v>179.47442222947649</v>
      </c>
      <c r="F448" s="41">
        <f t="shared" si="1"/>
        <v>1126.6060520677354</v>
      </c>
      <c r="G448" s="41">
        <f t="shared" si="1"/>
        <v>299.43790613284864</v>
      </c>
      <c r="H448" s="41">
        <f t="shared" si="1"/>
        <v>1013.3201624528768</v>
      </c>
      <c r="I448" s="41">
        <f t="shared" si="1"/>
        <v>54.137286058972251</v>
      </c>
      <c r="J448" s="41">
        <f t="shared" si="1"/>
        <v>552.59090278203405</v>
      </c>
      <c r="K448" s="41">
        <f t="shared" si="1"/>
        <v>293.08403471139911</v>
      </c>
      <c r="L448" s="41">
        <f t="shared" si="1"/>
        <v>355.601784276042</v>
      </c>
      <c r="M448" s="41">
        <f t="shared" si="1"/>
        <v>325.6571909144476</v>
      </c>
      <c r="N448" s="41">
        <f t="shared" si="1"/>
        <v>1318.7508339342724</v>
      </c>
      <c r="O448" s="41">
        <f t="shared" si="1"/>
        <v>1242.7621743134225</v>
      </c>
    </row>
    <row r="449" spans="1:15" x14ac:dyDescent="0.3">
      <c r="A449" s="41">
        <v>2014</v>
      </c>
      <c r="B449" s="41"/>
      <c r="C449" s="41"/>
      <c r="D449" s="41">
        <f t="shared" si="1"/>
        <v>369.66636726849134</v>
      </c>
      <c r="E449" s="41">
        <f t="shared" si="1"/>
        <v>179.86427944961645</v>
      </c>
      <c r="F449" s="41">
        <f t="shared" si="1"/>
        <v>1129.6133244292278</v>
      </c>
      <c r="G449" s="41">
        <f t="shared" si="1"/>
        <v>300.16448231740321</v>
      </c>
      <c r="H449" s="41">
        <f t="shared" si="1"/>
        <v>1014.4859814130365</v>
      </c>
      <c r="I449" s="41">
        <f t="shared" si="1"/>
        <v>54.056139322252072</v>
      </c>
      <c r="J449" s="41">
        <f t="shared" si="1"/>
        <v>555.66920931020968</v>
      </c>
      <c r="K449" s="41">
        <f t="shared" si="1"/>
        <v>293.76835652399035</v>
      </c>
      <c r="L449" s="41">
        <f t="shared" si="1"/>
        <v>359.03690844916775</v>
      </c>
      <c r="M449" s="41">
        <f t="shared" si="1"/>
        <v>327.72232981444824</v>
      </c>
      <c r="N449" s="41">
        <f t="shared" si="1"/>
        <v>1323.1508630967771</v>
      </c>
      <c r="O449" s="41">
        <f t="shared" si="1"/>
        <v>1244.8519104330519</v>
      </c>
    </row>
    <row r="450" spans="1:15" x14ac:dyDescent="0.3">
      <c r="A450" s="41">
        <v>2015</v>
      </c>
      <c r="B450" s="41"/>
      <c r="C450" s="41"/>
      <c r="D450" s="41">
        <f t="shared" si="1"/>
        <v>373.45797926299878</v>
      </c>
      <c r="E450" s="41">
        <f t="shared" ref="E450:O465" si="2">SUMIF($A$3:$A$410,$A450,E$3:E$410)</f>
        <v>182.57454397602871</v>
      </c>
      <c r="F450" s="41">
        <f t="shared" si="2"/>
        <v>1148.1181010096336</v>
      </c>
      <c r="G450" s="41">
        <f t="shared" si="2"/>
        <v>304.94132506945738</v>
      </c>
      <c r="H450" s="41">
        <f t="shared" si="2"/>
        <v>1030.2423333502484</v>
      </c>
      <c r="I450" s="41">
        <f t="shared" si="2"/>
        <v>54.734508153408754</v>
      </c>
      <c r="J450" s="41">
        <f t="shared" si="2"/>
        <v>563.42369337654827</v>
      </c>
      <c r="K450" s="41">
        <f t="shared" si="2"/>
        <v>296.57146490445081</v>
      </c>
      <c r="L450" s="41">
        <f t="shared" si="2"/>
        <v>364.60261135205121</v>
      </c>
      <c r="M450" s="41">
        <f t="shared" si="2"/>
        <v>331.8912097410726</v>
      </c>
      <c r="N450" s="41">
        <f t="shared" si="2"/>
        <v>1342.412099206161</v>
      </c>
      <c r="O450" s="41">
        <f t="shared" si="2"/>
        <v>1261.1419055794122</v>
      </c>
    </row>
    <row r="451" spans="1:15" x14ac:dyDescent="0.3">
      <c r="A451" s="41">
        <v>2016</v>
      </c>
      <c r="B451" s="41"/>
      <c r="C451" s="41"/>
      <c r="D451" s="41">
        <f t="shared" ref="D451:D465" si="3">SUMIF($A$3:$A$410,$A451,D$3:D$410)</f>
        <v>378.01685692601535</v>
      </c>
      <c r="E451" s="41">
        <f t="shared" si="2"/>
        <v>185.33134920350949</v>
      </c>
      <c r="F451" s="41">
        <f t="shared" si="2"/>
        <v>1167.836615772813</v>
      </c>
      <c r="G451" s="41">
        <f t="shared" si="2"/>
        <v>310.06199195526369</v>
      </c>
      <c r="H451" s="41">
        <f t="shared" si="2"/>
        <v>1047.8291947919367</v>
      </c>
      <c r="I451" s="41">
        <f t="shared" si="2"/>
        <v>55.430815328057605</v>
      </c>
      <c r="J451" s="41">
        <f t="shared" si="2"/>
        <v>571.14532179757055</v>
      </c>
      <c r="K451" s="41">
        <f t="shared" si="2"/>
        <v>299.41180723638803</v>
      </c>
      <c r="L451" s="41">
        <f t="shared" si="2"/>
        <v>370.50253369067144</v>
      </c>
      <c r="M451" s="41">
        <f t="shared" si="2"/>
        <v>338.28318425750786</v>
      </c>
      <c r="N451" s="41">
        <f t="shared" si="2"/>
        <v>1362.1051360897477</v>
      </c>
      <c r="O451" s="41">
        <f t="shared" si="2"/>
        <v>1283.9790432673269</v>
      </c>
    </row>
    <row r="452" spans="1:15" x14ac:dyDescent="0.3">
      <c r="A452" s="41">
        <v>2017</v>
      </c>
      <c r="B452" s="41"/>
      <c r="C452" s="41"/>
      <c r="D452" s="41">
        <f t="shared" si="3"/>
        <v>382.8646162911424</v>
      </c>
      <c r="E452" s="41">
        <f t="shared" si="2"/>
        <v>188.27720318076283</v>
      </c>
      <c r="F452" s="41">
        <f t="shared" si="2"/>
        <v>1187.9178225536298</v>
      </c>
      <c r="G452" s="41">
        <f t="shared" si="2"/>
        <v>315.287420756627</v>
      </c>
      <c r="H452" s="41">
        <f t="shared" si="2"/>
        <v>1066.3726458053252</v>
      </c>
      <c r="I452" s="41">
        <f t="shared" si="2"/>
        <v>56.240650938630367</v>
      </c>
      <c r="J452" s="41">
        <f t="shared" si="2"/>
        <v>579.05227344275545</v>
      </c>
      <c r="K452" s="41">
        <f t="shared" si="2"/>
        <v>302.18675235744519</v>
      </c>
      <c r="L452" s="41">
        <f t="shared" si="2"/>
        <v>376.04575705555163</v>
      </c>
      <c r="M452" s="41">
        <f t="shared" si="2"/>
        <v>344.49751208129555</v>
      </c>
      <c r="N452" s="41">
        <f t="shared" si="2"/>
        <v>1382.6682435939349</v>
      </c>
      <c r="O452" s="41">
        <f t="shared" si="2"/>
        <v>1309.0602740509491</v>
      </c>
    </row>
    <row r="453" spans="1:15" x14ac:dyDescent="0.3">
      <c r="A453" s="41">
        <v>2018</v>
      </c>
      <c r="B453" s="41"/>
      <c r="C453" s="41"/>
      <c r="D453" s="41">
        <f t="shared" si="3"/>
        <v>387.36120062059319</v>
      </c>
      <c r="E453" s="41">
        <f t="shared" si="2"/>
        <v>190.87222623301108</v>
      </c>
      <c r="F453" s="41">
        <f t="shared" si="2"/>
        <v>1208.1454838442141</v>
      </c>
      <c r="G453" s="41">
        <f t="shared" si="2"/>
        <v>320.59808253213117</v>
      </c>
      <c r="H453" s="41">
        <f t="shared" si="2"/>
        <v>1081.8677008398913</v>
      </c>
      <c r="I453" s="41">
        <f t="shared" si="2"/>
        <v>56.972655208575951</v>
      </c>
      <c r="J453" s="41">
        <f t="shared" si="2"/>
        <v>587.52346405439209</v>
      </c>
      <c r="K453" s="41">
        <f t="shared" si="2"/>
        <v>305.08391722655591</v>
      </c>
      <c r="L453" s="41">
        <f t="shared" si="2"/>
        <v>381.59683427268635</v>
      </c>
      <c r="M453" s="41">
        <f t="shared" si="2"/>
        <v>350.52079281258716</v>
      </c>
      <c r="N453" s="41">
        <f t="shared" si="2"/>
        <v>1405.4335623172315</v>
      </c>
      <c r="O453" s="41">
        <f t="shared" si="2"/>
        <v>1332.2479433791709</v>
      </c>
    </row>
    <row r="454" spans="1:15" x14ac:dyDescent="0.3">
      <c r="A454" s="41">
        <v>2019</v>
      </c>
      <c r="B454" s="41"/>
      <c r="C454" s="41"/>
      <c r="D454" s="41">
        <f t="shared" si="3"/>
        <v>391.61070365872638</v>
      </c>
      <c r="E454" s="41">
        <f t="shared" si="2"/>
        <v>193.43151021278123</v>
      </c>
      <c r="F454" s="41">
        <f t="shared" si="2"/>
        <v>1227.4741099909702</v>
      </c>
      <c r="G454" s="41">
        <f t="shared" si="2"/>
        <v>325.62779338150455</v>
      </c>
      <c r="H454" s="41">
        <f t="shared" si="2"/>
        <v>1098.116965592119</v>
      </c>
      <c r="I454" s="41">
        <f t="shared" si="2"/>
        <v>57.799134481540605</v>
      </c>
      <c r="J454" s="41">
        <f t="shared" si="2"/>
        <v>595.65059909444233</v>
      </c>
      <c r="K454" s="41">
        <f t="shared" si="2"/>
        <v>307.97271863423754</v>
      </c>
      <c r="L454" s="41">
        <f t="shared" si="2"/>
        <v>387.14890179232725</v>
      </c>
      <c r="M454" s="41">
        <f t="shared" si="2"/>
        <v>357.20514699844233</v>
      </c>
      <c r="N454" s="41">
        <f t="shared" si="2"/>
        <v>1427.2243952751567</v>
      </c>
      <c r="O454" s="41">
        <f t="shared" si="2"/>
        <v>1353.6181110301243</v>
      </c>
    </row>
    <row r="455" spans="1:15" x14ac:dyDescent="0.3">
      <c r="A455" s="41">
        <v>2020</v>
      </c>
      <c r="B455" s="41"/>
      <c r="C455" s="41"/>
      <c r="D455" s="41">
        <f t="shared" si="3"/>
        <v>395.30220014550639</v>
      </c>
      <c r="E455" s="41">
        <f t="shared" si="2"/>
        <v>195.74623082019309</v>
      </c>
      <c r="F455" s="41">
        <f t="shared" si="2"/>
        <v>1244.5663016812932</v>
      </c>
      <c r="G455" s="41">
        <f t="shared" si="2"/>
        <v>330.08573520352479</v>
      </c>
      <c r="H455" s="41">
        <f t="shared" si="2"/>
        <v>1111.7054927391994</v>
      </c>
      <c r="I455" s="41">
        <f t="shared" si="2"/>
        <v>58.54164537856969</v>
      </c>
      <c r="J455" s="41">
        <f t="shared" si="2"/>
        <v>603.80065341162901</v>
      </c>
      <c r="K455" s="41">
        <f t="shared" si="2"/>
        <v>310.88995676884929</v>
      </c>
      <c r="L455" s="41">
        <f t="shared" si="2"/>
        <v>392.69715891028034</v>
      </c>
      <c r="M455" s="41">
        <f t="shared" si="2"/>
        <v>362.56066367195245</v>
      </c>
      <c r="N455" s="41">
        <f t="shared" si="2"/>
        <v>1448.4044040175863</v>
      </c>
      <c r="O455" s="41">
        <f t="shared" si="2"/>
        <v>1371.2865091741835</v>
      </c>
    </row>
    <row r="456" spans="1:15" x14ac:dyDescent="0.3">
      <c r="A456" s="41">
        <v>2021</v>
      </c>
      <c r="B456" s="41"/>
      <c r="C456" s="41"/>
      <c r="D456" s="41">
        <f t="shared" si="3"/>
        <v>398.87505197576132</v>
      </c>
      <c r="E456" s="41">
        <f t="shared" si="2"/>
        <v>197.9400906743802</v>
      </c>
      <c r="F456" s="41">
        <f t="shared" si="2"/>
        <v>1260.7674225803892</v>
      </c>
      <c r="G456" s="41">
        <f t="shared" si="2"/>
        <v>334.29928126132398</v>
      </c>
      <c r="H456" s="41">
        <f t="shared" si="2"/>
        <v>1125.7263093858173</v>
      </c>
      <c r="I456" s="41">
        <f t="shared" si="2"/>
        <v>59.290930052397457</v>
      </c>
      <c r="J456" s="41">
        <f t="shared" si="2"/>
        <v>612.14956137369995</v>
      </c>
      <c r="K456" s="41">
        <f t="shared" si="2"/>
        <v>313.8994093460131</v>
      </c>
      <c r="L456" s="41">
        <f t="shared" si="2"/>
        <v>398.2448313761563</v>
      </c>
      <c r="M456" s="41">
        <f t="shared" si="2"/>
        <v>367.23870136096463</v>
      </c>
      <c r="N456" s="41">
        <f t="shared" si="2"/>
        <v>1469.4399162372326</v>
      </c>
      <c r="O456" s="41">
        <f t="shared" si="2"/>
        <v>1387.5021918044063</v>
      </c>
    </row>
    <row r="457" spans="1:15" x14ac:dyDescent="0.3">
      <c r="A457" s="41">
        <v>2022</v>
      </c>
      <c r="B457" s="41"/>
      <c r="C457" s="41"/>
      <c r="D457" s="41">
        <f t="shared" si="3"/>
        <v>402.54365031235818</v>
      </c>
      <c r="E457" s="41">
        <f t="shared" si="2"/>
        <v>200.00442300468544</v>
      </c>
      <c r="F457" s="41">
        <f t="shared" si="2"/>
        <v>1275.7550558406447</v>
      </c>
      <c r="G457" s="41">
        <f t="shared" si="2"/>
        <v>338.19957248645687</v>
      </c>
      <c r="H457" s="41">
        <f t="shared" si="2"/>
        <v>1139.6100387772719</v>
      </c>
      <c r="I457" s="41">
        <f t="shared" si="2"/>
        <v>60.045424476377022</v>
      </c>
      <c r="J457" s="41">
        <f t="shared" si="2"/>
        <v>620.69689144675829</v>
      </c>
      <c r="K457" s="41">
        <f t="shared" si="2"/>
        <v>316.94193495681276</v>
      </c>
      <c r="L457" s="41">
        <f t="shared" si="2"/>
        <v>403.79154830373619</v>
      </c>
      <c r="M457" s="41">
        <f t="shared" si="2"/>
        <v>371.78020724594313</v>
      </c>
      <c r="N457" s="41">
        <f t="shared" si="2"/>
        <v>1489.4614242587161</v>
      </c>
      <c r="O457" s="41">
        <f t="shared" si="2"/>
        <v>1403.316716696562</v>
      </c>
    </row>
    <row r="458" spans="1:15" x14ac:dyDescent="0.3">
      <c r="A458" s="41">
        <v>2023</v>
      </c>
      <c r="B458" s="41"/>
      <c r="C458" s="41"/>
      <c r="D458" s="41">
        <f t="shared" si="3"/>
        <v>406.59714816382314</v>
      </c>
      <c r="E458" s="41">
        <f t="shared" si="2"/>
        <v>202.02398108992875</v>
      </c>
      <c r="F458" s="41">
        <f t="shared" si="2"/>
        <v>1290.1099680258435</v>
      </c>
      <c r="G458" s="41">
        <f t="shared" si="2"/>
        <v>341.94463957215373</v>
      </c>
      <c r="H458" s="41">
        <f t="shared" si="2"/>
        <v>1153.0626976253739</v>
      </c>
      <c r="I458" s="41">
        <f t="shared" si="2"/>
        <v>60.804130604841305</v>
      </c>
      <c r="J458" s="41">
        <f t="shared" si="2"/>
        <v>629.33710636427338</v>
      </c>
      <c r="K458" s="41">
        <f t="shared" si="2"/>
        <v>320.01331115410522</v>
      </c>
      <c r="L458" s="41">
        <f t="shared" si="2"/>
        <v>409.33314646906291</v>
      </c>
      <c r="M458" s="41">
        <f t="shared" si="2"/>
        <v>376.45821727774609</v>
      </c>
      <c r="N458" s="41">
        <f t="shared" si="2"/>
        <v>1509.1282141209686</v>
      </c>
      <c r="O458" s="41">
        <f t="shared" si="2"/>
        <v>1421.4302454195063</v>
      </c>
    </row>
    <row r="459" spans="1:15" x14ac:dyDescent="0.3">
      <c r="A459" s="41">
        <v>2024</v>
      </c>
      <c r="B459" s="41"/>
      <c r="C459" s="41"/>
      <c r="D459" s="41">
        <f t="shared" si="3"/>
        <v>410.91097703853609</v>
      </c>
      <c r="E459" s="41">
        <f t="shared" si="2"/>
        <v>204.09229879730702</v>
      </c>
      <c r="F459" s="41">
        <f t="shared" si="2"/>
        <v>1304.7745219696744</v>
      </c>
      <c r="G459" s="41">
        <f t="shared" si="2"/>
        <v>345.77124639912705</v>
      </c>
      <c r="H459" s="41">
        <f t="shared" si="2"/>
        <v>1166.3989455038491</v>
      </c>
      <c r="I459" s="41">
        <f t="shared" si="2"/>
        <v>61.566087956949687</v>
      </c>
      <c r="J459" s="41">
        <f t="shared" si="2"/>
        <v>638.005110148021</v>
      </c>
      <c r="K459" s="41">
        <f t="shared" si="2"/>
        <v>323.11952701583783</v>
      </c>
      <c r="L459" s="41">
        <f t="shared" si="2"/>
        <v>414.87184549274173</v>
      </c>
      <c r="M459" s="41">
        <f t="shared" si="2"/>
        <v>381.12706124017978</v>
      </c>
      <c r="N459" s="41">
        <f t="shared" si="2"/>
        <v>1529.0872317115522</v>
      </c>
      <c r="O459" s="41">
        <f t="shared" si="2"/>
        <v>1440.9402430059015</v>
      </c>
    </row>
    <row r="460" spans="1:15" x14ac:dyDescent="0.3">
      <c r="A460" s="41">
        <v>2025</v>
      </c>
      <c r="B460" s="41"/>
      <c r="C460" s="41"/>
      <c r="D460" s="41">
        <f t="shared" si="3"/>
        <v>415.21456316891624</v>
      </c>
      <c r="E460" s="41">
        <f t="shared" si="2"/>
        <v>206.19263275441577</v>
      </c>
      <c r="F460" s="41">
        <f t="shared" si="2"/>
        <v>1319.8010657358006</v>
      </c>
      <c r="G460" s="41">
        <f t="shared" si="2"/>
        <v>349.68754622510085</v>
      </c>
      <c r="H460" s="41">
        <f t="shared" si="2"/>
        <v>1179.8702627703462</v>
      </c>
      <c r="I460" s="41">
        <f t="shared" si="2"/>
        <v>62.331504349789455</v>
      </c>
      <c r="J460" s="41">
        <f t="shared" si="2"/>
        <v>646.77919070621613</v>
      </c>
      <c r="K460" s="41">
        <f t="shared" si="2"/>
        <v>326.24791337214612</v>
      </c>
      <c r="L460" s="41">
        <f t="shared" si="2"/>
        <v>420.39877482962993</v>
      </c>
      <c r="M460" s="41">
        <f t="shared" si="2"/>
        <v>385.73754367708869</v>
      </c>
      <c r="N460" s="41">
        <f t="shared" si="2"/>
        <v>1549.1186759798663</v>
      </c>
      <c r="O460" s="41">
        <f t="shared" si="2"/>
        <v>1460.415639111568</v>
      </c>
    </row>
    <row r="461" spans="1:15" x14ac:dyDescent="0.3">
      <c r="A461" s="41">
        <v>2026</v>
      </c>
      <c r="B461" s="41"/>
      <c r="C461" s="41"/>
      <c r="D461" s="41">
        <f t="shared" si="3"/>
        <v>419.36631112217441</v>
      </c>
      <c r="E461" s="41">
        <f t="shared" si="2"/>
        <v>208.28031345307477</v>
      </c>
      <c r="F461" s="41">
        <f t="shared" si="2"/>
        <v>1334.7977250233016</v>
      </c>
      <c r="G461" s="41">
        <f t="shared" si="2"/>
        <v>353.59263980589247</v>
      </c>
      <c r="H461" s="41">
        <f t="shared" si="2"/>
        <v>1193.3692492498781</v>
      </c>
      <c r="I461" s="41">
        <f t="shared" si="2"/>
        <v>63.096832553800581</v>
      </c>
      <c r="J461" s="41">
        <f t="shared" si="2"/>
        <v>655.63958690904599</v>
      </c>
      <c r="K461" s="41">
        <f t="shared" si="2"/>
        <v>329.38311608099991</v>
      </c>
      <c r="L461" s="41">
        <f t="shared" si="2"/>
        <v>425.9197327889882</v>
      </c>
      <c r="M461" s="41">
        <f t="shared" si="2"/>
        <v>390.37686350010767</v>
      </c>
      <c r="N461" s="41">
        <f t="shared" si="2"/>
        <v>1569.1152321181464</v>
      </c>
      <c r="O461" s="41">
        <f t="shared" si="2"/>
        <v>1478.97618069329</v>
      </c>
    </row>
    <row r="462" spans="1:15" x14ac:dyDescent="0.3">
      <c r="A462" s="41">
        <v>2027</v>
      </c>
      <c r="B462" s="41"/>
      <c r="C462" s="41"/>
      <c r="D462" s="41">
        <f t="shared" si="3"/>
        <v>423.46418786367451</v>
      </c>
      <c r="E462" s="41">
        <f t="shared" si="2"/>
        <v>210.3584262761637</v>
      </c>
      <c r="F462" s="41">
        <f t="shared" si="2"/>
        <v>1349.6588150164146</v>
      </c>
      <c r="G462" s="41">
        <f t="shared" si="2"/>
        <v>357.46215644234417</v>
      </c>
      <c r="H462" s="41">
        <f t="shared" si="2"/>
        <v>1206.834625835316</v>
      </c>
      <c r="I462" s="41">
        <f t="shared" si="2"/>
        <v>63.862396206474784</v>
      </c>
      <c r="J462" s="41">
        <f t="shared" si="2"/>
        <v>664.60815934667414</v>
      </c>
      <c r="K462" s="41">
        <f t="shared" si="2"/>
        <v>332.51942921928833</v>
      </c>
      <c r="L462" s="41">
        <f t="shared" si="2"/>
        <v>431.44272796493493</v>
      </c>
      <c r="M462" s="41">
        <f t="shared" si="2"/>
        <v>395.04306404503973</v>
      </c>
      <c r="N462" s="41">
        <f t="shared" si="2"/>
        <v>1589.2028777455766</v>
      </c>
      <c r="O462" s="41">
        <f t="shared" si="2"/>
        <v>1497.0857241041763</v>
      </c>
    </row>
    <row r="463" spans="1:15" x14ac:dyDescent="0.3">
      <c r="A463" s="41">
        <v>2028</v>
      </c>
      <c r="B463" s="41"/>
      <c r="C463" s="41"/>
      <c r="D463" s="41">
        <f t="shared" si="3"/>
        <v>427.59740043570679</v>
      </c>
      <c r="E463" s="41">
        <f t="shared" si="2"/>
        <v>212.43738593724743</v>
      </c>
      <c r="F463" s="41">
        <f t="shared" si="2"/>
        <v>1364.4872533560949</v>
      </c>
      <c r="G463" s="41">
        <f t="shared" si="2"/>
        <v>361.32507639930446</v>
      </c>
      <c r="H463" s="41">
        <f t="shared" si="2"/>
        <v>1220.3246784949724</v>
      </c>
      <c r="I463" s="41">
        <f t="shared" si="2"/>
        <v>64.629783796028519</v>
      </c>
      <c r="J463" s="41">
        <f t="shared" si="2"/>
        <v>673.69845867574907</v>
      </c>
      <c r="K463" s="41">
        <f t="shared" si="2"/>
        <v>335.65986063342302</v>
      </c>
      <c r="L463" s="41">
        <f t="shared" si="2"/>
        <v>436.97074960296055</v>
      </c>
      <c r="M463" s="41">
        <f t="shared" si="2"/>
        <v>399.7594899642026</v>
      </c>
      <c r="N463" s="41">
        <f t="shared" si="2"/>
        <v>1609.4087628774487</v>
      </c>
      <c r="O463" s="41">
        <f t="shared" si="2"/>
        <v>1515.3709456258439</v>
      </c>
    </row>
    <row r="464" spans="1:15" x14ac:dyDescent="0.3">
      <c r="A464" s="41">
        <v>2029</v>
      </c>
      <c r="B464" s="41"/>
      <c r="C464" s="41"/>
      <c r="D464" s="41">
        <f t="shared" si="3"/>
        <v>431.75765802867926</v>
      </c>
      <c r="E464" s="41">
        <f t="shared" si="2"/>
        <v>214.52673190073023</v>
      </c>
      <c r="F464" s="41">
        <f t="shared" si="2"/>
        <v>1379.3556238884767</v>
      </c>
      <c r="G464" s="41">
        <f t="shared" si="2"/>
        <v>365.2015412708439</v>
      </c>
      <c r="H464" s="41">
        <f t="shared" si="2"/>
        <v>1233.8897267334132</v>
      </c>
      <c r="I464" s="41">
        <f t="shared" si="2"/>
        <v>65.396415430561731</v>
      </c>
      <c r="J464" s="41">
        <f t="shared" si="2"/>
        <v>682.9267863981845</v>
      </c>
      <c r="K464" s="41">
        <f t="shared" si="2"/>
        <v>338.80421125055983</v>
      </c>
      <c r="L464" s="41">
        <f t="shared" si="2"/>
        <v>442.50085005225168</v>
      </c>
      <c r="M464" s="41">
        <f t="shared" si="2"/>
        <v>404.5343266216845</v>
      </c>
      <c r="N464" s="41">
        <f t="shared" si="2"/>
        <v>1629.7562721375373</v>
      </c>
      <c r="O464" s="41">
        <f t="shared" si="2"/>
        <v>1533.922293577735</v>
      </c>
    </row>
    <row r="465" spans="1:15" x14ac:dyDescent="0.3">
      <c r="A465" s="41">
        <v>2030</v>
      </c>
      <c r="B465" s="41"/>
      <c r="C465" s="41"/>
      <c r="D465" s="41">
        <f t="shared" si="3"/>
        <v>435.95717662625276</v>
      </c>
      <c r="E465" s="41">
        <f t="shared" si="2"/>
        <v>216.63416496025695</v>
      </c>
      <c r="F465" s="41">
        <f t="shared" si="2"/>
        <v>1394.3263208662847</v>
      </c>
      <c r="G465" s="41">
        <f t="shared" si="2"/>
        <v>369.10812162001076</v>
      </c>
      <c r="H465" s="41">
        <f t="shared" si="2"/>
        <v>1247.5830686309916</v>
      </c>
      <c r="I465" s="41">
        <f t="shared" si="2"/>
        <v>66.167175954061562</v>
      </c>
      <c r="J465" s="41">
        <f t="shared" si="2"/>
        <v>692.28762457739344</v>
      </c>
      <c r="K465" s="41">
        <f t="shared" si="2"/>
        <v>341.94634061227327</v>
      </c>
      <c r="L465" s="41">
        <f t="shared" si="2"/>
        <v>448.03325330919461</v>
      </c>
      <c r="M465" s="41">
        <f t="shared" si="2"/>
        <v>409.37293325101865</v>
      </c>
      <c r="N465" s="41">
        <f t="shared" si="2"/>
        <v>1650.3121084481693</v>
      </c>
      <c r="O465" s="41">
        <f t="shared" si="2"/>
        <v>1552.7506875969973</v>
      </c>
    </row>
  </sheetData>
  <mergeCells count="1">
    <mergeCell ref="A1:O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E465"/>
  <sheetViews>
    <sheetView workbookViewId="0">
      <selection activeCell="G408" sqref="G408"/>
    </sheetView>
  </sheetViews>
  <sheetFormatPr defaultRowHeight="14.4" x14ac:dyDescent="0.3"/>
  <sheetData>
    <row r="1" spans="1:20" x14ac:dyDescent="0.3">
      <c r="A1" s="170" t="s">
        <v>82</v>
      </c>
      <c r="B1" s="170"/>
      <c r="C1" s="170"/>
      <c r="D1" s="170"/>
      <c r="E1" s="170"/>
      <c r="F1" s="170"/>
      <c r="G1" s="170"/>
      <c r="H1" s="170"/>
      <c r="I1" s="170"/>
      <c r="J1" s="170"/>
      <c r="K1" s="170"/>
      <c r="L1" s="170"/>
      <c r="M1" s="170"/>
      <c r="N1" s="170"/>
      <c r="O1" s="170"/>
      <c r="P1" s="38"/>
      <c r="Q1" s="38"/>
      <c r="R1" s="38"/>
      <c r="S1" s="38"/>
      <c r="T1" s="38"/>
    </row>
    <row r="2" spans="1:20" x14ac:dyDescent="0.3">
      <c r="A2" s="43" t="s">
        <v>60</v>
      </c>
      <c r="B2" s="43" t="s">
        <v>61</v>
      </c>
      <c r="C2" s="43" t="s">
        <v>62</v>
      </c>
      <c r="D2" s="43" t="s">
        <v>63</v>
      </c>
      <c r="E2" s="43" t="s">
        <v>64</v>
      </c>
      <c r="F2" s="43" t="s">
        <v>65</v>
      </c>
      <c r="G2" s="43" t="s">
        <v>66</v>
      </c>
      <c r="H2" s="43" t="s">
        <v>67</v>
      </c>
      <c r="I2" s="43" t="s">
        <v>68</v>
      </c>
      <c r="J2" s="43" t="s">
        <v>69</v>
      </c>
      <c r="K2" s="43" t="s">
        <v>70</v>
      </c>
      <c r="L2" s="43" t="s">
        <v>71</v>
      </c>
      <c r="M2" s="43" t="s">
        <v>72</v>
      </c>
      <c r="N2" s="43" t="s">
        <v>73</v>
      </c>
      <c r="O2" s="43" t="s">
        <v>74</v>
      </c>
      <c r="P2" s="40"/>
      <c r="Q2" s="40"/>
      <c r="R2" s="40"/>
      <c r="S2" s="40"/>
      <c r="T2" s="40"/>
    </row>
    <row r="3" spans="1:20" x14ac:dyDescent="0.3">
      <c r="A3" s="43">
        <v>1980</v>
      </c>
      <c r="B3" s="43" t="s">
        <v>75</v>
      </c>
      <c r="C3" s="43">
        <v>1</v>
      </c>
      <c r="D3" s="44">
        <v>3.7813449784154582</v>
      </c>
      <c r="E3" s="44">
        <v>0.46216511457313603</v>
      </c>
      <c r="F3" s="44">
        <v>7.0116184094983796</v>
      </c>
      <c r="G3" s="44">
        <v>1.9566502806470345</v>
      </c>
      <c r="H3" s="44">
        <v>7.9468945913067444</v>
      </c>
      <c r="I3" s="44">
        <v>0.65067163300614417</v>
      </c>
      <c r="J3" s="44">
        <v>0.72197290341330378</v>
      </c>
      <c r="K3" s="44">
        <v>0.31813802774796568</v>
      </c>
      <c r="L3" s="44">
        <v>1.3643469253032996</v>
      </c>
      <c r="M3" s="44">
        <v>0.58426367927448553</v>
      </c>
      <c r="N3" s="44">
        <v>5.162305324446006</v>
      </c>
      <c r="O3" s="44">
        <v>5.7638708947827073</v>
      </c>
      <c r="P3" s="40"/>
      <c r="Q3" s="40"/>
      <c r="R3" s="40"/>
      <c r="S3" s="40"/>
      <c r="T3" s="40"/>
    </row>
    <row r="4" spans="1:20" x14ac:dyDescent="0.3">
      <c r="A4" s="43">
        <v>1981</v>
      </c>
      <c r="B4" s="43" t="s">
        <v>75</v>
      </c>
      <c r="C4" s="43">
        <v>1</v>
      </c>
      <c r="D4" s="44">
        <v>2.6150192356434809</v>
      </c>
      <c r="E4" s="44">
        <v>0.25092427722820432</v>
      </c>
      <c r="F4" s="44">
        <v>5.4098542907980613</v>
      </c>
      <c r="G4" s="44">
        <v>1.4407536648544581</v>
      </c>
      <c r="H4" s="44">
        <v>9.1945892436807597</v>
      </c>
      <c r="I4" s="44">
        <v>0.81401204135269922</v>
      </c>
      <c r="J4" s="44">
        <v>0.64178498392258898</v>
      </c>
      <c r="K4" s="44">
        <v>0.36519862989668639</v>
      </c>
      <c r="L4" s="44">
        <v>1.3650928820785404</v>
      </c>
      <c r="M4" s="44">
        <v>0.66240292774025766</v>
      </c>
      <c r="N4" s="44">
        <v>5.4613798903715205</v>
      </c>
      <c r="O4" s="44">
        <v>7.1389658765559272</v>
      </c>
      <c r="P4" s="40"/>
      <c r="Q4" s="40"/>
      <c r="R4" s="40"/>
      <c r="S4" s="40"/>
      <c r="T4" s="40"/>
    </row>
    <row r="5" spans="1:20" x14ac:dyDescent="0.3">
      <c r="A5" s="43">
        <v>1982</v>
      </c>
      <c r="B5" s="43" t="s">
        <v>75</v>
      </c>
      <c r="C5" s="43">
        <v>1</v>
      </c>
      <c r="D5" s="44">
        <v>2.5201773904177682</v>
      </c>
      <c r="E5" s="44">
        <v>0.24312887469124211</v>
      </c>
      <c r="F5" s="44">
        <v>4.8490882013485246</v>
      </c>
      <c r="G5" s="44">
        <v>1.3761999891336933</v>
      </c>
      <c r="H5" s="44">
        <v>6.6988829158721304</v>
      </c>
      <c r="I5" s="44">
        <v>0.43017578511197441</v>
      </c>
      <c r="J5" s="44">
        <v>0.44733803650585741</v>
      </c>
      <c r="K5" s="44">
        <v>0.30104374339626394</v>
      </c>
      <c r="L5" s="44">
        <v>1.9989172284057015</v>
      </c>
      <c r="M5" s="44">
        <v>1.6626183315921548</v>
      </c>
      <c r="N5" s="44">
        <v>4.8918154795206252</v>
      </c>
      <c r="O5" s="44">
        <v>8.0762851173591983</v>
      </c>
      <c r="P5" s="40"/>
      <c r="Q5" s="40"/>
      <c r="R5" s="40"/>
      <c r="S5" s="40"/>
      <c r="T5" s="40"/>
    </row>
    <row r="6" spans="1:20" x14ac:dyDescent="0.3">
      <c r="A6" s="43">
        <v>1983</v>
      </c>
      <c r="B6" s="43" t="s">
        <v>75</v>
      </c>
      <c r="C6" s="43">
        <v>1</v>
      </c>
      <c r="D6" s="44">
        <v>2.1094020561219899</v>
      </c>
      <c r="E6" s="44">
        <v>0.27670574169410289</v>
      </c>
      <c r="F6" s="44">
        <v>3.2979358512046475</v>
      </c>
      <c r="G6" s="44">
        <v>0.91971278822756797</v>
      </c>
      <c r="H6" s="44">
        <v>6.1364352599901144</v>
      </c>
      <c r="I6" s="44">
        <v>0.39009386407327562</v>
      </c>
      <c r="J6" s="44">
        <v>0.41565748045874312</v>
      </c>
      <c r="K6" s="44">
        <v>0.31442217755728913</v>
      </c>
      <c r="L6" s="44">
        <v>1.1357209157819046</v>
      </c>
      <c r="M6" s="44">
        <v>1.9069155328363745</v>
      </c>
      <c r="N6" s="44">
        <v>5.4230730138482564</v>
      </c>
      <c r="O6" s="44">
        <v>9.3092469685787691</v>
      </c>
      <c r="P6" s="40"/>
      <c r="Q6" s="40"/>
      <c r="R6" s="40"/>
      <c r="S6" s="40"/>
      <c r="T6" s="40"/>
    </row>
    <row r="7" spans="1:20" x14ac:dyDescent="0.3">
      <c r="A7" s="43">
        <v>1984</v>
      </c>
      <c r="B7" s="43" t="s">
        <v>75</v>
      </c>
      <c r="C7" s="43">
        <v>1</v>
      </c>
      <c r="D7" s="44">
        <v>2.6337263126011083</v>
      </c>
      <c r="E7" s="44">
        <v>0.54181684645493855</v>
      </c>
      <c r="F7" s="44">
        <v>3.7289075510222567</v>
      </c>
      <c r="G7" s="44">
        <v>1.0978163663681455</v>
      </c>
      <c r="H7" s="44">
        <v>6.0213676101546607</v>
      </c>
      <c r="I7" s="44">
        <v>0.41034750060563208</v>
      </c>
      <c r="J7" s="44">
        <v>0.38705940934526883</v>
      </c>
      <c r="K7" s="44">
        <v>0.44463804981858429</v>
      </c>
      <c r="L7" s="44">
        <v>1.6458983282378012</v>
      </c>
      <c r="M7" s="44">
        <v>3.0898368937028118</v>
      </c>
      <c r="N7" s="44">
        <v>4.8087038969357083</v>
      </c>
      <c r="O7" s="44">
        <v>9.169870652569756</v>
      </c>
      <c r="P7" s="40"/>
      <c r="Q7" s="40"/>
      <c r="R7" s="40"/>
      <c r="S7" s="40"/>
      <c r="T7" s="40"/>
    </row>
    <row r="8" spans="1:20" x14ac:dyDescent="0.3">
      <c r="A8" s="43">
        <v>1985</v>
      </c>
      <c r="B8" s="43" t="s">
        <v>75</v>
      </c>
      <c r="C8" s="43">
        <v>1</v>
      </c>
      <c r="D8" s="44">
        <v>2.6402570680069202</v>
      </c>
      <c r="E8" s="44">
        <v>0.5865589600874157</v>
      </c>
      <c r="F8" s="44">
        <v>4.8401061171042734</v>
      </c>
      <c r="G8" s="44">
        <v>1.410773034534776</v>
      </c>
      <c r="H8" s="44">
        <v>8.0690272100570102</v>
      </c>
      <c r="I8" s="44">
        <v>0.70417970771596761</v>
      </c>
      <c r="J8" s="44">
        <v>0.6302207281039669</v>
      </c>
      <c r="K8" s="44">
        <v>0.4881555357897962</v>
      </c>
      <c r="L8" s="44">
        <v>1.3618526311709702</v>
      </c>
      <c r="M8" s="44">
        <v>3.9961002835223716</v>
      </c>
      <c r="N8" s="44">
        <v>7.0931047209086886</v>
      </c>
      <c r="O8" s="44">
        <v>16.917741152073052</v>
      </c>
      <c r="P8" s="40"/>
      <c r="Q8" s="40"/>
      <c r="R8" s="40"/>
      <c r="S8" s="40"/>
      <c r="T8" s="40"/>
    </row>
    <row r="9" spans="1:20" x14ac:dyDescent="0.3">
      <c r="A9" s="43">
        <v>1986</v>
      </c>
      <c r="B9" s="43" t="s">
        <v>75</v>
      </c>
      <c r="C9" s="43">
        <v>1</v>
      </c>
      <c r="D9" s="44">
        <v>2.4730601266252261</v>
      </c>
      <c r="E9" s="44">
        <v>0.69369384786517585</v>
      </c>
      <c r="F9" s="44">
        <v>4.8584360510704903</v>
      </c>
      <c r="G9" s="44">
        <v>1.3902684387184721</v>
      </c>
      <c r="H9" s="44">
        <v>8.05389538060526</v>
      </c>
      <c r="I9" s="44">
        <v>0.72431588881969355</v>
      </c>
      <c r="J9" s="44">
        <v>0.56085375841549434</v>
      </c>
      <c r="K9" s="44">
        <v>0.49921685388042458</v>
      </c>
      <c r="L9" s="44">
        <v>2.5613056403134373</v>
      </c>
      <c r="M9" s="44">
        <v>4.7684524877814276</v>
      </c>
      <c r="N9" s="44">
        <v>11.64781332524098</v>
      </c>
      <c r="O9" s="44">
        <v>17.884447548662514</v>
      </c>
      <c r="P9" s="40"/>
      <c r="Q9" s="40"/>
      <c r="R9" s="40"/>
      <c r="S9" s="40"/>
      <c r="T9" s="40"/>
    </row>
    <row r="10" spans="1:20" x14ac:dyDescent="0.3">
      <c r="A10" s="43">
        <v>1987</v>
      </c>
      <c r="B10" s="43" t="s">
        <v>75</v>
      </c>
      <c r="C10" s="43">
        <v>1</v>
      </c>
      <c r="D10" s="44">
        <v>2.830081668153114</v>
      </c>
      <c r="E10" s="44">
        <v>0.37882273946373279</v>
      </c>
      <c r="F10" s="44">
        <v>6.5491910786962535</v>
      </c>
      <c r="G10" s="44">
        <v>1.8559717004307337</v>
      </c>
      <c r="H10" s="44">
        <v>9.6296535113369401</v>
      </c>
      <c r="I10" s="44">
        <v>0.97890479291744947</v>
      </c>
      <c r="J10" s="44">
        <v>0.56225345638172342</v>
      </c>
      <c r="K10" s="44">
        <v>0.50722450842112632</v>
      </c>
      <c r="L10" s="44">
        <v>2.315909926001309</v>
      </c>
      <c r="M10" s="44">
        <v>5.8294874944762149</v>
      </c>
      <c r="N10" s="44">
        <v>12.651894952802154</v>
      </c>
      <c r="O10" s="44">
        <v>14.80126030637239</v>
      </c>
      <c r="P10" s="40"/>
      <c r="Q10" s="40"/>
      <c r="R10" s="40"/>
      <c r="S10" s="40"/>
      <c r="T10" s="40"/>
    </row>
    <row r="11" spans="1:20" x14ac:dyDescent="0.3">
      <c r="A11" s="43">
        <v>1988</v>
      </c>
      <c r="B11" s="43" t="s">
        <v>75</v>
      </c>
      <c r="C11" s="43">
        <v>1</v>
      </c>
      <c r="D11" s="44">
        <v>2.4632314074936374</v>
      </c>
      <c r="E11" s="44">
        <v>0.45542093265507461</v>
      </c>
      <c r="F11" s="44">
        <v>7.07927924510071</v>
      </c>
      <c r="G11" s="44">
        <v>2.018896304488766</v>
      </c>
      <c r="H11" s="44">
        <v>9.100127094916731</v>
      </c>
      <c r="I11" s="44">
        <v>0.51497569461377457</v>
      </c>
      <c r="J11" s="44">
        <v>0.79746123633241817</v>
      </c>
      <c r="K11" s="44">
        <v>0.68681630592755172</v>
      </c>
      <c r="L11" s="44">
        <v>3.7067847628673429</v>
      </c>
      <c r="M11" s="44">
        <v>3.4647170597118242</v>
      </c>
      <c r="N11" s="44">
        <v>10.275982930924686</v>
      </c>
      <c r="O11" s="44">
        <v>9.4488923509067408</v>
      </c>
      <c r="P11" s="40"/>
      <c r="Q11" s="40"/>
      <c r="R11" s="40"/>
      <c r="S11" s="40"/>
      <c r="T11" s="40"/>
    </row>
    <row r="12" spans="1:20" x14ac:dyDescent="0.3">
      <c r="A12" s="43">
        <v>1989</v>
      </c>
      <c r="B12" s="43" t="s">
        <v>75</v>
      </c>
      <c r="C12" s="43">
        <v>1</v>
      </c>
      <c r="D12" s="44">
        <v>2.6452737194586131</v>
      </c>
      <c r="E12" s="44">
        <v>0.56450815513024621</v>
      </c>
      <c r="F12" s="44">
        <v>7.9509528912000373</v>
      </c>
      <c r="G12" s="44">
        <v>2.2696484731637629</v>
      </c>
      <c r="H12" s="44">
        <v>11.389655312085297</v>
      </c>
      <c r="I12" s="44">
        <v>0.90665498920091536</v>
      </c>
      <c r="J12" s="44">
        <v>1.1266523465723</v>
      </c>
      <c r="K12" s="44">
        <v>1.3864080043373253</v>
      </c>
      <c r="L12" s="44">
        <v>2.3568372376270008</v>
      </c>
      <c r="M12" s="44">
        <v>3.0288189008344091</v>
      </c>
      <c r="N12" s="44">
        <v>9.0373720577736609</v>
      </c>
      <c r="O12" s="44">
        <v>8.6340651008617577</v>
      </c>
      <c r="P12" s="40"/>
      <c r="Q12" s="40"/>
      <c r="R12" s="40"/>
      <c r="S12" s="40"/>
      <c r="T12" s="40"/>
    </row>
    <row r="13" spans="1:20" x14ac:dyDescent="0.3">
      <c r="A13" s="43">
        <v>1990</v>
      </c>
      <c r="B13" s="43" t="s">
        <v>75</v>
      </c>
      <c r="C13" s="43">
        <v>1</v>
      </c>
      <c r="D13" s="44">
        <v>2.4478646463731262</v>
      </c>
      <c r="E13" s="44">
        <v>0.37057047423396622</v>
      </c>
      <c r="F13" s="44">
        <v>7.3444110726453928</v>
      </c>
      <c r="G13" s="44">
        <v>2.0928081995014338</v>
      </c>
      <c r="H13" s="44">
        <v>8.7113816206004984</v>
      </c>
      <c r="I13" s="44">
        <v>0.70254794414148813</v>
      </c>
      <c r="J13" s="44">
        <v>1.5240805612907604</v>
      </c>
      <c r="K13" s="44">
        <v>0.59042412809970568</v>
      </c>
      <c r="L13" s="44">
        <v>3.553149570013221</v>
      </c>
      <c r="M13" s="44">
        <v>2.1445567344871175</v>
      </c>
      <c r="N13" s="44">
        <v>7.5579687080266069</v>
      </c>
      <c r="O13" s="44">
        <v>8.310351642095954</v>
      </c>
      <c r="P13" s="40"/>
      <c r="Q13" s="40"/>
      <c r="R13" s="40"/>
      <c r="S13" s="40"/>
      <c r="T13" s="40"/>
    </row>
    <row r="14" spans="1:20" x14ac:dyDescent="0.3">
      <c r="A14" s="43">
        <v>1991</v>
      </c>
      <c r="B14" s="43" t="s">
        <v>75</v>
      </c>
      <c r="C14" s="43">
        <v>1</v>
      </c>
      <c r="D14" s="44">
        <v>2.5301033692275365</v>
      </c>
      <c r="E14" s="44">
        <v>0.48627247028019738</v>
      </c>
      <c r="F14" s="44">
        <v>7.6602942628573363</v>
      </c>
      <c r="G14" s="44">
        <v>2.1790455858469207</v>
      </c>
      <c r="H14" s="44">
        <v>7.0518942606933086</v>
      </c>
      <c r="I14" s="44">
        <v>1.1383696585309773</v>
      </c>
      <c r="J14" s="44">
        <v>1.7893345419846014</v>
      </c>
      <c r="K14" s="44">
        <v>0.64737811419712998</v>
      </c>
      <c r="L14" s="44">
        <v>3.4091768702748073</v>
      </c>
      <c r="M14" s="44">
        <v>1.5640791347396865</v>
      </c>
      <c r="N14" s="44">
        <v>7.4814828990516338</v>
      </c>
      <c r="O14" s="44">
        <v>5.3875495153258202</v>
      </c>
      <c r="P14" s="40"/>
      <c r="Q14" s="40"/>
      <c r="R14" s="40"/>
      <c r="S14" s="40"/>
      <c r="T14" s="40"/>
    </row>
    <row r="15" spans="1:20" x14ac:dyDescent="0.3">
      <c r="A15" s="43">
        <v>1992</v>
      </c>
      <c r="B15" s="43" t="s">
        <v>75</v>
      </c>
      <c r="C15" s="43">
        <v>1</v>
      </c>
      <c r="D15" s="44">
        <v>1.9330279843702254</v>
      </c>
      <c r="E15" s="44">
        <v>0.44136874554510891</v>
      </c>
      <c r="F15" s="44">
        <v>5.6906074298735199</v>
      </c>
      <c r="G15" s="44">
        <v>1.597199184353689</v>
      </c>
      <c r="H15" s="44">
        <v>5.0154863062032691</v>
      </c>
      <c r="I15" s="44">
        <v>0.58158047966908599</v>
      </c>
      <c r="J15" s="44">
        <v>2.486260267125755</v>
      </c>
      <c r="K15" s="44">
        <v>0.61896476049790794</v>
      </c>
      <c r="L15" s="44">
        <v>1.8794931395662053</v>
      </c>
      <c r="M15" s="44">
        <v>1.2142378124894095</v>
      </c>
      <c r="N15" s="44">
        <v>6.3199609809101052</v>
      </c>
      <c r="O15" s="44">
        <v>3.77868962689233</v>
      </c>
      <c r="P15" s="40"/>
      <c r="Q15" s="40"/>
      <c r="R15" s="40"/>
      <c r="S15" s="40"/>
      <c r="T15" s="40"/>
    </row>
    <row r="16" spans="1:20" x14ac:dyDescent="0.3">
      <c r="A16" s="43">
        <v>1993</v>
      </c>
      <c r="B16" s="43" t="s">
        <v>75</v>
      </c>
      <c r="C16" s="43">
        <v>1</v>
      </c>
      <c r="D16" s="44">
        <v>2.307800133187603</v>
      </c>
      <c r="E16" s="44">
        <v>0.46656488652522543</v>
      </c>
      <c r="F16" s="44">
        <v>6.7120232062229714</v>
      </c>
      <c r="G16" s="44">
        <v>1.9405324775775052</v>
      </c>
      <c r="H16" s="44">
        <v>5.4496886048539013</v>
      </c>
      <c r="I16" s="44">
        <v>1.0738923264427109</v>
      </c>
      <c r="J16" s="44">
        <v>2.2658394663724644</v>
      </c>
      <c r="K16" s="44">
        <v>0.75619766054437809</v>
      </c>
      <c r="L16" s="44">
        <v>1.7601685510165399</v>
      </c>
      <c r="M16" s="44">
        <v>0.38679938939113417</v>
      </c>
      <c r="N16" s="44">
        <v>6.2351227949897776</v>
      </c>
      <c r="O16" s="44">
        <v>3.6663077943513906</v>
      </c>
      <c r="P16" s="40"/>
      <c r="Q16" s="40"/>
      <c r="R16" s="40"/>
      <c r="S16" s="40"/>
      <c r="T16" s="40"/>
    </row>
    <row r="17" spans="1:20" x14ac:dyDescent="0.3">
      <c r="A17" s="43">
        <v>1994</v>
      </c>
      <c r="B17" s="43" t="s">
        <v>75</v>
      </c>
      <c r="C17" s="43">
        <v>1</v>
      </c>
      <c r="D17" s="44">
        <v>2.1393754042490047</v>
      </c>
      <c r="E17" s="44">
        <v>0.42510766130400524</v>
      </c>
      <c r="F17" s="44">
        <v>5.8997697831782743</v>
      </c>
      <c r="G17" s="44">
        <v>1.7041650138824314</v>
      </c>
      <c r="H17" s="44">
        <v>2.9635874277525893</v>
      </c>
      <c r="I17" s="44">
        <v>0.85741802648462973</v>
      </c>
      <c r="J17" s="44">
        <v>2.8249951714439354</v>
      </c>
      <c r="K17" s="44">
        <v>1.1051053466803238</v>
      </c>
      <c r="L17" s="44">
        <v>2.0031821950415578</v>
      </c>
      <c r="M17" s="44">
        <v>0.32582993936182603</v>
      </c>
      <c r="N17" s="44">
        <v>4.8574813108933634</v>
      </c>
      <c r="O17" s="44">
        <v>2.9347054918111879</v>
      </c>
      <c r="P17" s="40"/>
      <c r="Q17" s="40"/>
      <c r="R17" s="40"/>
      <c r="S17" s="40"/>
      <c r="T17" s="40"/>
    </row>
    <row r="18" spans="1:20" x14ac:dyDescent="0.3">
      <c r="A18" s="43">
        <v>1995</v>
      </c>
      <c r="B18" s="43" t="s">
        <v>75</v>
      </c>
      <c r="C18" s="43">
        <v>1</v>
      </c>
      <c r="D18" s="44">
        <v>1.9104039222730385</v>
      </c>
      <c r="E18" s="44">
        <v>0.47398854284077219</v>
      </c>
      <c r="F18" s="44">
        <v>6.7917947738972675</v>
      </c>
      <c r="G18" s="44">
        <v>1.8417573588754601</v>
      </c>
      <c r="H18" s="44">
        <v>4.2081622102502791</v>
      </c>
      <c r="I18" s="44">
        <v>0.66067989437157315</v>
      </c>
      <c r="J18" s="44">
        <v>2.8800933760729759</v>
      </c>
      <c r="K18" s="44">
        <v>1.0896243087615674</v>
      </c>
      <c r="L18" s="44">
        <v>2.8517893964283445</v>
      </c>
      <c r="M18" s="44">
        <v>0.29324843120535921</v>
      </c>
      <c r="N18" s="44">
        <v>5.931823509995878</v>
      </c>
      <c r="O18" s="44">
        <v>2.0479496364384793</v>
      </c>
      <c r="P18" s="40"/>
      <c r="Q18" s="40"/>
      <c r="R18" s="40"/>
      <c r="S18" s="40"/>
      <c r="T18" s="40"/>
    </row>
    <row r="19" spans="1:20" x14ac:dyDescent="0.3">
      <c r="A19" s="43">
        <v>1996</v>
      </c>
      <c r="B19" s="43" t="s">
        <v>75</v>
      </c>
      <c r="C19" s="43">
        <v>1</v>
      </c>
      <c r="D19" s="44">
        <v>1.6054961822187472</v>
      </c>
      <c r="E19" s="44">
        <v>0.43488058608675989</v>
      </c>
      <c r="F19" s="44">
        <v>5.44369061180657</v>
      </c>
      <c r="G19" s="44">
        <v>1.5688082488139703</v>
      </c>
      <c r="H19" s="44">
        <v>4.8494288736542588</v>
      </c>
      <c r="I19" s="44">
        <v>0.46008720780879819</v>
      </c>
      <c r="J19" s="44">
        <v>2.181256879870384</v>
      </c>
      <c r="K19" s="44">
        <v>0.64379934463119681</v>
      </c>
      <c r="L19" s="44">
        <v>1.3070082010043749</v>
      </c>
      <c r="M19" s="44">
        <v>0.96734250321893633</v>
      </c>
      <c r="N19" s="44">
        <v>6.6239398524592632</v>
      </c>
      <c r="O19" s="44">
        <v>2.7256453319776899</v>
      </c>
      <c r="P19" s="40"/>
      <c r="Q19" s="40"/>
      <c r="R19" s="40"/>
      <c r="S19" s="40"/>
      <c r="T19" s="40"/>
    </row>
    <row r="20" spans="1:20" x14ac:dyDescent="0.3">
      <c r="A20" s="43">
        <v>1997</v>
      </c>
      <c r="B20" s="43" t="s">
        <v>75</v>
      </c>
      <c r="C20" s="43">
        <v>1</v>
      </c>
      <c r="D20" s="44">
        <v>1.7489047104060103</v>
      </c>
      <c r="E20" s="44">
        <v>0.60339457583825951</v>
      </c>
      <c r="F20" s="44">
        <v>5.0463632286506179</v>
      </c>
      <c r="G20" s="44">
        <v>1.3667195975272732</v>
      </c>
      <c r="H20" s="44">
        <v>5.1164398024214899</v>
      </c>
      <c r="I20" s="44">
        <v>0.47867117914445456</v>
      </c>
      <c r="J20" s="44">
        <v>1.7514913675962567</v>
      </c>
      <c r="K20" s="44">
        <v>0.40490214913628464</v>
      </c>
      <c r="L20" s="44">
        <v>3.5232834118998779</v>
      </c>
      <c r="M20" s="44">
        <v>1.0594917346406634</v>
      </c>
      <c r="N20" s="44">
        <v>5.3241619283798434</v>
      </c>
      <c r="O20" s="44">
        <v>4.2018125862996367</v>
      </c>
      <c r="P20" s="40"/>
      <c r="Q20" s="40"/>
      <c r="R20" s="40"/>
      <c r="S20" s="40"/>
      <c r="T20" s="40"/>
    </row>
    <row r="21" spans="1:20" x14ac:dyDescent="0.3">
      <c r="A21" s="43">
        <v>1998</v>
      </c>
      <c r="B21" s="43" t="s">
        <v>75</v>
      </c>
      <c r="C21" s="43">
        <v>1</v>
      </c>
      <c r="D21" s="44">
        <v>2.2400218029245367</v>
      </c>
      <c r="E21" s="44">
        <v>0.83156543754527235</v>
      </c>
      <c r="F21" s="44">
        <v>5.226799782880363</v>
      </c>
      <c r="G21" s="44">
        <v>1.4640983050499679</v>
      </c>
      <c r="H21" s="44">
        <v>5.2666668673155597</v>
      </c>
      <c r="I21" s="44">
        <v>0.57339188711670697</v>
      </c>
      <c r="J21" s="44">
        <v>2.0475997195346918</v>
      </c>
      <c r="K21" s="44">
        <v>0.99177943617286957</v>
      </c>
      <c r="L21" s="44">
        <v>1.5140128258417045</v>
      </c>
      <c r="M21" s="44">
        <v>1.743456162227899</v>
      </c>
      <c r="N21" s="44">
        <v>5.9159262634258845</v>
      </c>
      <c r="O21" s="44">
        <v>7.7121880454909579</v>
      </c>
      <c r="P21" s="40"/>
      <c r="Q21" s="40"/>
      <c r="R21" s="40"/>
      <c r="S21" s="40"/>
      <c r="T21" s="40"/>
    </row>
    <row r="22" spans="1:20" x14ac:dyDescent="0.3">
      <c r="A22" s="43">
        <v>1999</v>
      </c>
      <c r="B22" s="43" t="s">
        <v>75</v>
      </c>
      <c r="C22" s="43">
        <v>1</v>
      </c>
      <c r="D22" s="44">
        <v>2.1425664093897807</v>
      </c>
      <c r="E22" s="44">
        <v>0.67091906617506325</v>
      </c>
      <c r="F22" s="44">
        <v>5.9942641382523538</v>
      </c>
      <c r="G22" s="44">
        <v>1.6265885280119641</v>
      </c>
      <c r="H22" s="44">
        <v>9.5289203514720615</v>
      </c>
      <c r="I22" s="44">
        <v>0.9499026148055586</v>
      </c>
      <c r="J22" s="44">
        <v>3.5420252625227842</v>
      </c>
      <c r="K22" s="44">
        <v>0.7926583220683433</v>
      </c>
      <c r="L22" s="44">
        <v>2.1664139310703021</v>
      </c>
      <c r="M22" s="44">
        <v>3.9147736597921647</v>
      </c>
      <c r="N22" s="44">
        <v>11.667344992893165</v>
      </c>
      <c r="O22" s="44">
        <v>12.913285622296902</v>
      </c>
      <c r="P22" s="40"/>
      <c r="Q22" s="40"/>
      <c r="R22" s="40"/>
      <c r="S22" s="40"/>
      <c r="T22" s="40"/>
    </row>
    <row r="23" spans="1:20" x14ac:dyDescent="0.3">
      <c r="A23" s="43">
        <v>2000</v>
      </c>
      <c r="B23" s="43" t="s">
        <v>75</v>
      </c>
      <c r="C23" s="43">
        <v>1</v>
      </c>
      <c r="D23" s="44">
        <v>2.2038301172554382</v>
      </c>
      <c r="E23" s="44">
        <v>0.74381806059063804</v>
      </c>
      <c r="F23" s="44">
        <v>6.4212551649962206</v>
      </c>
      <c r="G23" s="44">
        <v>1.8096327978693774</v>
      </c>
      <c r="H23" s="44">
        <v>9.7623682212336558</v>
      </c>
      <c r="I23" s="44">
        <v>0.97262985656927703</v>
      </c>
      <c r="J23" s="44">
        <v>2.3431151766762031</v>
      </c>
      <c r="K23" s="44">
        <v>0.57390809720631808</v>
      </c>
      <c r="L23" s="44">
        <v>1.5475853412461349</v>
      </c>
      <c r="M23" s="44">
        <v>3.988430321035918</v>
      </c>
      <c r="N23" s="44">
        <v>9.7554838827416273</v>
      </c>
      <c r="O23" s="44">
        <v>11.665153121181792</v>
      </c>
      <c r="P23" s="40"/>
      <c r="Q23" s="40"/>
      <c r="R23" s="40"/>
      <c r="S23" s="40"/>
      <c r="T23" s="40"/>
    </row>
    <row r="24" spans="1:20" x14ac:dyDescent="0.3">
      <c r="A24" s="43">
        <v>2001</v>
      </c>
      <c r="B24" s="43" t="s">
        <v>75</v>
      </c>
      <c r="C24" s="43">
        <v>1</v>
      </c>
      <c r="D24" s="44">
        <v>2.3031506429438044</v>
      </c>
      <c r="E24" s="44">
        <v>0.7009896700667364</v>
      </c>
      <c r="F24" s="44">
        <v>6.5255957749071172</v>
      </c>
      <c r="G24" s="44">
        <v>1.9167853762842266</v>
      </c>
      <c r="H24" s="44">
        <v>9.4833832527273092</v>
      </c>
      <c r="I24" s="44">
        <v>0.94434593559428126</v>
      </c>
      <c r="J24" s="44">
        <v>3.2301777972040142</v>
      </c>
      <c r="K24" s="44">
        <v>0.59774967338821638</v>
      </c>
      <c r="L24" s="44">
        <v>2.2109940410825977</v>
      </c>
      <c r="M24" s="44">
        <v>3.5180591216390287</v>
      </c>
      <c r="N24" s="44">
        <v>8.2745905166950973</v>
      </c>
      <c r="O24" s="44">
        <v>12.062625464939305</v>
      </c>
      <c r="P24" s="40"/>
      <c r="Q24" s="40"/>
      <c r="R24" s="40"/>
      <c r="S24" s="40"/>
      <c r="T24" s="40"/>
    </row>
    <row r="25" spans="1:20" x14ac:dyDescent="0.3">
      <c r="A25" s="43">
        <v>2002</v>
      </c>
      <c r="B25" s="43" t="s">
        <v>75</v>
      </c>
      <c r="C25" s="43">
        <v>1</v>
      </c>
      <c r="D25" s="44">
        <v>2.3916353565200419</v>
      </c>
      <c r="E25" s="44">
        <v>0.67319527048445282</v>
      </c>
      <c r="F25" s="44">
        <v>7.6352385111323509</v>
      </c>
      <c r="G25" s="44">
        <v>2.161826654303197</v>
      </c>
      <c r="H25" s="44">
        <v>9.0983763876370922</v>
      </c>
      <c r="I25" s="44">
        <v>0.65111865495000876</v>
      </c>
      <c r="J25" s="44">
        <v>3.5698131195484546</v>
      </c>
      <c r="K25" s="44">
        <v>0.85421453662198532</v>
      </c>
      <c r="L25" s="44">
        <v>2.1871312378583121</v>
      </c>
      <c r="M25" s="44">
        <v>4.8059701639400165</v>
      </c>
      <c r="N25" s="44">
        <v>9.6535265267398689</v>
      </c>
      <c r="O25" s="44">
        <v>17.637367138177854</v>
      </c>
      <c r="P25" s="40"/>
      <c r="Q25" s="40"/>
      <c r="R25" s="40"/>
      <c r="S25" s="40"/>
      <c r="T25" s="40"/>
    </row>
    <row r="26" spans="1:20" x14ac:dyDescent="0.3">
      <c r="A26" s="43">
        <v>2003</v>
      </c>
      <c r="B26" s="43" t="s">
        <v>75</v>
      </c>
      <c r="C26" s="43">
        <v>1</v>
      </c>
      <c r="D26" s="44">
        <v>2.3064020939800769</v>
      </c>
      <c r="E26" s="44">
        <v>0.60786760028888409</v>
      </c>
      <c r="F26" s="44">
        <v>5.8276252842507015</v>
      </c>
      <c r="G26" s="44">
        <v>1.6905592236418672</v>
      </c>
      <c r="H26" s="44">
        <v>6.608637609297471</v>
      </c>
      <c r="I26" s="44">
        <v>0.41632186888833561</v>
      </c>
      <c r="J26" s="44">
        <v>3.9692106970355163</v>
      </c>
      <c r="K26" s="44">
        <v>1.7160915327232324</v>
      </c>
      <c r="L26" s="44">
        <v>2.9213022266068753</v>
      </c>
      <c r="M26" s="44">
        <v>1.7215407892139971</v>
      </c>
      <c r="N26" s="44">
        <v>10.092964537754108</v>
      </c>
      <c r="O26" s="44">
        <v>12.219543163902792</v>
      </c>
      <c r="P26" s="40"/>
      <c r="Q26" s="40"/>
      <c r="R26" s="40"/>
      <c r="S26" s="40"/>
      <c r="T26" s="40"/>
    </row>
    <row r="27" spans="1:20" x14ac:dyDescent="0.3">
      <c r="A27" s="43">
        <v>2004</v>
      </c>
      <c r="B27" s="43" t="s">
        <v>75</v>
      </c>
      <c r="C27" s="43">
        <v>1</v>
      </c>
      <c r="D27" s="44">
        <v>2.083628638353169</v>
      </c>
      <c r="E27" s="44">
        <v>0.59512056705877736</v>
      </c>
      <c r="F27" s="44">
        <v>6.3720369538650843</v>
      </c>
      <c r="G27" s="44">
        <v>1.8727386920488249</v>
      </c>
      <c r="H27" s="44">
        <v>8.008167650661818</v>
      </c>
      <c r="I27" s="44">
        <v>0.5104983922577998</v>
      </c>
      <c r="J27" s="44">
        <v>3.8830466729868918</v>
      </c>
      <c r="K27" s="44">
        <v>1.1157861032704508</v>
      </c>
      <c r="L27" s="44">
        <v>1.8123150020806538</v>
      </c>
      <c r="M27" s="44">
        <v>2.0804848174972346</v>
      </c>
      <c r="N27" s="44">
        <v>9.0408327363944156</v>
      </c>
      <c r="O27" s="44">
        <v>4.9650571228915492</v>
      </c>
      <c r="P27" s="40"/>
      <c r="Q27" s="40"/>
      <c r="R27" s="40"/>
      <c r="S27" s="40"/>
      <c r="T27" s="40"/>
    </row>
    <row r="28" spans="1:20" x14ac:dyDescent="0.3">
      <c r="A28" s="43">
        <v>2005</v>
      </c>
      <c r="B28" s="43" t="s">
        <v>75</v>
      </c>
      <c r="C28" s="43">
        <v>1</v>
      </c>
      <c r="D28" s="44">
        <v>2.488406375014327</v>
      </c>
      <c r="E28" s="44">
        <v>0.61808224974743964</v>
      </c>
      <c r="F28" s="44">
        <v>7.4349096359843712</v>
      </c>
      <c r="G28" s="44">
        <v>2.0987328504822176</v>
      </c>
      <c r="H28" s="44">
        <v>6.9245223661668387</v>
      </c>
      <c r="I28" s="44">
        <v>0.6971607611092735</v>
      </c>
      <c r="J28" s="44">
        <v>4.3047729503636516</v>
      </c>
      <c r="K28" s="44">
        <v>0.91673338162202955</v>
      </c>
      <c r="L28" s="44">
        <v>2.0818707175638611</v>
      </c>
      <c r="M28" s="44">
        <v>1.7786656083883041</v>
      </c>
      <c r="N28" s="44">
        <v>7.9213005867135982</v>
      </c>
      <c r="O28" s="44">
        <v>6.2070460981984512</v>
      </c>
      <c r="P28" s="40"/>
      <c r="Q28" s="40"/>
      <c r="R28" s="40"/>
      <c r="S28" s="40"/>
      <c r="T28" s="40"/>
    </row>
    <row r="29" spans="1:20" x14ac:dyDescent="0.3">
      <c r="A29" s="43">
        <v>2006</v>
      </c>
      <c r="B29" s="43" t="s">
        <v>75</v>
      </c>
      <c r="C29" s="43">
        <v>1</v>
      </c>
      <c r="D29" s="44">
        <v>1.8748239671519982</v>
      </c>
      <c r="E29" s="44">
        <v>0.61958072200174408</v>
      </c>
      <c r="F29" s="44">
        <v>7.7959240323069263</v>
      </c>
      <c r="G29" s="44">
        <v>2.1504301707351905</v>
      </c>
      <c r="H29" s="44">
        <v>3.8137137676241148</v>
      </c>
      <c r="I29" s="44">
        <v>0.25816748888167551</v>
      </c>
      <c r="J29" s="44">
        <v>4.8911591233682872</v>
      </c>
      <c r="K29" s="44">
        <v>2.0845322866781903</v>
      </c>
      <c r="L29" s="44">
        <v>1.8290092815086658</v>
      </c>
      <c r="M29" s="44">
        <v>1.8434600046023519</v>
      </c>
      <c r="N29" s="44">
        <v>7.0264088957776591</v>
      </c>
      <c r="O29" s="44">
        <v>3.9003410439088113</v>
      </c>
      <c r="P29" s="40"/>
      <c r="Q29" s="40"/>
      <c r="R29" s="40"/>
      <c r="S29" s="40"/>
      <c r="T29" s="40"/>
    </row>
    <row r="30" spans="1:20" x14ac:dyDescent="0.3">
      <c r="A30" s="43">
        <v>2007</v>
      </c>
      <c r="B30" s="43" t="s">
        <v>75</v>
      </c>
      <c r="C30" s="43">
        <v>1</v>
      </c>
      <c r="D30" s="44">
        <v>2.6291653834226114</v>
      </c>
      <c r="E30" s="44">
        <v>0.81642341797773321</v>
      </c>
      <c r="F30" s="44">
        <v>7.8492330745281196</v>
      </c>
      <c r="G30" s="44">
        <v>2.2735369161123855</v>
      </c>
      <c r="H30" s="44">
        <v>6.0596556228467762</v>
      </c>
      <c r="I30" s="44">
        <v>0.47917069094321829</v>
      </c>
      <c r="J30" s="44">
        <v>4.0098126864808421</v>
      </c>
      <c r="K30" s="44">
        <v>1.9176864732233829</v>
      </c>
      <c r="L30" s="44">
        <v>3.2518985640150295</v>
      </c>
      <c r="M30" s="44">
        <v>1.9719306834555026</v>
      </c>
      <c r="N30" s="44">
        <v>7.11287627839401</v>
      </c>
      <c r="O30" s="44">
        <v>4.3812988919362441</v>
      </c>
      <c r="P30" s="40"/>
      <c r="Q30" s="40"/>
      <c r="R30" s="40"/>
      <c r="S30" s="40"/>
      <c r="T30" s="40"/>
    </row>
    <row r="31" spans="1:20" x14ac:dyDescent="0.3">
      <c r="A31" s="43">
        <v>2008</v>
      </c>
      <c r="B31" s="43" t="s">
        <v>75</v>
      </c>
      <c r="C31" s="43">
        <v>1</v>
      </c>
      <c r="D31" s="44">
        <v>2.4977196842453235</v>
      </c>
      <c r="E31" s="44">
        <v>0.65719566324437662</v>
      </c>
      <c r="F31" s="44">
        <v>6.9834158633187959</v>
      </c>
      <c r="G31" s="44">
        <v>1.9836811444222753</v>
      </c>
      <c r="H31" s="44">
        <v>4.265762080939612</v>
      </c>
      <c r="I31" s="44">
        <v>0.33619838583600598</v>
      </c>
      <c r="J31" s="44">
        <v>4.1275363581126499</v>
      </c>
      <c r="K31" s="44">
        <v>1.4724813491628903</v>
      </c>
      <c r="L31" s="44">
        <v>3.7683302748244265</v>
      </c>
      <c r="M31" s="44">
        <v>2.3632092565377438</v>
      </c>
      <c r="N31" s="44">
        <v>8.1959076293575421</v>
      </c>
      <c r="O31" s="44">
        <v>7.2985362191472802</v>
      </c>
      <c r="P31" s="40"/>
      <c r="Q31" s="40"/>
      <c r="R31" s="40"/>
      <c r="S31" s="40"/>
      <c r="T31" s="40"/>
    </row>
    <row r="32" spans="1:20" x14ac:dyDescent="0.3">
      <c r="A32" s="43">
        <v>2009</v>
      </c>
      <c r="B32" s="43" t="s">
        <v>75</v>
      </c>
      <c r="C32" s="43">
        <v>1</v>
      </c>
      <c r="D32" s="44">
        <v>1.8818067104196394</v>
      </c>
      <c r="E32" s="44">
        <v>0.55471640992097893</v>
      </c>
      <c r="F32" s="44">
        <v>7.0023297794101023</v>
      </c>
      <c r="G32" s="44">
        <v>2.0081628708668848</v>
      </c>
      <c r="H32" s="44">
        <v>4.5799478986139386</v>
      </c>
      <c r="I32" s="44">
        <v>0.32212311040946034</v>
      </c>
      <c r="J32" s="44">
        <v>3.29207025637325</v>
      </c>
      <c r="K32" s="44">
        <v>1.480968801089396</v>
      </c>
      <c r="L32" s="44">
        <v>3.3306026606094772</v>
      </c>
      <c r="M32" s="44">
        <v>1.6883930115170276</v>
      </c>
      <c r="N32" s="44">
        <v>6.7609735314355914</v>
      </c>
      <c r="O32" s="44">
        <v>7.7457441980537656</v>
      </c>
      <c r="P32" s="40"/>
      <c r="Q32" s="40"/>
      <c r="R32" s="40"/>
      <c r="S32" s="40"/>
      <c r="T32" s="40"/>
    </row>
    <row r="33" spans="1:20" x14ac:dyDescent="0.3">
      <c r="A33" s="43">
        <v>2010</v>
      </c>
      <c r="B33" s="43" t="s">
        <v>75</v>
      </c>
      <c r="C33" s="43">
        <v>1</v>
      </c>
      <c r="D33" s="44">
        <v>1.3129563242236546</v>
      </c>
      <c r="E33" s="44">
        <v>0.58953013164499812</v>
      </c>
      <c r="F33" s="44">
        <v>4.1984689711991043</v>
      </c>
      <c r="G33" s="44">
        <v>1.1296691642759671</v>
      </c>
      <c r="H33" s="44">
        <v>6.0301719503960447</v>
      </c>
      <c r="I33" s="44">
        <v>0.45024097239468719</v>
      </c>
      <c r="J33" s="44">
        <v>2.9323282806240045</v>
      </c>
      <c r="K33" s="44">
        <v>1.8471083966921462</v>
      </c>
      <c r="L33" s="44">
        <v>2.1571186492216459</v>
      </c>
      <c r="M33" s="44">
        <v>1.2499916795115009</v>
      </c>
      <c r="N33" s="44">
        <v>6.1802293280074299</v>
      </c>
      <c r="O33" s="44">
        <v>4.5618902764889508</v>
      </c>
      <c r="P33" s="40"/>
      <c r="Q33" s="40"/>
      <c r="R33" s="40"/>
      <c r="S33" s="40"/>
      <c r="T33" s="40"/>
    </row>
    <row r="34" spans="1:20" x14ac:dyDescent="0.3">
      <c r="A34" s="43">
        <v>2011</v>
      </c>
      <c r="B34" s="43" t="s">
        <v>75</v>
      </c>
      <c r="C34" s="43">
        <v>1</v>
      </c>
      <c r="D34" s="44">
        <v>1.0970237989450848</v>
      </c>
      <c r="E34" s="44">
        <v>0.58621385494959977</v>
      </c>
      <c r="F34" s="44">
        <v>4.1545574254640947</v>
      </c>
      <c r="G34" s="44">
        <v>1.1556491866886291</v>
      </c>
      <c r="H34" s="44">
        <v>4.9331488548411588</v>
      </c>
      <c r="I34" s="44">
        <v>1.026050647288985</v>
      </c>
      <c r="J34" s="44">
        <v>2.2712414265228915</v>
      </c>
      <c r="K34" s="44">
        <v>1.7659767451763337</v>
      </c>
      <c r="L34" s="44">
        <v>1.9269976210268946</v>
      </c>
      <c r="M34" s="44">
        <v>0.97997693686792609</v>
      </c>
      <c r="N34" s="44">
        <v>4.494445239944346</v>
      </c>
      <c r="O34" s="44">
        <v>2.476647574780531</v>
      </c>
      <c r="P34" s="40"/>
      <c r="Q34" s="40"/>
      <c r="R34" s="40"/>
      <c r="S34" s="40"/>
      <c r="T34" s="40"/>
    </row>
    <row r="35" spans="1:20" x14ac:dyDescent="0.3">
      <c r="A35" s="43">
        <v>2012</v>
      </c>
      <c r="B35" s="43" t="s">
        <v>75</v>
      </c>
      <c r="C35" s="43">
        <v>1</v>
      </c>
      <c r="D35" s="44">
        <v>1.1721858671400098</v>
      </c>
      <c r="E35" s="44">
        <v>0.6422106021423718</v>
      </c>
      <c r="F35" s="44">
        <v>3.4926381704938039</v>
      </c>
      <c r="G35" s="44">
        <v>0.92537862482595179</v>
      </c>
      <c r="H35" s="44">
        <v>2.1873435751866204</v>
      </c>
      <c r="I35" s="44">
        <v>0.16342314156065757</v>
      </c>
      <c r="J35" s="44">
        <v>2.3279764483901948</v>
      </c>
      <c r="K35" s="44">
        <v>1.7100828924853317</v>
      </c>
      <c r="L35" s="44">
        <v>3.1124175421182669</v>
      </c>
      <c r="M35" s="44">
        <v>0.8781909281592013</v>
      </c>
      <c r="N35" s="44">
        <v>4.9289771299278691</v>
      </c>
      <c r="O35" s="44">
        <v>2.470791820596733</v>
      </c>
      <c r="P35" s="40"/>
      <c r="Q35" s="40"/>
      <c r="R35" s="40"/>
      <c r="S35" s="40"/>
      <c r="T35" s="40"/>
    </row>
    <row r="36" spans="1:20" x14ac:dyDescent="0.3">
      <c r="A36" s="43">
        <v>2013</v>
      </c>
      <c r="B36" s="43" t="s">
        <v>75</v>
      </c>
      <c r="C36" s="43">
        <v>1</v>
      </c>
      <c r="D36" s="44">
        <v>1.065709219831422</v>
      </c>
      <c r="E36" s="44">
        <v>0.70864913785520156</v>
      </c>
      <c r="F36" s="44">
        <v>4.3638829757197515</v>
      </c>
      <c r="G36" s="44">
        <v>1.1800093793364292</v>
      </c>
      <c r="H36" s="44">
        <v>2.0820795327994182</v>
      </c>
      <c r="I36" s="44">
        <v>0.23196837328149075</v>
      </c>
      <c r="J36" s="44">
        <v>2.3381103191541421</v>
      </c>
      <c r="K36" s="44">
        <v>1.4297487031456584</v>
      </c>
      <c r="L36" s="44">
        <v>3.8719829036066367</v>
      </c>
      <c r="M36" s="44">
        <v>1.1200499050468342</v>
      </c>
      <c r="N36" s="44">
        <v>7.7034528531369384</v>
      </c>
      <c r="O36" s="44">
        <v>2.9669031523143286</v>
      </c>
      <c r="P36" s="40"/>
      <c r="Q36" s="40"/>
      <c r="R36" s="40"/>
      <c r="S36" s="40"/>
      <c r="T36" s="40"/>
    </row>
    <row r="37" spans="1:20" x14ac:dyDescent="0.3">
      <c r="A37" s="43">
        <v>2014</v>
      </c>
      <c r="B37" s="43" t="s">
        <v>75</v>
      </c>
      <c r="C37" s="43">
        <v>1</v>
      </c>
      <c r="D37" s="44">
        <v>0.97153122975717299</v>
      </c>
      <c r="E37" s="44">
        <v>0.68701544109432022</v>
      </c>
      <c r="F37" s="44">
        <v>4.7607611260181404</v>
      </c>
      <c r="G37" s="44">
        <v>1.3171993566046123</v>
      </c>
      <c r="H37" s="44">
        <v>1.8006006691345311</v>
      </c>
      <c r="I37" s="44">
        <v>0.15859467631728538</v>
      </c>
      <c r="J37" s="44">
        <v>2.4884365749843451</v>
      </c>
      <c r="K37" s="44">
        <v>0.93913445569731713</v>
      </c>
      <c r="L37" s="44">
        <v>1.9264734745622727</v>
      </c>
      <c r="M37" s="44">
        <v>1.5029353902665972</v>
      </c>
      <c r="N37" s="44">
        <v>6.4152076328535106</v>
      </c>
      <c r="O37" s="44">
        <v>4.8375088026123896</v>
      </c>
      <c r="P37" s="40"/>
      <c r="Q37" s="40"/>
      <c r="R37" s="40"/>
      <c r="S37" s="40"/>
      <c r="T37" s="40"/>
    </row>
    <row r="38" spans="1:20" x14ac:dyDescent="0.3">
      <c r="A38" s="43">
        <v>2015</v>
      </c>
      <c r="B38" s="43" t="s">
        <v>75</v>
      </c>
      <c r="C38" s="43">
        <v>1</v>
      </c>
      <c r="D38" s="44">
        <v>2.793288122369793</v>
      </c>
      <c r="E38" s="44">
        <v>1.1280403410145285</v>
      </c>
      <c r="F38" s="44">
        <v>9.0703564430678369</v>
      </c>
      <c r="G38" s="44">
        <v>2.4725713056185219</v>
      </c>
      <c r="H38" s="44">
        <v>7.5392196298081329</v>
      </c>
      <c r="I38" s="44">
        <v>0.63843846663646919</v>
      </c>
      <c r="J38" s="44">
        <v>4.1387198230473157</v>
      </c>
      <c r="K38" s="44">
        <v>1.7400257691700314</v>
      </c>
      <c r="L38" s="44">
        <v>2.6144418510724425</v>
      </c>
      <c r="M38" s="44">
        <v>2.8000679776369557</v>
      </c>
      <c r="N38" s="44">
        <v>10.673998345337408</v>
      </c>
      <c r="O38" s="44">
        <v>9.6686242836268406</v>
      </c>
      <c r="P38" s="40"/>
      <c r="Q38" s="40"/>
      <c r="R38" s="40"/>
      <c r="S38" s="40"/>
      <c r="T38" s="40"/>
    </row>
    <row r="39" spans="1:20" x14ac:dyDescent="0.3">
      <c r="A39" s="43">
        <v>2016</v>
      </c>
      <c r="B39" s="43" t="s">
        <v>75</v>
      </c>
      <c r="C39" s="43">
        <v>1</v>
      </c>
      <c r="D39" s="44">
        <v>3.2166459202634008</v>
      </c>
      <c r="E39" s="44">
        <v>1.1852617146178095</v>
      </c>
      <c r="F39" s="44">
        <v>9.7074284065505019</v>
      </c>
      <c r="G39" s="44">
        <v>2.659556855351676</v>
      </c>
      <c r="H39" s="44">
        <v>8.5035560586926593</v>
      </c>
      <c r="I39" s="44">
        <v>0.66627114322051428</v>
      </c>
      <c r="J39" s="44">
        <v>4.2090775482555305</v>
      </c>
      <c r="K39" s="44">
        <v>1.8528420112592321</v>
      </c>
      <c r="L39" s="44">
        <v>2.8075764531896583</v>
      </c>
      <c r="M39" s="44">
        <v>3.6356276909156309</v>
      </c>
      <c r="N39" s="44">
        <v>11.190804864451989</v>
      </c>
      <c r="O39" s="44">
        <v>11.946967835381178</v>
      </c>
      <c r="P39" s="40"/>
      <c r="Q39" s="40"/>
      <c r="R39" s="40"/>
      <c r="S39" s="40"/>
      <c r="T39" s="40"/>
    </row>
    <row r="40" spans="1:20" x14ac:dyDescent="0.3">
      <c r="A40" s="43">
        <v>2017</v>
      </c>
      <c r="B40" s="43" t="s">
        <v>75</v>
      </c>
      <c r="C40" s="43">
        <v>1</v>
      </c>
      <c r="D40" s="44">
        <v>3.3431174373520727</v>
      </c>
      <c r="E40" s="44">
        <v>1.2489589210880527</v>
      </c>
      <c r="F40" s="44">
        <v>9.909639036499156</v>
      </c>
      <c r="G40" s="44">
        <v>2.7267733337468298</v>
      </c>
      <c r="H40" s="44">
        <v>8.5839393878907018</v>
      </c>
      <c r="I40" s="44">
        <v>0.73104093749908272</v>
      </c>
      <c r="J40" s="44">
        <v>4.3762534961885233</v>
      </c>
      <c r="K40" s="44">
        <v>1.8956284877341798</v>
      </c>
      <c r="L40" s="44">
        <v>2.6948284443391515</v>
      </c>
      <c r="M40" s="44">
        <v>3.5036963723068175</v>
      </c>
      <c r="N40" s="44">
        <v>11.275546592860421</v>
      </c>
      <c r="O40" s="44">
        <v>12.42706536638874</v>
      </c>
      <c r="P40" s="40"/>
      <c r="Q40" s="40"/>
      <c r="R40" s="40"/>
      <c r="S40" s="40"/>
      <c r="T40" s="40"/>
    </row>
    <row r="41" spans="1:20" x14ac:dyDescent="0.3">
      <c r="A41" s="43">
        <v>2018</v>
      </c>
      <c r="B41" s="43" t="s">
        <v>75</v>
      </c>
      <c r="C41" s="43">
        <v>1</v>
      </c>
      <c r="D41" s="44">
        <v>3.1644086303932295</v>
      </c>
      <c r="E41" s="44">
        <v>1.2142380576579817</v>
      </c>
      <c r="F41" s="44">
        <v>10.173405980288877</v>
      </c>
      <c r="G41" s="44">
        <v>2.8189368991687225</v>
      </c>
      <c r="H41" s="44">
        <v>7.901429018549317</v>
      </c>
      <c r="I41" s="44">
        <v>0.69403365860414157</v>
      </c>
      <c r="J41" s="44">
        <v>4.7142077514823297</v>
      </c>
      <c r="K41" s="44">
        <v>2.0076464898329456</v>
      </c>
      <c r="L41" s="44">
        <v>2.7483555924006464</v>
      </c>
      <c r="M41" s="44">
        <v>3.5064070997781682</v>
      </c>
      <c r="N41" s="44">
        <v>12.244905742136414</v>
      </c>
      <c r="O41" s="44">
        <v>11.509920746600466</v>
      </c>
      <c r="P41" s="40"/>
      <c r="Q41" s="40"/>
      <c r="R41" s="40"/>
      <c r="S41" s="40"/>
      <c r="T41" s="40"/>
    </row>
    <row r="42" spans="1:20" x14ac:dyDescent="0.3">
      <c r="A42" s="43">
        <v>2019</v>
      </c>
      <c r="B42" s="43" t="s">
        <v>75</v>
      </c>
      <c r="C42" s="43">
        <v>1</v>
      </c>
      <c r="D42" s="44">
        <v>3.0908105639622527</v>
      </c>
      <c r="E42" s="44">
        <v>1.2384982870223016</v>
      </c>
      <c r="F42" s="44">
        <v>10.052018221162449</v>
      </c>
      <c r="G42" s="44">
        <v>2.7698447695708026</v>
      </c>
      <c r="H42" s="44">
        <v>8.457130928180252</v>
      </c>
      <c r="I42" s="44">
        <v>0.75510577177138882</v>
      </c>
      <c r="J42" s="44">
        <v>4.6724488323081665</v>
      </c>
      <c r="K42" s="44">
        <v>2.0612064075283061</v>
      </c>
      <c r="L42" s="44">
        <v>2.7993949940772231</v>
      </c>
      <c r="M42" s="44">
        <v>3.7917972255555186</v>
      </c>
      <c r="N42" s="44">
        <v>12.173118681846542</v>
      </c>
      <c r="O42" s="44">
        <v>10.778179085204229</v>
      </c>
      <c r="P42" s="40"/>
      <c r="Q42" s="40"/>
      <c r="R42" s="40"/>
      <c r="S42" s="40"/>
      <c r="T42" s="40"/>
    </row>
    <row r="43" spans="1:20" x14ac:dyDescent="0.3">
      <c r="A43" s="43">
        <v>2020</v>
      </c>
      <c r="B43" s="43" t="s">
        <v>75</v>
      </c>
      <c r="C43" s="43">
        <v>1</v>
      </c>
      <c r="D43" s="44">
        <v>2.9081663483187681</v>
      </c>
      <c r="E43" s="44">
        <v>1.2163314009169366</v>
      </c>
      <c r="F43" s="44">
        <v>9.4574723613601268</v>
      </c>
      <c r="G43" s="44">
        <v>2.6087538159388934</v>
      </c>
      <c r="H43" s="44">
        <v>7.6926936816474356</v>
      </c>
      <c r="I43" s="44">
        <v>0.71409495165040993</v>
      </c>
      <c r="J43" s="44">
        <v>4.7982856576880533</v>
      </c>
      <c r="K43" s="44">
        <v>2.1454219084623496</v>
      </c>
      <c r="L43" s="44">
        <v>2.8460025194412557</v>
      </c>
      <c r="M43" s="44">
        <v>3.3070369463717117</v>
      </c>
      <c r="N43" s="44">
        <v>12.039877895647642</v>
      </c>
      <c r="O43" s="44">
        <v>9.7190985845555709</v>
      </c>
      <c r="P43" s="40"/>
      <c r="Q43" s="40"/>
      <c r="R43" s="40"/>
      <c r="S43" s="40"/>
      <c r="T43" s="40"/>
    </row>
    <row r="44" spans="1:20" x14ac:dyDescent="0.3">
      <c r="A44" s="43">
        <v>2021</v>
      </c>
      <c r="B44" s="43" t="s">
        <v>75</v>
      </c>
      <c r="C44" s="43">
        <v>1</v>
      </c>
      <c r="D44" s="44">
        <v>2.9120989111534366</v>
      </c>
      <c r="E44" s="44">
        <v>1.2166198036626317</v>
      </c>
      <c r="F44" s="44">
        <v>9.3576025615767939</v>
      </c>
      <c r="G44" s="44">
        <v>2.576400220952221</v>
      </c>
      <c r="H44" s="44">
        <v>7.8426568004127262</v>
      </c>
      <c r="I44" s="44">
        <v>0.72464667374166192</v>
      </c>
      <c r="J44" s="44">
        <v>4.9799119604031956</v>
      </c>
      <c r="K44" s="44">
        <v>2.257184623867484</v>
      </c>
      <c r="L44" s="44">
        <v>2.8940940203858183</v>
      </c>
      <c r="M44" s="44">
        <v>3.1530932867483044</v>
      </c>
      <c r="N44" s="44">
        <v>12.195100696427644</v>
      </c>
      <c r="O44" s="44">
        <v>9.5344525375765414</v>
      </c>
      <c r="P44" s="40"/>
      <c r="Q44" s="40"/>
      <c r="R44" s="40"/>
      <c r="S44" s="40"/>
      <c r="T44" s="40"/>
    </row>
    <row r="45" spans="1:20" x14ac:dyDescent="0.3">
      <c r="A45" s="43">
        <v>2022</v>
      </c>
      <c r="B45" s="43" t="s">
        <v>75</v>
      </c>
      <c r="C45" s="43">
        <v>1</v>
      </c>
      <c r="D45" s="44">
        <v>2.9888675861515202</v>
      </c>
      <c r="E45" s="44">
        <v>1.2106780869397793</v>
      </c>
      <c r="F45" s="44">
        <v>9.1289411573779518</v>
      </c>
      <c r="G45" s="44">
        <v>2.5129131541064735</v>
      </c>
      <c r="H45" s="44">
        <v>7.805875982565655</v>
      </c>
      <c r="I45" s="44">
        <v>0.73398367356552929</v>
      </c>
      <c r="J45" s="44">
        <v>5.1601768726204122</v>
      </c>
      <c r="K45" s="44">
        <v>2.341614783073962</v>
      </c>
      <c r="L45" s="44">
        <v>2.9409491531790968</v>
      </c>
      <c r="M45" s="44">
        <v>3.1524474964414506</v>
      </c>
      <c r="N45" s="44">
        <v>12.061162189386726</v>
      </c>
      <c r="O45" s="44">
        <v>9.5948075703006239</v>
      </c>
      <c r="P45" s="40"/>
      <c r="Q45" s="40"/>
      <c r="R45" s="40"/>
      <c r="S45" s="40"/>
      <c r="T45" s="40"/>
    </row>
    <row r="46" spans="1:20" x14ac:dyDescent="0.3">
      <c r="A46" s="43">
        <v>2023</v>
      </c>
      <c r="B46" s="43" t="s">
        <v>75</v>
      </c>
      <c r="C46" s="43">
        <v>1</v>
      </c>
      <c r="D46" s="44">
        <v>3.1613158762033731</v>
      </c>
      <c r="E46" s="44">
        <v>1.2133203825413383</v>
      </c>
      <c r="F46" s="44">
        <v>9.0397655115168423</v>
      </c>
      <c r="G46" s="44">
        <v>2.491669551806996</v>
      </c>
      <c r="H46" s="44">
        <v>7.703232433860701</v>
      </c>
      <c r="I46" s="44">
        <v>0.74236015002743549</v>
      </c>
      <c r="J46" s="44">
        <v>5.3024356720606001</v>
      </c>
      <c r="K46" s="44">
        <v>2.4188769713334688</v>
      </c>
      <c r="L46" s="44">
        <v>2.9856952826095293</v>
      </c>
      <c r="M46" s="44">
        <v>3.2190935226023401</v>
      </c>
      <c r="N46" s="44">
        <v>12.086638420471239</v>
      </c>
      <c r="O46" s="44">
        <v>10.344454930509569</v>
      </c>
      <c r="P46" s="40"/>
      <c r="Q46" s="40"/>
      <c r="R46" s="40"/>
      <c r="S46" s="40"/>
      <c r="T46" s="40"/>
    </row>
    <row r="47" spans="1:20" x14ac:dyDescent="0.3">
      <c r="A47" s="43">
        <v>2024</v>
      </c>
      <c r="B47" s="43" t="s">
        <v>75</v>
      </c>
      <c r="C47" s="43">
        <v>1</v>
      </c>
      <c r="D47" s="44">
        <v>3.2885965633151173</v>
      </c>
      <c r="E47" s="44">
        <v>1.2260828743695786</v>
      </c>
      <c r="F47" s="44">
        <v>9.2033625243385497</v>
      </c>
      <c r="G47" s="44">
        <v>2.5403687250744937</v>
      </c>
      <c r="H47" s="44">
        <v>7.7253751387664282</v>
      </c>
      <c r="I47" s="44">
        <v>0.75002500501049119</v>
      </c>
      <c r="J47" s="44">
        <v>5.4206564202462486</v>
      </c>
      <c r="K47" s="44">
        <v>2.4919543597284233</v>
      </c>
      <c r="L47" s="44">
        <v>3.029075365182119</v>
      </c>
      <c r="M47" s="44">
        <v>3.2312574953044253</v>
      </c>
      <c r="N47" s="44">
        <v>12.25826251203498</v>
      </c>
      <c r="O47" s="44">
        <v>10.815043747654022</v>
      </c>
      <c r="P47" s="40"/>
      <c r="Q47" s="40"/>
      <c r="R47" s="40"/>
      <c r="S47" s="40"/>
      <c r="T47" s="40"/>
    </row>
    <row r="48" spans="1:20" x14ac:dyDescent="0.3">
      <c r="A48" s="43">
        <v>2025</v>
      </c>
      <c r="B48" s="43" t="s">
        <v>75</v>
      </c>
      <c r="C48" s="43">
        <v>1</v>
      </c>
      <c r="D48" s="44">
        <v>3.3178535011667187</v>
      </c>
      <c r="E48" s="44">
        <v>1.2323446684491339</v>
      </c>
      <c r="F48" s="44">
        <v>9.3638324686217853</v>
      </c>
      <c r="G48" s="44">
        <v>2.5877002498392749</v>
      </c>
      <c r="H48" s="44">
        <v>7.8305237100936154</v>
      </c>
      <c r="I48" s="44">
        <v>0.75819335191431225</v>
      </c>
      <c r="J48" s="44">
        <v>5.5662413021617789</v>
      </c>
      <c r="K48" s="44">
        <v>2.5546266862674223</v>
      </c>
      <c r="L48" s="44">
        <v>3.0677420742028905</v>
      </c>
      <c r="M48" s="44">
        <v>3.2155876657155247</v>
      </c>
      <c r="N48" s="44">
        <v>12.336438565677971</v>
      </c>
      <c r="O48" s="44">
        <v>10.843833597505357</v>
      </c>
      <c r="P48" s="40"/>
      <c r="Q48" s="40"/>
      <c r="R48" s="40"/>
      <c r="S48" s="40"/>
      <c r="T48" s="40"/>
    </row>
    <row r="49" spans="1:20" x14ac:dyDescent="0.3">
      <c r="A49" s="43">
        <v>2026</v>
      </c>
      <c r="B49" s="43" t="s">
        <v>75</v>
      </c>
      <c r="C49" s="43">
        <v>1</v>
      </c>
      <c r="D49" s="44">
        <v>3.2940924119148103</v>
      </c>
      <c r="E49" s="44">
        <v>1.2268077878279522</v>
      </c>
      <c r="F49" s="44">
        <v>9.3988755547262759</v>
      </c>
      <c r="G49" s="44">
        <v>2.6000473115259459</v>
      </c>
      <c r="H49" s="44">
        <v>7.8882232562656185</v>
      </c>
      <c r="I49" s="44">
        <v>0.76395283741742936</v>
      </c>
      <c r="J49" s="44">
        <v>5.7042037054942156</v>
      </c>
      <c r="K49" s="44">
        <v>2.6088715255271886</v>
      </c>
      <c r="L49" s="44">
        <v>3.1078338411266651</v>
      </c>
      <c r="M49" s="44">
        <v>3.2248795022700443</v>
      </c>
      <c r="N49" s="44">
        <v>12.365190777807495</v>
      </c>
      <c r="O49" s="44">
        <v>10.611585748026297</v>
      </c>
      <c r="P49" s="40"/>
      <c r="Q49" s="40"/>
      <c r="R49" s="40"/>
      <c r="S49" s="40"/>
      <c r="T49" s="40"/>
    </row>
    <row r="50" spans="1:20" x14ac:dyDescent="0.3">
      <c r="A50" s="43">
        <v>2027</v>
      </c>
      <c r="B50" s="43" t="s">
        <v>75</v>
      </c>
      <c r="C50" s="43">
        <v>1</v>
      </c>
      <c r="D50" s="44">
        <v>3.3086857402280279</v>
      </c>
      <c r="E50" s="44">
        <v>1.2191183927284208</v>
      </c>
      <c r="F50" s="44">
        <v>9.3958276272177983</v>
      </c>
      <c r="G50" s="44">
        <v>2.6012394232200244</v>
      </c>
      <c r="H50" s="44">
        <v>7.9528403488973316</v>
      </c>
      <c r="I50" s="44">
        <v>0.77011651416175864</v>
      </c>
      <c r="J50" s="44">
        <v>5.8481741952230841</v>
      </c>
      <c r="K50" s="44">
        <v>2.6576930180163743</v>
      </c>
      <c r="L50" s="44">
        <v>3.1551165310311773</v>
      </c>
      <c r="M50" s="44">
        <v>3.245387597153981</v>
      </c>
      <c r="N50" s="44">
        <v>12.441562017520607</v>
      </c>
      <c r="O50" s="44">
        <v>10.527556650471297</v>
      </c>
      <c r="P50" s="40"/>
      <c r="Q50" s="40"/>
      <c r="R50" s="40"/>
      <c r="S50" s="40"/>
      <c r="T50" s="40"/>
    </row>
    <row r="51" spans="1:20" x14ac:dyDescent="0.3">
      <c r="A51" s="43">
        <v>2028</v>
      </c>
      <c r="B51" s="43" t="s">
        <v>75</v>
      </c>
      <c r="C51" s="43">
        <v>1</v>
      </c>
      <c r="D51" s="44">
        <v>3.353809113948572</v>
      </c>
      <c r="E51" s="44">
        <v>1.2116702868682225</v>
      </c>
      <c r="F51" s="44">
        <v>9.4155358756026981</v>
      </c>
      <c r="G51" s="44">
        <v>2.6094615241246548</v>
      </c>
      <c r="H51" s="44">
        <v>8.0269221514946434</v>
      </c>
      <c r="I51" s="44">
        <v>0.77835301194701634</v>
      </c>
      <c r="J51" s="44">
        <v>5.9885956865800782</v>
      </c>
      <c r="K51" s="44">
        <v>2.6976575896030663</v>
      </c>
      <c r="L51" s="44">
        <v>3.1940054417547401</v>
      </c>
      <c r="M51" s="44">
        <v>3.2689556470451868</v>
      </c>
      <c r="N51" s="44">
        <v>12.483243072034284</v>
      </c>
      <c r="O51" s="44">
        <v>10.630581111511127</v>
      </c>
      <c r="P51" s="40"/>
      <c r="Q51" s="40"/>
      <c r="R51" s="40"/>
      <c r="S51" s="40"/>
      <c r="T51" s="40"/>
    </row>
    <row r="52" spans="1:20" x14ac:dyDescent="0.3">
      <c r="A52" s="43">
        <v>2029</v>
      </c>
      <c r="B52" s="43" t="s">
        <v>75</v>
      </c>
      <c r="C52" s="43">
        <v>1</v>
      </c>
      <c r="D52" s="44">
        <v>3.3920838453470119</v>
      </c>
      <c r="E52" s="44">
        <v>1.2006053861120762</v>
      </c>
      <c r="F52" s="44">
        <v>9.465272386590776</v>
      </c>
      <c r="G52" s="44">
        <v>2.6273472994216633</v>
      </c>
      <c r="H52" s="44">
        <v>8.0673954847578457</v>
      </c>
      <c r="I52" s="44">
        <v>0.7828946720631863</v>
      </c>
      <c r="J52" s="44">
        <v>6.1330025149908218</v>
      </c>
      <c r="K52" s="44">
        <v>2.7424503318806277</v>
      </c>
      <c r="L52" s="44">
        <v>3.2266245063363126</v>
      </c>
      <c r="M52" s="44">
        <v>3.2869703275173747</v>
      </c>
      <c r="N52" s="44">
        <v>12.523022462489338</v>
      </c>
      <c r="O52" s="44">
        <v>10.728389249800399</v>
      </c>
      <c r="P52" s="40"/>
      <c r="Q52" s="40"/>
      <c r="R52" s="40"/>
      <c r="S52" s="40"/>
      <c r="T52" s="40"/>
    </row>
    <row r="53" spans="1:20" x14ac:dyDescent="0.3">
      <c r="A53" s="43">
        <v>2030</v>
      </c>
      <c r="B53" s="43" t="s">
        <v>75</v>
      </c>
      <c r="C53" s="43">
        <v>1</v>
      </c>
      <c r="D53" s="44">
        <v>3.4415713237506536</v>
      </c>
      <c r="E53" s="44">
        <v>1.1876408386781261</v>
      </c>
      <c r="F53" s="44">
        <v>9.5256140998752379</v>
      </c>
      <c r="G53" s="44">
        <v>2.6466121007833201</v>
      </c>
      <c r="H53" s="44">
        <v>8.1599548326786273</v>
      </c>
      <c r="I53" s="44">
        <v>0.79068828910674316</v>
      </c>
      <c r="J53" s="44">
        <v>6.263408755344182</v>
      </c>
      <c r="K53" s="44">
        <v>2.7743007858367359</v>
      </c>
      <c r="L53" s="44">
        <v>3.2696784064079236</v>
      </c>
      <c r="M53" s="44">
        <v>3.3268274003651745</v>
      </c>
      <c r="N53" s="44">
        <v>12.612786844069049</v>
      </c>
      <c r="O53" s="44">
        <v>10.857175798074007</v>
      </c>
      <c r="P53" s="40"/>
      <c r="Q53" s="40"/>
      <c r="R53" s="40"/>
      <c r="S53" s="40"/>
      <c r="T53" s="40"/>
    </row>
    <row r="54" spans="1:20" x14ac:dyDescent="0.3">
      <c r="A54" s="43">
        <v>1980</v>
      </c>
      <c r="B54" s="43" t="s">
        <v>58</v>
      </c>
      <c r="C54" s="43">
        <v>2</v>
      </c>
      <c r="D54" s="44">
        <v>2.7011305280525861</v>
      </c>
      <c r="E54" s="44">
        <v>2.3261913810109385</v>
      </c>
      <c r="F54" s="44">
        <v>11.219196095931547</v>
      </c>
      <c r="G54" s="44">
        <v>2.5610596698693464</v>
      </c>
      <c r="H54" s="44">
        <v>10.874711480963668</v>
      </c>
      <c r="I54" s="44">
        <v>0.27946642385048781</v>
      </c>
      <c r="J54" s="44">
        <v>0.52229425721716849</v>
      </c>
      <c r="K54" s="44">
        <v>0.84580327428058344</v>
      </c>
      <c r="L54" s="44">
        <v>0.94836592489106808</v>
      </c>
      <c r="M54" s="44">
        <v>0.74032310108158506</v>
      </c>
      <c r="N54" s="44">
        <v>10.748803676656001</v>
      </c>
      <c r="O54" s="44">
        <v>11.005314954952231</v>
      </c>
      <c r="P54" s="40"/>
      <c r="Q54" s="40"/>
      <c r="R54" s="40"/>
      <c r="S54" s="40"/>
      <c r="T54" s="40"/>
    </row>
    <row r="55" spans="1:20" x14ac:dyDescent="0.3">
      <c r="A55" s="43">
        <v>1981</v>
      </c>
      <c r="B55" s="43" t="s">
        <v>58</v>
      </c>
      <c r="C55" s="43">
        <v>2</v>
      </c>
      <c r="D55" s="44">
        <v>2.7141297337232095</v>
      </c>
      <c r="E55" s="44">
        <v>1.8766243552829762</v>
      </c>
      <c r="F55" s="44">
        <v>10.47612108902703</v>
      </c>
      <c r="G55" s="44">
        <v>2.3901332127674393</v>
      </c>
      <c r="H55" s="44">
        <v>10.96940396452144</v>
      </c>
      <c r="I55" s="44">
        <v>0.12455071351480497</v>
      </c>
      <c r="J55" s="44">
        <v>0.27725950458360538</v>
      </c>
      <c r="K55" s="44">
        <v>0.83869497767532464</v>
      </c>
      <c r="L55" s="44">
        <v>0.88942189377402359</v>
      </c>
      <c r="M55" s="44">
        <v>2.3242733588412521</v>
      </c>
      <c r="N55" s="44">
        <v>11.050543117934936</v>
      </c>
      <c r="O55" s="44">
        <v>10.547001210284938</v>
      </c>
      <c r="P55" s="40"/>
      <c r="Q55" s="40"/>
      <c r="R55" s="40"/>
      <c r="S55" s="40"/>
      <c r="T55" s="40"/>
    </row>
    <row r="56" spans="1:20" x14ac:dyDescent="0.3">
      <c r="A56" s="43">
        <v>1982</v>
      </c>
      <c r="B56" s="43" t="s">
        <v>58</v>
      </c>
      <c r="C56" s="43">
        <v>2</v>
      </c>
      <c r="D56" s="44">
        <v>2.5174447277786327</v>
      </c>
      <c r="E56" s="44">
        <v>1.583200376599494</v>
      </c>
      <c r="F56" s="44">
        <v>7.8388694008637279</v>
      </c>
      <c r="G56" s="44">
        <v>1.8445374164210271</v>
      </c>
      <c r="H56" s="44">
        <v>7.9235049355555063</v>
      </c>
      <c r="I56" s="44">
        <v>0.14726063341715934</v>
      </c>
      <c r="J56" s="44">
        <v>0.37766361039526414</v>
      </c>
      <c r="K56" s="44">
        <v>0.6504842774603371</v>
      </c>
      <c r="L56" s="44">
        <v>1.4483202801017963</v>
      </c>
      <c r="M56" s="44">
        <v>1.7003711529857131</v>
      </c>
      <c r="N56" s="44">
        <v>9.7831206299055857</v>
      </c>
      <c r="O56" s="44">
        <v>16.333334054944199</v>
      </c>
      <c r="P56" s="40"/>
      <c r="Q56" s="40"/>
      <c r="R56" s="40"/>
      <c r="S56" s="40"/>
      <c r="T56" s="40"/>
    </row>
    <row r="57" spans="1:20" x14ac:dyDescent="0.3">
      <c r="A57" s="43">
        <v>1983</v>
      </c>
      <c r="B57" s="43" t="s">
        <v>58</v>
      </c>
      <c r="C57" s="43">
        <v>2</v>
      </c>
      <c r="D57" s="44">
        <v>2.0765350336097748</v>
      </c>
      <c r="E57" s="44">
        <v>1.2930065309894554</v>
      </c>
      <c r="F57" s="44">
        <v>6.5478764270436773</v>
      </c>
      <c r="G57" s="44">
        <v>1.6522998416928434</v>
      </c>
      <c r="H57" s="44">
        <v>5.5059340173845808</v>
      </c>
      <c r="I57" s="44">
        <v>0.11162181039133094</v>
      </c>
      <c r="J57" s="44">
        <v>0.52606141635398873</v>
      </c>
      <c r="K57" s="44">
        <v>0.51883834834744436</v>
      </c>
      <c r="L57" s="44">
        <v>2.288710867431226</v>
      </c>
      <c r="M57" s="44">
        <v>2.7585107041498356</v>
      </c>
      <c r="N57" s="44">
        <v>7.9336852737004202</v>
      </c>
      <c r="O57" s="44">
        <v>14.310615246923749</v>
      </c>
      <c r="P57" s="40"/>
      <c r="Q57" s="40"/>
      <c r="R57" s="40"/>
      <c r="S57" s="40"/>
      <c r="T57" s="40"/>
    </row>
    <row r="58" spans="1:20" x14ac:dyDescent="0.3">
      <c r="A58" s="43">
        <v>1984</v>
      </c>
      <c r="B58" s="43" t="s">
        <v>58</v>
      </c>
      <c r="C58" s="43">
        <v>2</v>
      </c>
      <c r="D58" s="44">
        <v>1.6430645704542881</v>
      </c>
      <c r="E58" s="44">
        <v>0.95922607831858619</v>
      </c>
      <c r="F58" s="44">
        <v>4.3406066052794277</v>
      </c>
      <c r="G58" s="44">
        <v>1.1715757936820972</v>
      </c>
      <c r="H58" s="44">
        <v>2.9751642866132846</v>
      </c>
      <c r="I58" s="44">
        <v>0.26289125835044808</v>
      </c>
      <c r="J58" s="44">
        <v>0.65073031506262657</v>
      </c>
      <c r="K58" s="44">
        <v>0.29270595437436336</v>
      </c>
      <c r="L58" s="44">
        <v>1.650766323861375</v>
      </c>
      <c r="M58" s="44">
        <v>2.8061768295683254</v>
      </c>
      <c r="N58" s="44">
        <v>6.2990079214747627</v>
      </c>
      <c r="O58" s="44">
        <v>15.977555964353316</v>
      </c>
      <c r="P58" s="40"/>
      <c r="Q58" s="40"/>
      <c r="R58" s="40"/>
      <c r="S58" s="40"/>
      <c r="T58" s="40"/>
    </row>
    <row r="59" spans="1:20" x14ac:dyDescent="0.3">
      <c r="A59" s="43">
        <v>1985</v>
      </c>
      <c r="B59" s="43" t="s">
        <v>58</v>
      </c>
      <c r="C59" s="43">
        <v>2</v>
      </c>
      <c r="D59" s="44">
        <v>1.781480733499673</v>
      </c>
      <c r="E59" s="44">
        <v>1.5995936775880859</v>
      </c>
      <c r="F59" s="44">
        <v>6.9949815110220177</v>
      </c>
      <c r="G59" s="44">
        <v>1.7222055840316817</v>
      </c>
      <c r="H59" s="44">
        <v>5.9136510852003914</v>
      </c>
      <c r="I59" s="44">
        <v>0.31063947800417874</v>
      </c>
      <c r="J59" s="44">
        <v>0.55490322613513932</v>
      </c>
      <c r="K59" s="44">
        <v>0.50641992044551931</v>
      </c>
      <c r="L59" s="44">
        <v>2.7225387861519983</v>
      </c>
      <c r="M59" s="44">
        <v>7.2807479931568988</v>
      </c>
      <c r="N59" s="44">
        <v>7.9354842409721877</v>
      </c>
      <c r="O59" s="44">
        <v>12.896462484665189</v>
      </c>
      <c r="P59" s="40"/>
      <c r="Q59" s="40"/>
      <c r="R59" s="40"/>
      <c r="S59" s="40"/>
      <c r="T59" s="40"/>
    </row>
    <row r="60" spans="1:20" x14ac:dyDescent="0.3">
      <c r="A60" s="43">
        <v>1986</v>
      </c>
      <c r="B60" s="43" t="s">
        <v>58</v>
      </c>
      <c r="C60" s="43">
        <v>2</v>
      </c>
      <c r="D60" s="44">
        <v>2.0424968469002076</v>
      </c>
      <c r="E60" s="44">
        <v>1.790554279121805</v>
      </c>
      <c r="F60" s="44">
        <v>10.395875896865471</v>
      </c>
      <c r="G60" s="44">
        <v>2.6741169346374942</v>
      </c>
      <c r="H60" s="44">
        <v>7.7950262673869926</v>
      </c>
      <c r="I60" s="44">
        <v>0.19364573589468875</v>
      </c>
      <c r="J60" s="44">
        <v>0.65302943764721655</v>
      </c>
      <c r="K60" s="44">
        <v>0.71425831353406488</v>
      </c>
      <c r="L60" s="44">
        <v>1.9400899642782423</v>
      </c>
      <c r="M60" s="44">
        <v>6.379916948324416</v>
      </c>
      <c r="N60" s="44">
        <v>9.9413847684375796</v>
      </c>
      <c r="O60" s="44">
        <v>16.715208705764478</v>
      </c>
      <c r="P60" s="40"/>
      <c r="Q60" s="40"/>
      <c r="R60" s="40"/>
      <c r="S60" s="40"/>
      <c r="T60" s="40"/>
    </row>
    <row r="61" spans="1:20" x14ac:dyDescent="0.3">
      <c r="A61" s="43">
        <v>1987</v>
      </c>
      <c r="B61" s="43" t="s">
        <v>58</v>
      </c>
      <c r="C61" s="43">
        <v>2</v>
      </c>
      <c r="D61" s="44">
        <v>2.6318850061086452</v>
      </c>
      <c r="E61" s="44">
        <v>2.0932080520141509</v>
      </c>
      <c r="F61" s="44">
        <v>12.251332160274409</v>
      </c>
      <c r="G61" s="44">
        <v>2.908884226640966</v>
      </c>
      <c r="H61" s="44">
        <v>12.21788836810329</v>
      </c>
      <c r="I61" s="44">
        <v>0.23166576709682349</v>
      </c>
      <c r="J61" s="44">
        <v>0.80538505049899667</v>
      </c>
      <c r="K61" s="44">
        <v>1.1431139652562927</v>
      </c>
      <c r="L61" s="44">
        <v>3.0728022624744109</v>
      </c>
      <c r="M61" s="44">
        <v>5.707273084333508</v>
      </c>
      <c r="N61" s="44">
        <v>13.532269160432049</v>
      </c>
      <c r="O61" s="44">
        <v>22.368711659008586</v>
      </c>
      <c r="P61" s="40"/>
      <c r="Q61" s="40"/>
      <c r="R61" s="40"/>
      <c r="S61" s="40"/>
      <c r="T61" s="40"/>
    </row>
    <row r="62" spans="1:20" x14ac:dyDescent="0.3">
      <c r="A62" s="43">
        <v>1988</v>
      </c>
      <c r="B62" s="43" t="s">
        <v>58</v>
      </c>
      <c r="C62" s="43">
        <v>2</v>
      </c>
      <c r="D62" s="44">
        <v>2.2171342809989891</v>
      </c>
      <c r="E62" s="44">
        <v>1.7384527505183387</v>
      </c>
      <c r="F62" s="44">
        <v>13.058063232042185</v>
      </c>
      <c r="G62" s="44">
        <v>3.4218971796367406</v>
      </c>
      <c r="H62" s="44">
        <v>9.5543977092682617</v>
      </c>
      <c r="I62" s="44">
        <v>0.26254714620662045</v>
      </c>
      <c r="J62" s="44">
        <v>1.7055977254677999</v>
      </c>
      <c r="K62" s="44">
        <v>0.92772209011142748</v>
      </c>
      <c r="L62" s="44">
        <v>3.7310388522783215</v>
      </c>
      <c r="M62" s="44">
        <v>6.4890157845751872</v>
      </c>
      <c r="N62" s="44">
        <v>13.455777174193376</v>
      </c>
      <c r="O62" s="44">
        <v>15.128836740743129</v>
      </c>
      <c r="P62" s="40"/>
      <c r="Q62" s="40"/>
      <c r="R62" s="40"/>
      <c r="S62" s="40"/>
      <c r="T62" s="40"/>
    </row>
    <row r="63" spans="1:20" x14ac:dyDescent="0.3">
      <c r="A63" s="43">
        <v>1989</v>
      </c>
      <c r="B63" s="43" t="s">
        <v>58</v>
      </c>
      <c r="C63" s="43">
        <v>2</v>
      </c>
      <c r="D63" s="44">
        <v>2.3700013983906509</v>
      </c>
      <c r="E63" s="44">
        <v>2.3827906409390569</v>
      </c>
      <c r="F63" s="44">
        <v>15.109385040004788</v>
      </c>
      <c r="G63" s="44">
        <v>3.6336942284525371</v>
      </c>
      <c r="H63" s="44">
        <v>15.590643210964151</v>
      </c>
      <c r="I63" s="44">
        <v>0.22238507855180203</v>
      </c>
      <c r="J63" s="44">
        <v>1.5906356107812605</v>
      </c>
      <c r="K63" s="44">
        <v>1.4614493238837658</v>
      </c>
      <c r="L63" s="44">
        <v>2.9254468957038244</v>
      </c>
      <c r="M63" s="44">
        <v>6.8229286359412216</v>
      </c>
      <c r="N63" s="44">
        <v>18.104400592865314</v>
      </c>
      <c r="O63" s="44">
        <v>19.412538202726918</v>
      </c>
      <c r="P63" s="40"/>
      <c r="Q63" s="40"/>
      <c r="R63" s="40"/>
      <c r="S63" s="40"/>
      <c r="T63" s="40"/>
    </row>
    <row r="64" spans="1:20" x14ac:dyDescent="0.3">
      <c r="A64" s="43">
        <v>1990</v>
      </c>
      <c r="B64" s="43" t="s">
        <v>58</v>
      </c>
      <c r="C64" s="43">
        <v>2</v>
      </c>
      <c r="D64" s="44">
        <v>2.804915242942331</v>
      </c>
      <c r="E64" s="44">
        <v>2.6482860295487356</v>
      </c>
      <c r="F64" s="44">
        <v>13.410037411501328</v>
      </c>
      <c r="G64" s="44">
        <v>3.0080400784153021</v>
      </c>
      <c r="H64" s="44">
        <v>17.547377470535885</v>
      </c>
      <c r="I64" s="44">
        <v>0.32377577088725829</v>
      </c>
      <c r="J64" s="44">
        <v>3.1608383046073132</v>
      </c>
      <c r="K64" s="44">
        <v>1.7922152010984935</v>
      </c>
      <c r="L64" s="44">
        <v>3.5143682033932233</v>
      </c>
      <c r="M64" s="44">
        <v>3.0178697472742173</v>
      </c>
      <c r="N64" s="44">
        <v>17.475024438591323</v>
      </c>
      <c r="O64" s="44">
        <v>13.569538132550544</v>
      </c>
      <c r="P64" s="40"/>
      <c r="Q64" s="40"/>
      <c r="R64" s="40"/>
      <c r="S64" s="40"/>
      <c r="T64" s="40"/>
    </row>
    <row r="65" spans="1:20" x14ac:dyDescent="0.3">
      <c r="A65" s="43">
        <v>1991</v>
      </c>
      <c r="B65" s="43" t="s">
        <v>58</v>
      </c>
      <c r="C65" s="43">
        <v>2</v>
      </c>
      <c r="D65" s="44">
        <v>2.9997562216960185</v>
      </c>
      <c r="E65" s="44">
        <v>2.5817504094761827</v>
      </c>
      <c r="F65" s="44">
        <v>16.188013303922183</v>
      </c>
      <c r="G65" s="44">
        <v>3.9187707493905277</v>
      </c>
      <c r="H65" s="44">
        <v>16.844580170545161</v>
      </c>
      <c r="I65" s="44">
        <v>0.58322608158203726</v>
      </c>
      <c r="J65" s="44">
        <v>2.4092708052336196</v>
      </c>
      <c r="K65" s="44">
        <v>1.6978969448615873</v>
      </c>
      <c r="L65" s="44">
        <v>2.54906307656249</v>
      </c>
      <c r="M65" s="44">
        <v>3.7027057699350472</v>
      </c>
      <c r="N65" s="44">
        <v>16.427937819109879</v>
      </c>
      <c r="O65" s="44">
        <v>16.28723541092738</v>
      </c>
      <c r="P65" s="40"/>
      <c r="Q65" s="40"/>
      <c r="R65" s="40"/>
      <c r="S65" s="40"/>
      <c r="T65" s="40"/>
    </row>
    <row r="66" spans="1:20" x14ac:dyDescent="0.3">
      <c r="A66" s="43">
        <v>1992</v>
      </c>
      <c r="B66" s="43" t="s">
        <v>58</v>
      </c>
      <c r="C66" s="43">
        <v>2</v>
      </c>
      <c r="D66" s="44">
        <v>2.5876343180133823</v>
      </c>
      <c r="E66" s="44">
        <v>2.4989359826858748</v>
      </c>
      <c r="F66" s="44">
        <v>13.569349594947781</v>
      </c>
      <c r="G66" s="44">
        <v>3.1976953860975872</v>
      </c>
      <c r="H66" s="44">
        <v>17.096525793328052</v>
      </c>
      <c r="I66" s="44">
        <v>0.4360913096329308</v>
      </c>
      <c r="J66" s="44">
        <v>3.1847355323631743</v>
      </c>
      <c r="K66" s="44">
        <v>1.3880459791384494</v>
      </c>
      <c r="L66" s="44">
        <v>2.8776569385780686</v>
      </c>
      <c r="M66" s="44">
        <v>1.952781917564018</v>
      </c>
      <c r="N66" s="44">
        <v>14.893179267917809</v>
      </c>
      <c r="O66" s="44">
        <v>11.892063992234831</v>
      </c>
      <c r="P66" s="40"/>
      <c r="Q66" s="40"/>
      <c r="R66" s="40"/>
      <c r="S66" s="40"/>
      <c r="T66" s="40"/>
    </row>
    <row r="67" spans="1:20" x14ac:dyDescent="0.3">
      <c r="A67" s="43">
        <v>1993</v>
      </c>
      <c r="B67" s="43" t="s">
        <v>58</v>
      </c>
      <c r="C67" s="43">
        <v>2</v>
      </c>
      <c r="D67" s="44">
        <v>1.9341962031429996</v>
      </c>
      <c r="E67" s="44">
        <v>1.3015115420685708</v>
      </c>
      <c r="F67" s="44">
        <v>11.159838937742942</v>
      </c>
      <c r="G67" s="44">
        <v>3.0733196129033264</v>
      </c>
      <c r="H67" s="44">
        <v>8.149724553815167</v>
      </c>
      <c r="I67" s="44">
        <v>0.41212427241100463</v>
      </c>
      <c r="J67" s="44">
        <v>2.3872979466197113</v>
      </c>
      <c r="K67" s="44">
        <v>1.1809363776049531</v>
      </c>
      <c r="L67" s="44">
        <v>2.1627968584322219</v>
      </c>
      <c r="M67" s="44">
        <v>0.90561866750810349</v>
      </c>
      <c r="N67" s="44">
        <v>13.151446026265145</v>
      </c>
      <c r="O67" s="44">
        <v>3.2246010267376137</v>
      </c>
      <c r="P67" s="40"/>
      <c r="Q67" s="40"/>
      <c r="R67" s="40"/>
      <c r="S67" s="40"/>
      <c r="T67" s="40"/>
    </row>
    <row r="68" spans="1:20" x14ac:dyDescent="0.3">
      <c r="A68" s="43">
        <v>1994</v>
      </c>
      <c r="B68" s="43" t="s">
        <v>58</v>
      </c>
      <c r="C68" s="43">
        <v>2</v>
      </c>
      <c r="D68" s="44">
        <v>1.5591959471233305</v>
      </c>
      <c r="E68" s="44">
        <v>0.88197100416669338</v>
      </c>
      <c r="F68" s="44">
        <v>6.2478745078497386</v>
      </c>
      <c r="G68" s="44">
        <v>1.7056665108393203</v>
      </c>
      <c r="H68" s="44">
        <v>4.2311123454654451</v>
      </c>
      <c r="I68" s="44">
        <v>0.56285509133534684</v>
      </c>
      <c r="J68" s="44">
        <v>2.7713936824258778</v>
      </c>
      <c r="K68" s="44">
        <v>1.0529582145644627</v>
      </c>
      <c r="L68" s="44">
        <v>2.3026506410308829</v>
      </c>
      <c r="M68" s="44">
        <v>0.40127285764769827</v>
      </c>
      <c r="N68" s="44">
        <v>8.8020390783050662</v>
      </c>
      <c r="O68" s="44">
        <v>3.1475604749140658</v>
      </c>
      <c r="P68" s="40"/>
      <c r="Q68" s="40"/>
      <c r="R68" s="40"/>
      <c r="S68" s="40"/>
      <c r="T68" s="40"/>
    </row>
    <row r="69" spans="1:20" x14ac:dyDescent="0.3">
      <c r="A69" s="43">
        <v>1995</v>
      </c>
      <c r="B69" s="43" t="s">
        <v>58</v>
      </c>
      <c r="C69" s="43">
        <v>2</v>
      </c>
      <c r="D69" s="44">
        <v>1.4708234000542859</v>
      </c>
      <c r="E69" s="44">
        <v>0.80018146102239673</v>
      </c>
      <c r="F69" s="44">
        <v>6.2934072959263725</v>
      </c>
      <c r="G69" s="44">
        <v>1.8445667185768753</v>
      </c>
      <c r="H69" s="44">
        <v>3.1765159142051189</v>
      </c>
      <c r="I69" s="44">
        <v>1.6641589869980453</v>
      </c>
      <c r="J69" s="44">
        <v>3.4143690587687825</v>
      </c>
      <c r="K69" s="44">
        <v>0.64517081333118342</v>
      </c>
      <c r="L69" s="44">
        <v>1.6664319202602536</v>
      </c>
      <c r="M69" s="44">
        <v>0.67163839751642962</v>
      </c>
      <c r="N69" s="44">
        <v>4.9206131734070384</v>
      </c>
      <c r="O69" s="44">
        <v>2.8349430084715594</v>
      </c>
      <c r="P69" s="40"/>
      <c r="Q69" s="40"/>
      <c r="R69" s="40"/>
      <c r="S69" s="40"/>
      <c r="T69" s="40"/>
    </row>
    <row r="70" spans="1:20" x14ac:dyDescent="0.3">
      <c r="A70" s="43">
        <v>1996</v>
      </c>
      <c r="B70" s="43" t="s">
        <v>58</v>
      </c>
      <c r="C70" s="43">
        <v>2</v>
      </c>
      <c r="D70" s="44">
        <v>1.7580561900772331</v>
      </c>
      <c r="E70" s="44">
        <v>0.99423545423308834</v>
      </c>
      <c r="F70" s="44">
        <v>6.9996352740351027</v>
      </c>
      <c r="G70" s="44">
        <v>1.964400031614008</v>
      </c>
      <c r="H70" s="44">
        <v>4.9255965582744174</v>
      </c>
      <c r="I70" s="44">
        <v>0.4317457110352188</v>
      </c>
      <c r="J70" s="44">
        <v>1.7177653214075737</v>
      </c>
      <c r="K70" s="44">
        <v>1.1338129370568406</v>
      </c>
      <c r="L70" s="44">
        <v>1.3237103873230358</v>
      </c>
      <c r="M70" s="44">
        <v>0.55456650733796931</v>
      </c>
      <c r="N70" s="44">
        <v>7.1147342309914414</v>
      </c>
      <c r="O70" s="44">
        <v>2.2573199530096151</v>
      </c>
      <c r="P70" s="40"/>
      <c r="Q70" s="40"/>
      <c r="R70" s="40"/>
      <c r="S70" s="40"/>
      <c r="T70" s="40"/>
    </row>
    <row r="71" spans="1:20" x14ac:dyDescent="0.3">
      <c r="A71" s="43">
        <v>1997</v>
      </c>
      <c r="B71" s="43" t="s">
        <v>58</v>
      </c>
      <c r="C71" s="43">
        <v>2</v>
      </c>
      <c r="D71" s="44">
        <v>1.4978080340767228</v>
      </c>
      <c r="E71" s="44">
        <v>1.1206797848361199</v>
      </c>
      <c r="F71" s="44">
        <v>7.4423215729874883</v>
      </c>
      <c r="G71" s="44">
        <v>2.0311267268877011</v>
      </c>
      <c r="H71" s="44">
        <v>5.732992118149288</v>
      </c>
      <c r="I71" s="44">
        <v>0.59953340646835873</v>
      </c>
      <c r="J71" s="44">
        <v>1.8876278365423851</v>
      </c>
      <c r="K71" s="44">
        <v>0.55304513653187692</v>
      </c>
      <c r="L71" s="44">
        <v>1.3721833777976709</v>
      </c>
      <c r="M71" s="44">
        <v>0.57855576868281611</v>
      </c>
      <c r="N71" s="44">
        <v>6.6929282320971017</v>
      </c>
      <c r="O71" s="44">
        <v>3.2157332337489293</v>
      </c>
      <c r="P71" s="40"/>
      <c r="Q71" s="40"/>
      <c r="R71" s="40"/>
      <c r="S71" s="40"/>
      <c r="T71" s="40"/>
    </row>
    <row r="72" spans="1:20" x14ac:dyDescent="0.3">
      <c r="A72" s="43">
        <v>1998</v>
      </c>
      <c r="B72" s="43" t="s">
        <v>58</v>
      </c>
      <c r="C72" s="43">
        <v>2</v>
      </c>
      <c r="D72" s="44">
        <v>1.804967327954303</v>
      </c>
      <c r="E72" s="44">
        <v>1.4446711689049254</v>
      </c>
      <c r="F72" s="44">
        <v>10.09843756425281</v>
      </c>
      <c r="G72" s="44">
        <v>2.7710791000944348</v>
      </c>
      <c r="H72" s="44">
        <v>7.4258272189542138</v>
      </c>
      <c r="I72" s="44">
        <v>0.29430714700171667</v>
      </c>
      <c r="J72" s="44">
        <v>1.6711009523503528</v>
      </c>
      <c r="K72" s="44">
        <v>0.75518041783228362</v>
      </c>
      <c r="L72" s="44">
        <v>0.78833408897754609</v>
      </c>
      <c r="M72" s="44">
        <v>1.3785268952265486</v>
      </c>
      <c r="N72" s="44">
        <v>10.070181693458318</v>
      </c>
      <c r="O72" s="44">
        <v>3.0673503184246824</v>
      </c>
      <c r="P72" s="40"/>
      <c r="Q72" s="40"/>
      <c r="R72" s="40"/>
      <c r="S72" s="40"/>
      <c r="T72" s="40"/>
    </row>
    <row r="73" spans="1:20" x14ac:dyDescent="0.3">
      <c r="A73" s="43">
        <v>1999</v>
      </c>
      <c r="B73" s="43" t="s">
        <v>58</v>
      </c>
      <c r="C73" s="43">
        <v>2</v>
      </c>
      <c r="D73" s="44">
        <v>2.0546490349358848</v>
      </c>
      <c r="E73" s="44">
        <v>1.9561528011316265</v>
      </c>
      <c r="F73" s="44">
        <v>9.8680735374932791</v>
      </c>
      <c r="G73" s="44">
        <v>2.4650748138959093</v>
      </c>
      <c r="H73" s="44">
        <v>10.088188552296803</v>
      </c>
      <c r="I73" s="44">
        <v>0.5658426413128671</v>
      </c>
      <c r="J73" s="44">
        <v>2.8605179267198388</v>
      </c>
      <c r="K73" s="44">
        <v>0.89993985988558123</v>
      </c>
      <c r="L73" s="44">
        <v>0.98754764902669823</v>
      </c>
      <c r="M73" s="44">
        <v>1.9629501363145718</v>
      </c>
      <c r="N73" s="44">
        <v>9.9414871006636414</v>
      </c>
      <c r="O73" s="44">
        <v>4.6327955107197711</v>
      </c>
      <c r="P73" s="40"/>
      <c r="Q73" s="40"/>
      <c r="R73" s="40"/>
      <c r="S73" s="40"/>
      <c r="T73" s="40"/>
    </row>
    <row r="74" spans="1:20" x14ac:dyDescent="0.3">
      <c r="A74" s="43">
        <v>2000</v>
      </c>
      <c r="B74" s="43" t="s">
        <v>58</v>
      </c>
      <c r="C74" s="43">
        <v>2</v>
      </c>
      <c r="D74" s="44">
        <v>2.3376343792988989</v>
      </c>
      <c r="E74" s="44">
        <v>2.2520583991191185</v>
      </c>
      <c r="F74" s="44">
        <v>10.829209098213123</v>
      </c>
      <c r="G74" s="44">
        <v>2.5287304788557665</v>
      </c>
      <c r="H74" s="44">
        <v>14.056787516090054</v>
      </c>
      <c r="I74" s="44">
        <v>0.60038919207323149</v>
      </c>
      <c r="J74" s="44">
        <v>2.0667302570266486</v>
      </c>
      <c r="K74" s="44">
        <v>1.1610953962700978</v>
      </c>
      <c r="L74" s="44">
        <v>1.4176151622979611</v>
      </c>
      <c r="M74" s="44">
        <v>1.9819297460270822</v>
      </c>
      <c r="N74" s="44">
        <v>16.403954135019756</v>
      </c>
      <c r="O74" s="44">
        <v>10.303395730133618</v>
      </c>
      <c r="P74" s="40"/>
      <c r="Q74" s="40"/>
      <c r="R74" s="40"/>
      <c r="S74" s="40"/>
      <c r="T74" s="40"/>
    </row>
    <row r="75" spans="1:20" x14ac:dyDescent="0.3">
      <c r="A75" s="43">
        <v>2001</v>
      </c>
      <c r="B75" s="43" t="s">
        <v>58</v>
      </c>
      <c r="C75" s="43">
        <v>2</v>
      </c>
      <c r="D75" s="44">
        <v>2.4157373530678261</v>
      </c>
      <c r="E75" s="44">
        <v>2.2582373221189114</v>
      </c>
      <c r="F75" s="44">
        <v>10.621080101613648</v>
      </c>
      <c r="G75" s="44">
        <v>2.3849094740220451</v>
      </c>
      <c r="H75" s="44">
        <v>15.186374879567648</v>
      </c>
      <c r="I75" s="44">
        <v>0.49404171477215275</v>
      </c>
      <c r="J75" s="44">
        <v>2.307447088875104</v>
      </c>
      <c r="K75" s="44">
        <v>1.6730893288158586</v>
      </c>
      <c r="L75" s="44">
        <v>1.2542871946672285</v>
      </c>
      <c r="M75" s="44">
        <v>3.9448211126868999</v>
      </c>
      <c r="N75" s="44">
        <v>15.017135291542839</v>
      </c>
      <c r="O75" s="44">
        <v>7.5481175748276748</v>
      </c>
      <c r="P75" s="40"/>
      <c r="Q75" s="40"/>
      <c r="R75" s="40"/>
      <c r="S75" s="40"/>
      <c r="T75" s="40"/>
    </row>
    <row r="76" spans="1:20" x14ac:dyDescent="0.3">
      <c r="A76" s="43">
        <v>2002</v>
      </c>
      <c r="B76" s="43" t="s">
        <v>58</v>
      </c>
      <c r="C76" s="43">
        <v>2</v>
      </c>
      <c r="D76" s="44">
        <v>2.7311907971787357</v>
      </c>
      <c r="E76" s="44">
        <v>3.0290008628941911</v>
      </c>
      <c r="F76" s="44">
        <v>12.198917383017987</v>
      </c>
      <c r="G76" s="44">
        <v>2.5862689842056761</v>
      </c>
      <c r="H76" s="44">
        <v>20.800308436904345</v>
      </c>
      <c r="I76" s="44">
        <v>0.29742859268420158</v>
      </c>
      <c r="J76" s="44">
        <v>2.880675310564881</v>
      </c>
      <c r="K76" s="44">
        <v>1.7800425246066223</v>
      </c>
      <c r="L76" s="44">
        <v>1.7776028648021043</v>
      </c>
      <c r="M76" s="44">
        <v>2.6712932682876822</v>
      </c>
      <c r="N76" s="44">
        <v>16.8235116859247</v>
      </c>
      <c r="O76" s="44">
        <v>7.4963588551003424</v>
      </c>
      <c r="P76" s="40"/>
      <c r="Q76" s="40"/>
      <c r="R76" s="40"/>
      <c r="S76" s="40"/>
      <c r="T76" s="40"/>
    </row>
    <row r="77" spans="1:20" x14ac:dyDescent="0.3">
      <c r="A77" s="43">
        <v>2003</v>
      </c>
      <c r="B77" s="43" t="s">
        <v>58</v>
      </c>
      <c r="C77" s="43">
        <v>2</v>
      </c>
      <c r="D77" s="44">
        <v>2.6126668401442759</v>
      </c>
      <c r="E77" s="44">
        <v>2.4251155702776157</v>
      </c>
      <c r="F77" s="44">
        <v>13.767408514940456</v>
      </c>
      <c r="G77" s="44">
        <v>3.3211311865864577</v>
      </c>
      <c r="H77" s="44">
        <v>16.705814848241548</v>
      </c>
      <c r="I77" s="44">
        <v>0.42004503916858321</v>
      </c>
      <c r="J77" s="44">
        <v>3.7873407779119699</v>
      </c>
      <c r="K77" s="44">
        <v>1.6108864095648061</v>
      </c>
      <c r="L77" s="44">
        <v>2.2055175563809684</v>
      </c>
      <c r="M77" s="44">
        <v>2.3651693310920501</v>
      </c>
      <c r="N77" s="44">
        <v>14.94263772621855</v>
      </c>
      <c r="O77" s="44">
        <v>9.2217680512767934</v>
      </c>
      <c r="P77" s="40"/>
      <c r="Q77" s="40"/>
      <c r="R77" s="40"/>
      <c r="S77" s="40"/>
      <c r="T77" s="40"/>
    </row>
    <row r="78" spans="1:20" x14ac:dyDescent="0.3">
      <c r="A78" s="43">
        <v>2004</v>
      </c>
      <c r="B78" s="43" t="s">
        <v>58</v>
      </c>
      <c r="C78" s="43">
        <v>2</v>
      </c>
      <c r="D78" s="44">
        <v>2.3416076310076908</v>
      </c>
      <c r="E78" s="44">
        <v>2.1284582486221999</v>
      </c>
      <c r="F78" s="44">
        <v>10.554202707526848</v>
      </c>
      <c r="G78" s="44">
        <v>2.6112882761205265</v>
      </c>
      <c r="H78" s="44">
        <v>14.463615945424396</v>
      </c>
      <c r="I78" s="44">
        <v>0.44519726018865946</v>
      </c>
      <c r="J78" s="44">
        <v>4.8223429321891516</v>
      </c>
      <c r="K78" s="44">
        <v>1.34262330025766</v>
      </c>
      <c r="L78" s="44">
        <v>2.8449517522575496</v>
      </c>
      <c r="M78" s="44">
        <v>1.7686887397025266</v>
      </c>
      <c r="N78" s="44">
        <v>12.183755370079885</v>
      </c>
      <c r="O78" s="44">
        <v>5.4840838689599574</v>
      </c>
      <c r="P78" s="40"/>
      <c r="Q78" s="40"/>
      <c r="R78" s="40"/>
      <c r="S78" s="40"/>
      <c r="T78" s="40"/>
    </row>
    <row r="79" spans="1:20" x14ac:dyDescent="0.3">
      <c r="A79" s="43">
        <v>2005</v>
      </c>
      <c r="B79" s="43" t="s">
        <v>58</v>
      </c>
      <c r="C79" s="43">
        <v>2</v>
      </c>
      <c r="D79" s="44">
        <v>2.2198308887331302</v>
      </c>
      <c r="E79" s="44">
        <v>1.9313168612496159</v>
      </c>
      <c r="F79" s="44">
        <v>11.240883846946849</v>
      </c>
      <c r="G79" s="44">
        <v>3.0155204777240598</v>
      </c>
      <c r="H79" s="44">
        <v>12.626064161196059</v>
      </c>
      <c r="I79" s="44">
        <v>0.32342636425206167</v>
      </c>
      <c r="J79" s="44">
        <v>6.450900470132213</v>
      </c>
      <c r="K79" s="44">
        <v>1.3252896570457111</v>
      </c>
      <c r="L79" s="44">
        <v>2.0792396382821599</v>
      </c>
      <c r="M79" s="44">
        <v>1.9962423444310378</v>
      </c>
      <c r="N79" s="44">
        <v>11.964460836772597</v>
      </c>
      <c r="O79" s="44">
        <v>5.7228629247291884</v>
      </c>
      <c r="P79" s="40"/>
      <c r="Q79" s="40"/>
      <c r="R79" s="40"/>
      <c r="S79" s="40"/>
      <c r="T79" s="40"/>
    </row>
    <row r="80" spans="1:20" x14ac:dyDescent="0.3">
      <c r="A80" s="43">
        <v>2006</v>
      </c>
      <c r="B80" s="43" t="s">
        <v>58</v>
      </c>
      <c r="C80" s="43">
        <v>2</v>
      </c>
      <c r="D80" s="44">
        <v>2.137652627271398</v>
      </c>
      <c r="E80" s="44">
        <v>1.663239595154292</v>
      </c>
      <c r="F80" s="44">
        <v>10.162130770803195</v>
      </c>
      <c r="G80" s="44">
        <v>2.7404474510243801</v>
      </c>
      <c r="H80" s="44">
        <v>11.150987481919735</v>
      </c>
      <c r="I80" s="44">
        <v>0.28666920825926151</v>
      </c>
      <c r="J80" s="44">
        <v>5.9805855339999194</v>
      </c>
      <c r="K80" s="44">
        <v>1.3646654939408134</v>
      </c>
      <c r="L80" s="44">
        <v>2.8813748708359088</v>
      </c>
      <c r="M80" s="44">
        <v>2.2507300603893441</v>
      </c>
      <c r="N80" s="44">
        <v>9.8978238874702544</v>
      </c>
      <c r="O80" s="44">
        <v>4.7118418257979586</v>
      </c>
      <c r="P80" s="40"/>
      <c r="Q80" s="40"/>
      <c r="R80" s="40"/>
      <c r="S80" s="40"/>
      <c r="T80" s="40"/>
    </row>
    <row r="81" spans="1:20" x14ac:dyDescent="0.3">
      <c r="A81" s="43">
        <v>2007</v>
      </c>
      <c r="B81" s="43" t="s">
        <v>58</v>
      </c>
      <c r="C81" s="43">
        <v>2</v>
      </c>
      <c r="D81" s="44">
        <v>2.4845587723719973</v>
      </c>
      <c r="E81" s="44">
        <v>2.0316176694691364</v>
      </c>
      <c r="F81" s="44">
        <v>12.465153410834606</v>
      </c>
      <c r="G81" s="44">
        <v>3.2401631675361604</v>
      </c>
      <c r="H81" s="44">
        <v>14.921903626658377</v>
      </c>
      <c r="I81" s="44">
        <v>0.29845363228871175</v>
      </c>
      <c r="J81" s="44">
        <v>4.2746193429934483</v>
      </c>
      <c r="K81" s="44">
        <v>2.1410565507915229</v>
      </c>
      <c r="L81" s="44">
        <v>2.33725844322348</v>
      </c>
      <c r="M81" s="44">
        <v>1.5609329672614765</v>
      </c>
      <c r="N81" s="44">
        <v>12.708700288997296</v>
      </c>
      <c r="O81" s="44">
        <v>7.808097926498708</v>
      </c>
      <c r="P81" s="40"/>
      <c r="Q81" s="40"/>
      <c r="R81" s="40"/>
      <c r="S81" s="40"/>
      <c r="T81" s="40"/>
    </row>
    <row r="82" spans="1:20" x14ac:dyDescent="0.3">
      <c r="A82" s="43">
        <v>2008</v>
      </c>
      <c r="B82" s="43" t="s">
        <v>58</v>
      </c>
      <c r="C82" s="43">
        <v>2</v>
      </c>
      <c r="D82" s="44">
        <v>2.4419752753287782</v>
      </c>
      <c r="E82" s="44">
        <v>1.6175875386486969</v>
      </c>
      <c r="F82" s="44">
        <v>11.865240304560587</v>
      </c>
      <c r="G82" s="44">
        <v>3.2618056877867332</v>
      </c>
      <c r="H82" s="44">
        <v>12.065512433090378</v>
      </c>
      <c r="I82" s="44">
        <v>0.29148313677725074</v>
      </c>
      <c r="J82" s="44">
        <v>4.1071663840605765</v>
      </c>
      <c r="K82" s="44">
        <v>2.5115333880380835</v>
      </c>
      <c r="L82" s="44">
        <v>3.1707673610172162</v>
      </c>
      <c r="M82" s="44">
        <v>3.306177910638965</v>
      </c>
      <c r="N82" s="44">
        <v>10.036838662252993</v>
      </c>
      <c r="O82" s="44">
        <v>8.9947065108659903</v>
      </c>
      <c r="P82" s="40"/>
      <c r="Q82" s="40"/>
      <c r="R82" s="40"/>
      <c r="S82" s="40"/>
      <c r="T82" s="40"/>
    </row>
    <row r="83" spans="1:20" x14ac:dyDescent="0.3">
      <c r="A83" s="43">
        <v>2009</v>
      </c>
      <c r="B83" s="43" t="s">
        <v>58</v>
      </c>
      <c r="C83" s="43">
        <v>2</v>
      </c>
      <c r="D83" s="44">
        <v>2.0188172805695377</v>
      </c>
      <c r="E83" s="44">
        <v>1.5359795351973922</v>
      </c>
      <c r="F83" s="44">
        <v>10.812500410770065</v>
      </c>
      <c r="G83" s="44">
        <v>3.0046924018235108</v>
      </c>
      <c r="H83" s="44">
        <v>11.987971812095903</v>
      </c>
      <c r="I83" s="44">
        <v>0.26201123146135413</v>
      </c>
      <c r="J83" s="44">
        <v>4.0186086429402481</v>
      </c>
      <c r="K83" s="44">
        <v>2.2837681577911657</v>
      </c>
      <c r="L83" s="44">
        <v>2.6923221126478531</v>
      </c>
      <c r="M83" s="44">
        <v>2.6089765716147686</v>
      </c>
      <c r="N83" s="44">
        <v>9.1702648095506323</v>
      </c>
      <c r="O83" s="44">
        <v>7.9336851122968755</v>
      </c>
      <c r="P83" s="40"/>
      <c r="Q83" s="40"/>
      <c r="R83" s="40"/>
      <c r="S83" s="40"/>
      <c r="T83" s="40"/>
    </row>
    <row r="84" spans="1:20" x14ac:dyDescent="0.3">
      <c r="A84" s="43">
        <v>2010</v>
      </c>
      <c r="B84" s="43" t="s">
        <v>58</v>
      </c>
      <c r="C84" s="43">
        <v>2</v>
      </c>
      <c r="D84" s="44">
        <v>1.6795720100936826</v>
      </c>
      <c r="E84" s="44">
        <v>1.492740645761125</v>
      </c>
      <c r="F84" s="44">
        <v>7.0340881238308555</v>
      </c>
      <c r="G84" s="44">
        <v>1.6436953406699513</v>
      </c>
      <c r="H84" s="44">
        <v>11.346231794504272</v>
      </c>
      <c r="I84" s="44">
        <v>0.56392553503896836</v>
      </c>
      <c r="J84" s="44">
        <v>4.6845138534664228</v>
      </c>
      <c r="K84" s="44">
        <v>2.0342784222979744</v>
      </c>
      <c r="L84" s="44">
        <v>1.7034708347700385</v>
      </c>
      <c r="M84" s="44">
        <v>1.2309927286831919</v>
      </c>
      <c r="N84" s="44">
        <v>9.5644638397850876</v>
      </c>
      <c r="O84" s="44">
        <v>3.4757449688088311</v>
      </c>
      <c r="P84" s="40"/>
      <c r="Q84" s="40"/>
      <c r="R84" s="40"/>
      <c r="S84" s="40"/>
      <c r="T84" s="40"/>
    </row>
    <row r="85" spans="1:20" x14ac:dyDescent="0.3">
      <c r="A85" s="43">
        <v>2011</v>
      </c>
      <c r="B85" s="43" t="s">
        <v>58</v>
      </c>
      <c r="C85" s="43">
        <v>2</v>
      </c>
      <c r="D85" s="44">
        <v>1.244850809497648</v>
      </c>
      <c r="E85" s="44">
        <v>0.66813981895780672</v>
      </c>
      <c r="F85" s="44">
        <v>4.0248356110308068</v>
      </c>
      <c r="G85" s="44">
        <v>1.1649740807326754</v>
      </c>
      <c r="H85" s="44">
        <v>5.2269195567902793</v>
      </c>
      <c r="I85" s="44">
        <v>0.32610604872542348</v>
      </c>
      <c r="J85" s="44">
        <v>3.8717912888107682</v>
      </c>
      <c r="K85" s="44">
        <v>1.1105241237649983</v>
      </c>
      <c r="L85" s="44">
        <v>2.3229033522406515</v>
      </c>
      <c r="M85" s="44">
        <v>0.7032540254364068</v>
      </c>
      <c r="N85" s="44">
        <v>5.2338217144761598</v>
      </c>
      <c r="O85" s="44">
        <v>2.6114576083679943</v>
      </c>
      <c r="P85" s="40"/>
      <c r="Q85" s="40"/>
      <c r="R85" s="40"/>
      <c r="S85" s="40"/>
      <c r="T85" s="40"/>
    </row>
    <row r="86" spans="1:20" x14ac:dyDescent="0.3">
      <c r="A86" s="43">
        <v>2012</v>
      </c>
      <c r="B86" s="43" t="s">
        <v>58</v>
      </c>
      <c r="C86" s="43">
        <v>2</v>
      </c>
      <c r="D86" s="44">
        <v>1.2148964530840776</v>
      </c>
      <c r="E86" s="44">
        <v>0.60595803804232018</v>
      </c>
      <c r="F86" s="44">
        <v>3.9009626513219438</v>
      </c>
      <c r="G86" s="44">
        <v>1.190824863778863</v>
      </c>
      <c r="H86" s="44">
        <v>4.1996096274256196</v>
      </c>
      <c r="I86" s="44">
        <v>0.23807809401814128</v>
      </c>
      <c r="J86" s="44">
        <v>3.6738611091552613</v>
      </c>
      <c r="K86" s="44">
        <v>1.4279375747124046</v>
      </c>
      <c r="L86" s="44">
        <v>1.9757080144778536</v>
      </c>
      <c r="M86" s="44">
        <v>0.9042142853259737</v>
      </c>
      <c r="N86" s="44">
        <v>4.3048436126251657</v>
      </c>
      <c r="O86" s="44">
        <v>3.117470202423116</v>
      </c>
      <c r="P86" s="40"/>
      <c r="Q86" s="40"/>
      <c r="R86" s="40"/>
      <c r="S86" s="40"/>
      <c r="T86" s="40"/>
    </row>
    <row r="87" spans="1:20" x14ac:dyDescent="0.3">
      <c r="A87" s="43">
        <v>2013</v>
      </c>
      <c r="B87" s="43" t="s">
        <v>58</v>
      </c>
      <c r="C87" s="43">
        <v>2</v>
      </c>
      <c r="D87" s="44">
        <v>1.1814210834729479</v>
      </c>
      <c r="E87" s="44">
        <v>0.69693861834621296</v>
      </c>
      <c r="F87" s="44">
        <v>4.4054657452841779</v>
      </c>
      <c r="G87" s="44">
        <v>1.337268960890196</v>
      </c>
      <c r="H87" s="44">
        <v>4.6935742197026133</v>
      </c>
      <c r="I87" s="44">
        <v>0.21904878693230156</v>
      </c>
      <c r="J87" s="44">
        <v>2.2735134848325087</v>
      </c>
      <c r="K87" s="44">
        <v>0.87245672123327622</v>
      </c>
      <c r="L87" s="44">
        <v>1.4224674097133396</v>
      </c>
      <c r="M87" s="44">
        <v>0.80918400593918682</v>
      </c>
      <c r="N87" s="44">
        <v>4.6942657305746618</v>
      </c>
      <c r="O87" s="44">
        <v>3.6887900766737864</v>
      </c>
      <c r="P87" s="40"/>
      <c r="Q87" s="40"/>
      <c r="R87" s="40"/>
      <c r="S87" s="40"/>
      <c r="T87" s="40"/>
    </row>
    <row r="88" spans="1:20" x14ac:dyDescent="0.3">
      <c r="A88" s="43">
        <v>2014</v>
      </c>
      <c r="B88" s="43" t="s">
        <v>58</v>
      </c>
      <c r="C88" s="43">
        <v>2</v>
      </c>
      <c r="D88" s="44">
        <v>1.2991215789279473</v>
      </c>
      <c r="E88" s="44">
        <v>0.95312030903488798</v>
      </c>
      <c r="F88" s="44">
        <v>4.458394170206323</v>
      </c>
      <c r="G88" s="44">
        <v>1.2615024544274145</v>
      </c>
      <c r="H88" s="44">
        <v>5.6363883148038463</v>
      </c>
      <c r="I88" s="44">
        <v>0.22727949124066121</v>
      </c>
      <c r="J88" s="44">
        <v>1.980569368839036</v>
      </c>
      <c r="K88" s="44">
        <v>0.77784469551259783</v>
      </c>
      <c r="L88" s="44">
        <v>1.4360648391205237</v>
      </c>
      <c r="M88" s="44">
        <v>1.6013195861428293</v>
      </c>
      <c r="N88" s="44">
        <v>3.8886127144219396</v>
      </c>
      <c r="O88" s="44">
        <v>4.131514406114082</v>
      </c>
      <c r="P88" s="40"/>
      <c r="Q88" s="40"/>
      <c r="R88" s="40"/>
      <c r="S88" s="40"/>
      <c r="T88" s="40"/>
    </row>
    <row r="89" spans="1:20" x14ac:dyDescent="0.3">
      <c r="A89" s="43">
        <v>2015</v>
      </c>
      <c r="B89" s="43" t="s">
        <v>58</v>
      </c>
      <c r="C89" s="43">
        <v>2</v>
      </c>
      <c r="D89" s="44">
        <v>2.4767058067615828</v>
      </c>
      <c r="E89" s="44">
        <v>2.1878649523199747</v>
      </c>
      <c r="F89" s="44">
        <v>11.714876833610914</v>
      </c>
      <c r="G89" s="44">
        <v>3.0275533910304886</v>
      </c>
      <c r="H89" s="44">
        <v>10.467698526154619</v>
      </c>
      <c r="I89" s="44">
        <v>0.41649911774999171</v>
      </c>
      <c r="J89" s="44">
        <v>4.0177634330027105</v>
      </c>
      <c r="K89" s="44">
        <v>1.6621511779490215</v>
      </c>
      <c r="L89" s="44">
        <v>2.2001253712213411</v>
      </c>
      <c r="M89" s="44">
        <v>2.1507330177055892</v>
      </c>
      <c r="N89" s="44">
        <v>10.547741250425887</v>
      </c>
      <c r="O89" s="44">
        <v>8.6051752618517501</v>
      </c>
      <c r="P89" s="40"/>
      <c r="Q89" s="40"/>
      <c r="R89" s="40"/>
      <c r="S89" s="40"/>
      <c r="T89" s="40"/>
    </row>
    <row r="90" spans="1:20" x14ac:dyDescent="0.3">
      <c r="A90" s="43">
        <v>2016</v>
      </c>
      <c r="B90" s="43" t="s">
        <v>58</v>
      </c>
      <c r="C90" s="43">
        <v>2</v>
      </c>
      <c r="D90" s="44">
        <v>2.7557610924334854</v>
      </c>
      <c r="E90" s="44">
        <v>2.2308578065300968</v>
      </c>
      <c r="F90" s="44">
        <v>12.281084130141231</v>
      </c>
      <c r="G90" s="44">
        <v>3.1689611299150839</v>
      </c>
      <c r="H90" s="44">
        <v>11.330538918916217</v>
      </c>
      <c r="I90" s="44">
        <v>0.40769790779916998</v>
      </c>
      <c r="J90" s="44">
        <v>4.0523624464708359</v>
      </c>
      <c r="K90" s="44">
        <v>1.6489790869529271</v>
      </c>
      <c r="L90" s="44">
        <v>2.3080051927140608</v>
      </c>
      <c r="M90" s="44">
        <v>3.0196372249016976</v>
      </c>
      <c r="N90" s="44">
        <v>10.777556492389973</v>
      </c>
      <c r="O90" s="44">
        <v>11.201014262586071</v>
      </c>
      <c r="P90" s="40"/>
      <c r="Q90" s="40"/>
      <c r="R90" s="40"/>
      <c r="S90" s="40"/>
      <c r="T90" s="40"/>
    </row>
    <row r="91" spans="1:20" x14ac:dyDescent="0.3">
      <c r="A91" s="43">
        <v>2017</v>
      </c>
      <c r="B91" s="43" t="s">
        <v>58</v>
      </c>
      <c r="C91" s="43">
        <v>2</v>
      </c>
      <c r="D91" s="44">
        <v>2.9262211326984726</v>
      </c>
      <c r="E91" s="44">
        <v>2.3649182772831576</v>
      </c>
      <c r="F91" s="44">
        <v>12.554041090531053</v>
      </c>
      <c r="G91" s="44">
        <v>3.2237288963437747</v>
      </c>
      <c r="H91" s="44">
        <v>11.989155396500497</v>
      </c>
      <c r="I91" s="44">
        <v>0.44457610932387986</v>
      </c>
      <c r="J91" s="44">
        <v>4.1852443360516167</v>
      </c>
      <c r="K91" s="44">
        <v>1.6440483909048373</v>
      </c>
      <c r="L91" s="44">
        <v>2.2222450556387225</v>
      </c>
      <c r="M91" s="44">
        <v>3.000286030351341</v>
      </c>
      <c r="N91" s="44">
        <v>11.650840787522204</v>
      </c>
      <c r="O91" s="44">
        <v>12.440905686027845</v>
      </c>
      <c r="P91" s="40"/>
      <c r="Q91" s="40"/>
      <c r="R91" s="40"/>
      <c r="S91" s="40"/>
      <c r="T91" s="40"/>
    </row>
    <row r="92" spans="1:20" x14ac:dyDescent="0.3">
      <c r="A92" s="43">
        <v>2018</v>
      </c>
      <c r="B92" s="43" t="s">
        <v>58</v>
      </c>
      <c r="C92" s="43">
        <v>2</v>
      </c>
      <c r="D92" s="44">
        <v>2.8745252463942816</v>
      </c>
      <c r="E92" s="44">
        <v>2.1712602812123638</v>
      </c>
      <c r="F92" s="44">
        <v>12.548977216760036</v>
      </c>
      <c r="G92" s="44">
        <v>3.2287818830604462</v>
      </c>
      <c r="H92" s="44">
        <v>10.100023273077614</v>
      </c>
      <c r="I92" s="44">
        <v>0.41477476537392488</v>
      </c>
      <c r="J92" s="44">
        <v>4.4533225536971548</v>
      </c>
      <c r="K92" s="44">
        <v>1.7090237482134931</v>
      </c>
      <c r="L92" s="44">
        <v>2.2397121784489187</v>
      </c>
      <c r="M92" s="44">
        <v>2.8567697303980095</v>
      </c>
      <c r="N92" s="44">
        <v>12.727033810112909</v>
      </c>
      <c r="O92" s="44">
        <v>12.010580258272686</v>
      </c>
      <c r="P92" s="40"/>
      <c r="Q92" s="40"/>
      <c r="R92" s="40"/>
      <c r="S92" s="40"/>
      <c r="T92" s="40"/>
    </row>
    <row r="93" spans="1:20" x14ac:dyDescent="0.3">
      <c r="A93" s="43">
        <v>2019</v>
      </c>
      <c r="B93" s="43" t="s">
        <v>58</v>
      </c>
      <c r="C93" s="43">
        <v>2</v>
      </c>
      <c r="D93" s="44">
        <v>2.8157647726169199</v>
      </c>
      <c r="E93" s="44">
        <v>2.1626309383361111</v>
      </c>
      <c r="F93" s="44">
        <v>12.142792631287564</v>
      </c>
      <c r="G93" s="44">
        <v>3.1090135595429933</v>
      </c>
      <c r="H93" s="44">
        <v>10.171918785730856</v>
      </c>
      <c r="I93" s="44">
        <v>0.43801529242734405</v>
      </c>
      <c r="J93" s="44">
        <v>4.4164531562957841</v>
      </c>
      <c r="K93" s="44">
        <v>1.7273345510721825</v>
      </c>
      <c r="L93" s="44">
        <v>2.2573031216465536</v>
      </c>
      <c r="M93" s="44">
        <v>3.0941838297403925</v>
      </c>
      <c r="N93" s="44">
        <v>12.236872595522753</v>
      </c>
      <c r="O93" s="44">
        <v>11.612784876840548</v>
      </c>
      <c r="P93" s="40"/>
      <c r="Q93" s="40"/>
      <c r="R93" s="40"/>
      <c r="S93" s="40"/>
      <c r="T93" s="40"/>
    </row>
    <row r="94" spans="1:20" x14ac:dyDescent="0.3">
      <c r="A94" s="43">
        <v>2020</v>
      </c>
      <c r="B94" s="43" t="s">
        <v>58</v>
      </c>
      <c r="C94" s="43">
        <v>2</v>
      </c>
      <c r="D94" s="44">
        <v>2.636144369089485</v>
      </c>
      <c r="E94" s="44">
        <v>2.0451792212429316</v>
      </c>
      <c r="F94" s="44">
        <v>11.234713074121979</v>
      </c>
      <c r="G94" s="44">
        <v>2.8985287313430432</v>
      </c>
      <c r="H94" s="44">
        <v>8.7825392161187601</v>
      </c>
      <c r="I94" s="44">
        <v>0.40570847498931467</v>
      </c>
      <c r="J94" s="44">
        <v>4.5026040099805549</v>
      </c>
      <c r="K94" s="44">
        <v>1.7558464695984157</v>
      </c>
      <c r="L94" s="44">
        <v>2.2756409424613784</v>
      </c>
      <c r="M94" s="44">
        <v>2.6621322856385747</v>
      </c>
      <c r="N94" s="44">
        <v>12.155559256286168</v>
      </c>
      <c r="O94" s="44">
        <v>10.348630659650979</v>
      </c>
      <c r="P94" s="40"/>
      <c r="Q94" s="40"/>
      <c r="R94" s="40"/>
      <c r="S94" s="40"/>
      <c r="T94" s="40"/>
    </row>
    <row r="95" spans="1:20" x14ac:dyDescent="0.3">
      <c r="A95" s="43">
        <v>2021</v>
      </c>
      <c r="B95" s="43" t="s">
        <v>58</v>
      </c>
      <c r="C95" s="43">
        <v>2</v>
      </c>
      <c r="D95" s="44">
        <v>2.6177923611022949</v>
      </c>
      <c r="E95" s="44">
        <v>2.0034003413636912</v>
      </c>
      <c r="F95" s="44">
        <v>10.92022413500418</v>
      </c>
      <c r="G95" s="44">
        <v>2.8155283264989213</v>
      </c>
      <c r="H95" s="44">
        <v>9.0731202478510031</v>
      </c>
      <c r="I95" s="44">
        <v>0.4016246733312992</v>
      </c>
      <c r="J95" s="44">
        <v>4.6617865984643299</v>
      </c>
      <c r="K95" s="44">
        <v>1.8137063082222999</v>
      </c>
      <c r="L95" s="44">
        <v>2.2947509214295678</v>
      </c>
      <c r="M95" s="44">
        <v>2.4208257941469076</v>
      </c>
      <c r="N95" s="44">
        <v>12.196833282431149</v>
      </c>
      <c r="O95" s="44">
        <v>9.8750343719541043</v>
      </c>
      <c r="P95" s="40"/>
      <c r="Q95" s="40"/>
      <c r="R95" s="40"/>
      <c r="S95" s="40"/>
      <c r="T95" s="40"/>
    </row>
    <row r="96" spans="1:20" x14ac:dyDescent="0.3">
      <c r="A96" s="43">
        <v>2022</v>
      </c>
      <c r="B96" s="43" t="s">
        <v>58</v>
      </c>
      <c r="C96" s="43">
        <v>2</v>
      </c>
      <c r="D96" s="44">
        <v>2.6842895844626216</v>
      </c>
      <c r="E96" s="44">
        <v>1.9571557818871463</v>
      </c>
      <c r="F96" s="44">
        <v>10.499465212236508</v>
      </c>
      <c r="G96" s="44">
        <v>2.7135833049448759</v>
      </c>
      <c r="H96" s="44">
        <v>9.105486664327362</v>
      </c>
      <c r="I96" s="44">
        <v>0.39724347203002386</v>
      </c>
      <c r="J96" s="44">
        <v>4.8253518288537327</v>
      </c>
      <c r="K96" s="44">
        <v>1.8521990248673361</v>
      </c>
      <c r="L96" s="44">
        <v>2.3154794138085286</v>
      </c>
      <c r="M96" s="44">
        <v>2.387371913026783</v>
      </c>
      <c r="N96" s="44">
        <v>11.849351355432873</v>
      </c>
      <c r="O96" s="44">
        <v>9.8174642528747178</v>
      </c>
      <c r="P96" s="40"/>
      <c r="Q96" s="40"/>
      <c r="R96" s="40"/>
      <c r="S96" s="40"/>
      <c r="T96" s="40"/>
    </row>
    <row r="97" spans="1:20" x14ac:dyDescent="0.3">
      <c r="A97" s="43">
        <v>2023</v>
      </c>
      <c r="B97" s="43" t="s">
        <v>58</v>
      </c>
      <c r="C97" s="43">
        <v>2</v>
      </c>
      <c r="D97" s="44">
        <v>2.8699650379353039</v>
      </c>
      <c r="E97" s="44">
        <v>1.9606383826051483</v>
      </c>
      <c r="F97" s="44">
        <v>10.339204984426416</v>
      </c>
      <c r="G97" s="44">
        <v>2.6745338138225376</v>
      </c>
      <c r="H97" s="44">
        <v>8.974401835697698</v>
      </c>
      <c r="I97" s="44">
        <v>0.39307449669980105</v>
      </c>
      <c r="J97" s="44">
        <v>4.9512291351531239</v>
      </c>
      <c r="K97" s="44">
        <v>1.8952283871400641</v>
      </c>
      <c r="L97" s="44">
        <v>2.3374458646478478</v>
      </c>
      <c r="M97" s="44">
        <v>2.473543691622003</v>
      </c>
      <c r="N97" s="44">
        <v>11.819070267695965</v>
      </c>
      <c r="O97" s="44">
        <v>10.846467066642399</v>
      </c>
      <c r="P97" s="40"/>
      <c r="Q97" s="40"/>
      <c r="R97" s="40"/>
      <c r="S97" s="40"/>
      <c r="T97" s="40"/>
    </row>
    <row r="98" spans="1:20" x14ac:dyDescent="0.3">
      <c r="A98" s="43">
        <v>2024</v>
      </c>
      <c r="B98" s="43" t="s">
        <v>58</v>
      </c>
      <c r="C98" s="43">
        <v>2</v>
      </c>
      <c r="D98" s="44">
        <v>3.007500557101578</v>
      </c>
      <c r="E98" s="44">
        <v>2.0215480482202093</v>
      </c>
      <c r="F98" s="44">
        <v>10.604095343934112</v>
      </c>
      <c r="G98" s="44">
        <v>2.7299820994821209</v>
      </c>
      <c r="H98" s="44">
        <v>8.9722085950804153</v>
      </c>
      <c r="I98" s="44">
        <v>0.38891104094393159</v>
      </c>
      <c r="J98" s="44">
        <v>5.0507284468433573</v>
      </c>
      <c r="K98" s="44">
        <v>1.9439086409408479</v>
      </c>
      <c r="L98" s="44">
        <v>2.3606400433113479</v>
      </c>
      <c r="M98" s="44">
        <v>2.5124271718653293</v>
      </c>
      <c r="N98" s="44">
        <v>12.087507136855269</v>
      </c>
      <c r="O98" s="44">
        <v>11.535788303217494</v>
      </c>
      <c r="P98" s="40"/>
      <c r="Q98" s="40"/>
      <c r="R98" s="40"/>
      <c r="S98" s="40"/>
      <c r="T98" s="40"/>
    </row>
    <row r="99" spans="1:20" x14ac:dyDescent="0.3">
      <c r="A99" s="43">
        <v>2025</v>
      </c>
      <c r="B99" s="43" t="s">
        <v>58</v>
      </c>
      <c r="C99" s="43">
        <v>2</v>
      </c>
      <c r="D99" s="44">
        <v>3.0367691082604797</v>
      </c>
      <c r="E99" s="44">
        <v>2.0707774301185604</v>
      </c>
      <c r="F99" s="44">
        <v>10.917844165491067</v>
      </c>
      <c r="G99" s="44">
        <v>2.7946451296453945</v>
      </c>
      <c r="H99" s="44">
        <v>9.0819822069777327</v>
      </c>
      <c r="I99" s="44">
        <v>0.38486411976975105</v>
      </c>
      <c r="J99" s="44">
        <v>5.1811843090948084</v>
      </c>
      <c r="K99" s="44">
        <v>1.9932061850391904</v>
      </c>
      <c r="L99" s="44">
        <v>2.3816159905169121</v>
      </c>
      <c r="M99" s="44">
        <v>2.5380744721134301</v>
      </c>
      <c r="N99" s="44">
        <v>12.272799176191764</v>
      </c>
      <c r="O99" s="44">
        <v>11.680799609510204</v>
      </c>
      <c r="P99" s="40"/>
      <c r="Q99" s="40"/>
      <c r="R99" s="40"/>
      <c r="S99" s="40"/>
      <c r="T99" s="40"/>
    </row>
    <row r="100" spans="1:20" x14ac:dyDescent="0.3">
      <c r="A100" s="43">
        <v>2026</v>
      </c>
      <c r="B100" s="43" t="s">
        <v>58</v>
      </c>
      <c r="C100" s="43">
        <v>2</v>
      </c>
      <c r="D100" s="44">
        <v>3.0124298594215091</v>
      </c>
      <c r="E100" s="44">
        <v>2.0950506120943717</v>
      </c>
      <c r="F100" s="44">
        <v>11.072209323479074</v>
      </c>
      <c r="G100" s="44">
        <v>2.82276579018008</v>
      </c>
      <c r="H100" s="44">
        <v>9.1638148341370407</v>
      </c>
      <c r="I100" s="44">
        <v>0.38065291485358221</v>
      </c>
      <c r="J100" s="44">
        <v>5.3011452257773888</v>
      </c>
      <c r="K100" s="44">
        <v>2.0369019902878267</v>
      </c>
      <c r="L100" s="44">
        <v>2.4053625907460048</v>
      </c>
      <c r="M100" s="44">
        <v>2.6017942793387898</v>
      </c>
      <c r="N100" s="44">
        <v>12.410522880901237</v>
      </c>
      <c r="O100" s="44">
        <v>11.473669603623785</v>
      </c>
      <c r="P100" s="40"/>
      <c r="Q100" s="40"/>
      <c r="R100" s="40"/>
      <c r="S100" s="40"/>
      <c r="T100" s="40"/>
    </row>
    <row r="101" spans="1:20" x14ac:dyDescent="0.3">
      <c r="A101" s="43">
        <v>2027</v>
      </c>
      <c r="B101" s="43" t="s">
        <v>58</v>
      </c>
      <c r="C101" s="43">
        <v>2</v>
      </c>
      <c r="D101" s="44">
        <v>3.0219343907022984</v>
      </c>
      <c r="E101" s="44">
        <v>2.119043076009874</v>
      </c>
      <c r="F101" s="44">
        <v>11.165896951800038</v>
      </c>
      <c r="G101" s="44">
        <v>2.8380814776874272</v>
      </c>
      <c r="H101" s="44">
        <v>9.1998600193559454</v>
      </c>
      <c r="I101" s="44">
        <v>0.3768793197478828</v>
      </c>
      <c r="J101" s="44">
        <v>5.4303134085284057</v>
      </c>
      <c r="K101" s="44">
        <v>2.0782484665675978</v>
      </c>
      <c r="L101" s="44">
        <v>2.4307262621853369</v>
      </c>
      <c r="M101" s="44">
        <v>2.6487346510058392</v>
      </c>
      <c r="N101" s="44">
        <v>12.572612908515111</v>
      </c>
      <c r="O101" s="44">
        <v>11.427476254292902</v>
      </c>
      <c r="P101" s="40"/>
      <c r="Q101" s="40"/>
      <c r="R101" s="40"/>
      <c r="S101" s="40"/>
      <c r="T101" s="40"/>
    </row>
    <row r="102" spans="1:20" x14ac:dyDescent="0.3">
      <c r="A102" s="43">
        <v>2028</v>
      </c>
      <c r="B102" s="43" t="s">
        <v>58</v>
      </c>
      <c r="C102" s="43">
        <v>2</v>
      </c>
      <c r="D102" s="44">
        <v>3.066577793458559</v>
      </c>
      <c r="E102" s="44">
        <v>2.1489001921837096</v>
      </c>
      <c r="F102" s="44">
        <v>11.30796845569764</v>
      </c>
      <c r="G102" s="44">
        <v>2.8653636426658204</v>
      </c>
      <c r="H102" s="44">
        <v>9.2713572155036754</v>
      </c>
      <c r="I102" s="44">
        <v>0.37367195851286411</v>
      </c>
      <c r="J102" s="44">
        <v>5.5625750883501981</v>
      </c>
      <c r="K102" s="44">
        <v>2.1269119641213892</v>
      </c>
      <c r="L102" s="44">
        <v>2.4590861317239372</v>
      </c>
      <c r="M102" s="44">
        <v>2.7010582220494084</v>
      </c>
      <c r="N102" s="44">
        <v>12.748126299031656</v>
      </c>
      <c r="O102" s="44">
        <v>11.607859213729329</v>
      </c>
      <c r="P102" s="40"/>
      <c r="Q102" s="40"/>
      <c r="R102" s="40"/>
      <c r="S102" s="40"/>
      <c r="T102" s="40"/>
    </row>
    <row r="103" spans="1:20" x14ac:dyDescent="0.3">
      <c r="A103" s="43">
        <v>2029</v>
      </c>
      <c r="B103" s="43" t="s">
        <v>58</v>
      </c>
      <c r="C103" s="43">
        <v>2</v>
      </c>
      <c r="D103" s="44">
        <v>3.111377533083949</v>
      </c>
      <c r="E103" s="44">
        <v>2.1843630745288261</v>
      </c>
      <c r="F103" s="44">
        <v>11.482678962569183</v>
      </c>
      <c r="G103" s="44">
        <v>2.9005131704155338</v>
      </c>
      <c r="H103" s="44">
        <v>9.4207271152959464</v>
      </c>
      <c r="I103" s="44">
        <v>0.37199447378098505</v>
      </c>
      <c r="J103" s="44">
        <v>5.7037868147667261</v>
      </c>
      <c r="K103" s="44">
        <v>2.1687827191171358</v>
      </c>
      <c r="L103" s="44">
        <v>2.495597963090658</v>
      </c>
      <c r="M103" s="44">
        <v>2.7733987559401956</v>
      </c>
      <c r="N103" s="44">
        <v>12.958748399180674</v>
      </c>
      <c r="O103" s="44">
        <v>11.85712747459454</v>
      </c>
      <c r="P103" s="40"/>
      <c r="Q103" s="40"/>
      <c r="R103" s="40"/>
      <c r="S103" s="40"/>
      <c r="T103" s="40"/>
    </row>
    <row r="104" spans="1:20" x14ac:dyDescent="0.3">
      <c r="A104" s="43">
        <v>2030</v>
      </c>
      <c r="B104" s="43" t="s">
        <v>58</v>
      </c>
      <c r="C104" s="43">
        <v>2</v>
      </c>
      <c r="D104" s="44">
        <v>3.1590836578096901</v>
      </c>
      <c r="E104" s="44">
        <v>2.2292175690485956</v>
      </c>
      <c r="F104" s="44">
        <v>11.688323346521736</v>
      </c>
      <c r="G104" s="44">
        <v>2.943550796418271</v>
      </c>
      <c r="H104" s="44">
        <v>9.6067526042118256</v>
      </c>
      <c r="I104" s="44">
        <v>0.37332772275301507</v>
      </c>
      <c r="J104" s="44">
        <v>5.8379020811992772</v>
      </c>
      <c r="K104" s="44">
        <v>2.2069743967824493</v>
      </c>
      <c r="L104" s="44">
        <v>2.5262628182471221</v>
      </c>
      <c r="M104" s="44">
        <v>2.8426364241603705</v>
      </c>
      <c r="N104" s="44">
        <v>13.158484230518328</v>
      </c>
      <c r="O104" s="44">
        <v>12.115585792937967</v>
      </c>
      <c r="P104" s="40"/>
      <c r="Q104" s="40"/>
      <c r="R104" s="40"/>
      <c r="S104" s="40"/>
      <c r="T104" s="40"/>
    </row>
    <row r="105" spans="1:20" x14ac:dyDescent="0.3">
      <c r="A105" s="43">
        <v>1980</v>
      </c>
      <c r="B105" s="43" t="s">
        <v>76</v>
      </c>
      <c r="C105" s="43">
        <v>3</v>
      </c>
      <c r="D105" s="44">
        <v>0.83720483800000001</v>
      </c>
      <c r="E105" s="44">
        <v>0.26695784900000002</v>
      </c>
      <c r="F105" s="44">
        <v>2.9910929689999999</v>
      </c>
      <c r="G105" s="44">
        <v>1.08595698</v>
      </c>
      <c r="H105" s="44">
        <v>2.6043719310000002</v>
      </c>
      <c r="I105" s="44">
        <v>2.6880300000000001E-3</v>
      </c>
      <c r="J105" s="44">
        <v>7.6011882000000003E-2</v>
      </c>
      <c r="K105" s="44">
        <v>5.877727E-2</v>
      </c>
      <c r="L105" s="44">
        <v>0.33677595900000001</v>
      </c>
      <c r="M105" s="44">
        <v>0.25510881899999999</v>
      </c>
      <c r="N105" s="44">
        <v>1.7452874039999999</v>
      </c>
      <c r="O105" s="44">
        <v>2.9223318589999998</v>
      </c>
      <c r="P105" s="40"/>
      <c r="Q105" s="40"/>
      <c r="R105" s="40"/>
      <c r="S105" s="40"/>
      <c r="T105" s="40"/>
    </row>
    <row r="106" spans="1:20" x14ac:dyDescent="0.3">
      <c r="A106" s="43">
        <v>1981</v>
      </c>
      <c r="B106" s="43" t="s">
        <v>76</v>
      </c>
      <c r="C106" s="43">
        <v>3</v>
      </c>
      <c r="D106" s="44">
        <v>0.87382398699999997</v>
      </c>
      <c r="E106" s="44">
        <v>0.19734669599999999</v>
      </c>
      <c r="F106" s="44">
        <v>2.6128485270000001</v>
      </c>
      <c r="G106" s="44">
        <v>0.92875318699999998</v>
      </c>
      <c r="H106" s="44">
        <v>2.1491755210000001</v>
      </c>
      <c r="I106" s="44">
        <v>0</v>
      </c>
      <c r="J106" s="44">
        <v>0.18346859500000001</v>
      </c>
      <c r="K106" s="44">
        <v>7.1656222000000006E-2</v>
      </c>
      <c r="L106" s="44">
        <v>0.32884640599999998</v>
      </c>
      <c r="M106" s="44">
        <v>0.60893922300000003</v>
      </c>
      <c r="N106" s="44">
        <v>2.534894419</v>
      </c>
      <c r="O106" s="44">
        <v>2.4578514220000001</v>
      </c>
      <c r="P106" s="40"/>
      <c r="Q106" s="40"/>
      <c r="R106" s="40"/>
      <c r="S106" s="40"/>
      <c r="T106" s="40"/>
    </row>
    <row r="107" spans="1:20" x14ac:dyDescent="0.3">
      <c r="A107" s="43">
        <v>1982</v>
      </c>
      <c r="B107" s="43" t="s">
        <v>76</v>
      </c>
      <c r="C107" s="43">
        <v>3</v>
      </c>
      <c r="D107" s="44">
        <v>0.893646512</v>
      </c>
      <c r="E107" s="44">
        <v>0.15896542399999999</v>
      </c>
      <c r="F107" s="44">
        <v>2.3880965390000002</v>
      </c>
      <c r="G107" s="44">
        <v>0.87608307699999999</v>
      </c>
      <c r="H107" s="44">
        <v>2.1570160679999999</v>
      </c>
      <c r="I107" s="44">
        <v>1.8597618999999999E-2</v>
      </c>
      <c r="J107" s="44">
        <v>7.3762411E-2</v>
      </c>
      <c r="K107" s="44">
        <v>8.2476780999999999E-2</v>
      </c>
      <c r="L107" s="44">
        <v>0.51402184200000001</v>
      </c>
      <c r="M107" s="44">
        <v>0.269791477</v>
      </c>
      <c r="N107" s="44">
        <v>1.720298906</v>
      </c>
      <c r="O107" s="44">
        <v>4.7318675099999998</v>
      </c>
      <c r="P107" s="40"/>
      <c r="Q107" s="40"/>
      <c r="R107" s="40"/>
      <c r="S107" s="40"/>
      <c r="T107" s="40"/>
    </row>
    <row r="108" spans="1:20" x14ac:dyDescent="0.3">
      <c r="A108" s="43">
        <v>1983</v>
      </c>
      <c r="B108" s="43" t="s">
        <v>76</v>
      </c>
      <c r="C108" s="43">
        <v>3</v>
      </c>
      <c r="D108" s="44">
        <v>0.73693252099999995</v>
      </c>
      <c r="E108" s="44">
        <v>0.160671852</v>
      </c>
      <c r="F108" s="44">
        <v>1.727626028</v>
      </c>
      <c r="G108" s="44">
        <v>0.66658017999999997</v>
      </c>
      <c r="H108" s="44">
        <v>1.7952740810000001</v>
      </c>
      <c r="I108" s="44">
        <v>0</v>
      </c>
      <c r="J108" s="44">
        <v>3.9114211000000003E-2</v>
      </c>
      <c r="K108" s="44">
        <v>0.18566406099999999</v>
      </c>
      <c r="L108" s="44">
        <v>0.20795419000000001</v>
      </c>
      <c r="M108" s="44">
        <v>0.55521504200000005</v>
      </c>
      <c r="N108" s="44">
        <v>1.4053161649999999</v>
      </c>
      <c r="O108" s="44">
        <v>5.7958967660000003</v>
      </c>
      <c r="P108" s="40"/>
      <c r="Q108" s="40"/>
      <c r="R108" s="40"/>
      <c r="S108" s="40"/>
      <c r="T108" s="40"/>
    </row>
    <row r="109" spans="1:20" x14ac:dyDescent="0.3">
      <c r="A109" s="43">
        <v>1984</v>
      </c>
      <c r="B109" s="43" t="s">
        <v>76</v>
      </c>
      <c r="C109" s="43">
        <v>3</v>
      </c>
      <c r="D109" s="44">
        <v>0.66401045700000005</v>
      </c>
      <c r="E109" s="44">
        <v>0.19505324199999999</v>
      </c>
      <c r="F109" s="44">
        <v>1.1719853819999999</v>
      </c>
      <c r="G109" s="44">
        <v>0.412790037</v>
      </c>
      <c r="H109" s="44">
        <v>0.97120305699999998</v>
      </c>
      <c r="I109" s="44">
        <v>0</v>
      </c>
      <c r="J109" s="44">
        <v>8.7224945999999998E-2</v>
      </c>
      <c r="K109" s="44">
        <v>0.16704818599999999</v>
      </c>
      <c r="L109" s="44">
        <v>0.39839440599999998</v>
      </c>
      <c r="M109" s="44">
        <v>0.85523439400000001</v>
      </c>
      <c r="N109" s="44">
        <v>1.8635010000000001</v>
      </c>
      <c r="O109" s="44">
        <v>4.4566083440000002</v>
      </c>
      <c r="P109" s="40"/>
      <c r="Q109" s="40"/>
      <c r="R109" s="40"/>
      <c r="S109" s="40"/>
      <c r="T109" s="40"/>
    </row>
    <row r="110" spans="1:20" x14ac:dyDescent="0.3">
      <c r="A110" s="43">
        <v>1985</v>
      </c>
      <c r="B110" s="43" t="s">
        <v>76</v>
      </c>
      <c r="C110" s="43">
        <v>3</v>
      </c>
      <c r="D110" s="44">
        <v>0.74799862500000003</v>
      </c>
      <c r="E110" s="44">
        <v>0.20028879399999999</v>
      </c>
      <c r="F110" s="44">
        <v>1.2911476749999999</v>
      </c>
      <c r="G110" s="44">
        <v>0.50627720799999998</v>
      </c>
      <c r="H110" s="44">
        <v>1.424422079</v>
      </c>
      <c r="I110" s="44">
        <v>0</v>
      </c>
      <c r="J110" s="44">
        <v>0.117926537</v>
      </c>
      <c r="K110" s="44">
        <v>0.17440666299999999</v>
      </c>
      <c r="L110" s="44">
        <v>0.72122224400000001</v>
      </c>
      <c r="M110" s="44">
        <v>1.154324747</v>
      </c>
      <c r="N110" s="44">
        <v>2.3245387009999998</v>
      </c>
      <c r="O110" s="44">
        <v>4.6858009300000001</v>
      </c>
      <c r="P110" s="40"/>
      <c r="Q110" s="40"/>
      <c r="R110" s="40"/>
      <c r="S110" s="40"/>
      <c r="T110" s="40"/>
    </row>
    <row r="111" spans="1:20" x14ac:dyDescent="0.3">
      <c r="A111" s="43">
        <v>1986</v>
      </c>
      <c r="B111" s="43" t="s">
        <v>76</v>
      </c>
      <c r="C111" s="43">
        <v>3</v>
      </c>
      <c r="D111" s="44">
        <v>0.70601772299999999</v>
      </c>
      <c r="E111" s="44">
        <v>0.242461555</v>
      </c>
      <c r="F111" s="44">
        <v>3.8182189040000001</v>
      </c>
      <c r="G111" s="44">
        <v>1.275915803</v>
      </c>
      <c r="H111" s="44">
        <v>2.642208085</v>
      </c>
      <c r="I111" s="44">
        <v>0</v>
      </c>
      <c r="J111" s="44">
        <v>0.19972397</v>
      </c>
      <c r="K111" s="44">
        <v>0.35060914100000001</v>
      </c>
      <c r="L111" s="44">
        <v>2.212493228</v>
      </c>
      <c r="M111" s="44">
        <v>1.6167426970000001</v>
      </c>
      <c r="N111" s="44">
        <v>3.4722893799999999</v>
      </c>
      <c r="O111" s="44">
        <v>4.1500832540000001</v>
      </c>
      <c r="P111" s="40"/>
      <c r="Q111" s="40"/>
      <c r="R111" s="40"/>
      <c r="S111" s="40"/>
      <c r="T111" s="40"/>
    </row>
    <row r="112" spans="1:20" x14ac:dyDescent="0.3">
      <c r="A112" s="43">
        <v>1987</v>
      </c>
      <c r="B112" s="43" t="s">
        <v>76</v>
      </c>
      <c r="C112" s="43">
        <v>3</v>
      </c>
      <c r="D112" s="44">
        <v>0.69654851699999998</v>
      </c>
      <c r="E112" s="44">
        <v>0.117654434</v>
      </c>
      <c r="F112" s="44">
        <v>3.0026782089999999</v>
      </c>
      <c r="G112" s="44">
        <v>0.98224646800000004</v>
      </c>
      <c r="H112" s="44">
        <v>1.9612712809999999</v>
      </c>
      <c r="I112" s="44">
        <v>2.6918522E-2</v>
      </c>
      <c r="J112" s="44">
        <v>0.521064317</v>
      </c>
      <c r="K112" s="44">
        <v>0.38465744699999999</v>
      </c>
      <c r="L112" s="44">
        <v>1.1384521350000001</v>
      </c>
      <c r="M112" s="44">
        <v>1.824859537</v>
      </c>
      <c r="N112" s="44">
        <v>4.1909321850000003</v>
      </c>
      <c r="O112" s="44">
        <v>6.1981227499999996</v>
      </c>
      <c r="P112" s="40"/>
      <c r="Q112" s="40"/>
      <c r="R112" s="40"/>
      <c r="S112" s="40"/>
      <c r="T112" s="40"/>
    </row>
    <row r="113" spans="1:20" x14ac:dyDescent="0.3">
      <c r="A113" s="43">
        <v>1988</v>
      </c>
      <c r="B113" s="43" t="s">
        <v>76</v>
      </c>
      <c r="C113" s="43">
        <v>3</v>
      </c>
      <c r="D113" s="44">
        <v>0.60260631600000003</v>
      </c>
      <c r="E113" s="44">
        <v>0.130383899</v>
      </c>
      <c r="F113" s="44">
        <v>2.6046713050000001</v>
      </c>
      <c r="G113" s="44">
        <v>0.80401650800000002</v>
      </c>
      <c r="H113" s="44">
        <v>1.4015482130000001</v>
      </c>
      <c r="I113" s="44">
        <v>1.40739E-4</v>
      </c>
      <c r="J113" s="44">
        <v>0.33457577100000002</v>
      </c>
      <c r="K113" s="44">
        <v>0.38831497399999998</v>
      </c>
      <c r="L113" s="44">
        <v>1.176715848</v>
      </c>
      <c r="M113" s="44">
        <v>3.4604115549999999</v>
      </c>
      <c r="N113" s="44">
        <v>3.7423960850000002</v>
      </c>
      <c r="O113" s="44">
        <v>3.425776538</v>
      </c>
      <c r="P113" s="40"/>
      <c r="Q113" s="40"/>
      <c r="R113" s="40"/>
      <c r="S113" s="40"/>
      <c r="T113" s="40"/>
    </row>
    <row r="114" spans="1:20" x14ac:dyDescent="0.3">
      <c r="A114" s="43">
        <v>1989</v>
      </c>
      <c r="B114" s="43" t="s">
        <v>76</v>
      </c>
      <c r="C114" s="43">
        <v>3</v>
      </c>
      <c r="D114" s="44">
        <v>0.76988463399999996</v>
      </c>
      <c r="E114" s="44">
        <v>0.13368760499999999</v>
      </c>
      <c r="F114" s="44">
        <v>2.3484038950000001</v>
      </c>
      <c r="G114" s="44">
        <v>0.91092527000000001</v>
      </c>
      <c r="H114" s="44">
        <v>2.5396324589999999</v>
      </c>
      <c r="I114" s="44">
        <v>3.3127699999999999E-4</v>
      </c>
      <c r="J114" s="44">
        <v>0.35238773400000001</v>
      </c>
      <c r="K114" s="44">
        <v>0.53693717200000002</v>
      </c>
      <c r="L114" s="44">
        <v>1.5853908059999999</v>
      </c>
      <c r="M114" s="44">
        <v>2.5880812130000002</v>
      </c>
      <c r="N114" s="44">
        <v>2.3943425899999999</v>
      </c>
      <c r="O114" s="44">
        <v>4.625195293</v>
      </c>
      <c r="P114" s="40"/>
      <c r="Q114" s="40"/>
      <c r="R114" s="40"/>
      <c r="S114" s="40"/>
      <c r="T114" s="40"/>
    </row>
    <row r="115" spans="1:20" x14ac:dyDescent="0.3">
      <c r="A115" s="43">
        <v>1990</v>
      </c>
      <c r="B115" s="43" t="s">
        <v>76</v>
      </c>
      <c r="C115" s="43">
        <v>3</v>
      </c>
      <c r="D115" s="44">
        <v>0.89558973100000006</v>
      </c>
      <c r="E115" s="44">
        <v>0.24670034399999999</v>
      </c>
      <c r="F115" s="44">
        <v>3.277328953</v>
      </c>
      <c r="G115" s="44">
        <v>1.132052887</v>
      </c>
      <c r="H115" s="44">
        <v>2.5827866469999998</v>
      </c>
      <c r="I115" s="44">
        <v>5.6070299999999996E-4</v>
      </c>
      <c r="J115" s="44">
        <v>0.31580530099999998</v>
      </c>
      <c r="K115" s="44">
        <v>0.33461182099999998</v>
      </c>
      <c r="L115" s="44">
        <v>1.0898278729999999</v>
      </c>
      <c r="M115" s="44">
        <v>1.842014614</v>
      </c>
      <c r="N115" s="44">
        <v>4.1051959570000003</v>
      </c>
      <c r="O115" s="44">
        <v>5.9179374109999996</v>
      </c>
      <c r="P115" s="40"/>
      <c r="Q115" s="40"/>
      <c r="R115" s="40"/>
      <c r="S115" s="40"/>
      <c r="T115" s="40"/>
    </row>
    <row r="116" spans="1:20" x14ac:dyDescent="0.3">
      <c r="A116" s="43">
        <v>1991</v>
      </c>
      <c r="B116" s="43" t="s">
        <v>76</v>
      </c>
      <c r="C116" s="43">
        <v>3</v>
      </c>
      <c r="D116" s="44">
        <v>0.62300283000000001</v>
      </c>
      <c r="E116" s="44">
        <v>0.15743041799999999</v>
      </c>
      <c r="F116" s="44">
        <v>3.0445542780000001</v>
      </c>
      <c r="G116" s="44">
        <v>1.2701561189999999</v>
      </c>
      <c r="H116" s="44">
        <v>3.8958614800000002</v>
      </c>
      <c r="I116" s="44">
        <v>1.5786912E-2</v>
      </c>
      <c r="J116" s="44">
        <v>1.2692179610000001</v>
      </c>
      <c r="K116" s="44">
        <v>0.60910956800000005</v>
      </c>
      <c r="L116" s="44">
        <v>1.187650895</v>
      </c>
      <c r="M116" s="44">
        <v>1.725592485</v>
      </c>
      <c r="N116" s="44">
        <v>2.3999897130000001</v>
      </c>
      <c r="O116" s="44">
        <v>5.1575536780000002</v>
      </c>
      <c r="P116" s="40"/>
      <c r="Q116" s="40"/>
      <c r="R116" s="40"/>
      <c r="S116" s="40"/>
      <c r="T116" s="40"/>
    </row>
    <row r="117" spans="1:20" x14ac:dyDescent="0.3">
      <c r="A117" s="43">
        <v>1992</v>
      </c>
      <c r="B117" s="43" t="s">
        <v>76</v>
      </c>
      <c r="C117" s="43">
        <v>3</v>
      </c>
      <c r="D117" s="44">
        <v>0.71782680399999998</v>
      </c>
      <c r="E117" s="44">
        <v>0.156084425</v>
      </c>
      <c r="F117" s="44">
        <v>2.3035566709999999</v>
      </c>
      <c r="G117" s="44">
        <v>0.88657269400000005</v>
      </c>
      <c r="H117" s="44">
        <v>2.4969872230000001</v>
      </c>
      <c r="I117" s="44">
        <v>2.6662830000000002E-3</v>
      </c>
      <c r="J117" s="44">
        <v>0.42500696100000002</v>
      </c>
      <c r="K117" s="44">
        <v>0.286704136</v>
      </c>
      <c r="L117" s="44">
        <v>0.77392496700000002</v>
      </c>
      <c r="M117" s="44">
        <v>2.2098453249999999</v>
      </c>
      <c r="N117" s="44">
        <v>3.0746463770000001</v>
      </c>
      <c r="O117" s="44">
        <v>1.7752400770000001</v>
      </c>
      <c r="P117" s="40"/>
      <c r="Q117" s="40"/>
      <c r="R117" s="40"/>
      <c r="S117" s="40"/>
      <c r="T117" s="40"/>
    </row>
    <row r="118" spans="1:20" x14ac:dyDescent="0.3">
      <c r="A118" s="43">
        <v>1993</v>
      </c>
      <c r="B118" s="43" t="s">
        <v>76</v>
      </c>
      <c r="C118" s="43">
        <v>3</v>
      </c>
      <c r="D118" s="44">
        <v>0.66067878000000002</v>
      </c>
      <c r="E118" s="44">
        <v>0.264465071</v>
      </c>
      <c r="F118" s="44">
        <v>1.778734788</v>
      </c>
      <c r="G118" s="44">
        <v>0.52457623099999995</v>
      </c>
      <c r="H118" s="44">
        <v>0.90417001799999996</v>
      </c>
      <c r="I118" s="44">
        <v>9.5426832000000003E-2</v>
      </c>
      <c r="J118" s="44">
        <v>0.68888092300000003</v>
      </c>
      <c r="K118" s="44">
        <v>0.56561091100000005</v>
      </c>
      <c r="L118" s="44">
        <v>0.80504509099999999</v>
      </c>
      <c r="M118" s="44">
        <v>9.2861878999999994E-2</v>
      </c>
      <c r="N118" s="44">
        <v>2.1280441290000001</v>
      </c>
      <c r="O118" s="44">
        <v>0.74690468300000001</v>
      </c>
      <c r="P118" s="40"/>
      <c r="Q118" s="40"/>
      <c r="R118" s="40"/>
      <c r="S118" s="40"/>
      <c r="T118" s="40"/>
    </row>
    <row r="119" spans="1:20" x14ac:dyDescent="0.3">
      <c r="A119" s="43">
        <v>1994</v>
      </c>
      <c r="B119" s="43" t="s">
        <v>76</v>
      </c>
      <c r="C119" s="43">
        <v>3</v>
      </c>
      <c r="D119" s="44">
        <v>0.64941428999999995</v>
      </c>
      <c r="E119" s="44">
        <v>0.19351106200000001</v>
      </c>
      <c r="F119" s="44">
        <v>1.879250799</v>
      </c>
      <c r="G119" s="44">
        <v>0.54366893699999996</v>
      </c>
      <c r="H119" s="44">
        <v>0.89407485499999995</v>
      </c>
      <c r="I119" s="44">
        <v>9.1853397000000003E-2</v>
      </c>
      <c r="J119" s="44">
        <v>0.43019064499999998</v>
      </c>
      <c r="K119" s="44">
        <v>0.15102774899999999</v>
      </c>
      <c r="L119" s="44">
        <v>0.35450508200000003</v>
      </c>
      <c r="M119" s="44">
        <v>0.108597423</v>
      </c>
      <c r="N119" s="44">
        <v>2.2196230080000001</v>
      </c>
      <c r="O119" s="44">
        <v>0.118054005</v>
      </c>
      <c r="P119" s="40"/>
      <c r="Q119" s="40"/>
      <c r="R119" s="40"/>
      <c r="S119" s="40"/>
      <c r="T119" s="40"/>
    </row>
    <row r="120" spans="1:20" x14ac:dyDescent="0.3">
      <c r="A120" s="43">
        <v>1995</v>
      </c>
      <c r="B120" s="43" t="s">
        <v>76</v>
      </c>
      <c r="C120" s="43">
        <v>3</v>
      </c>
      <c r="D120" s="44">
        <v>0.63955607699999995</v>
      </c>
      <c r="E120" s="44">
        <v>0.247347556</v>
      </c>
      <c r="F120" s="44">
        <v>1.7903749840000001</v>
      </c>
      <c r="G120" s="44">
        <v>0.46056603299999999</v>
      </c>
      <c r="H120" s="44">
        <v>0.49459605200000001</v>
      </c>
      <c r="I120" s="44">
        <v>2.3391428999999998E-2</v>
      </c>
      <c r="J120" s="44">
        <v>1.180857201</v>
      </c>
      <c r="K120" s="44">
        <v>0.328604122</v>
      </c>
      <c r="L120" s="44">
        <v>0.14195622499999999</v>
      </c>
      <c r="M120" s="44">
        <v>7.1762072999999996E-2</v>
      </c>
      <c r="N120" s="44">
        <v>2.3810411729999998</v>
      </c>
      <c r="O120" s="44">
        <v>0.309462177</v>
      </c>
      <c r="P120" s="40"/>
      <c r="Q120" s="40"/>
      <c r="R120" s="40"/>
      <c r="S120" s="40"/>
      <c r="T120" s="40"/>
    </row>
    <row r="121" spans="1:20" x14ac:dyDescent="0.3">
      <c r="A121" s="43">
        <v>1996</v>
      </c>
      <c r="B121" s="43" t="s">
        <v>76</v>
      </c>
      <c r="C121" s="43">
        <v>3</v>
      </c>
      <c r="D121" s="44">
        <v>0.80619561699999998</v>
      </c>
      <c r="E121" s="44">
        <v>0.176039323</v>
      </c>
      <c r="F121" s="44">
        <v>2.4137801539999999</v>
      </c>
      <c r="G121" s="44">
        <v>0.62301673599999996</v>
      </c>
      <c r="H121" s="44">
        <v>0.62822830399999996</v>
      </c>
      <c r="I121" s="44">
        <v>4.3804400000000002E-3</v>
      </c>
      <c r="J121" s="44">
        <v>0.68602680699999996</v>
      </c>
      <c r="K121" s="44">
        <v>0.140781726</v>
      </c>
      <c r="L121" s="44">
        <v>0.185906028</v>
      </c>
      <c r="M121" s="44">
        <v>6.1965405000000001E-2</v>
      </c>
      <c r="N121" s="44">
        <v>1.6990073349999999</v>
      </c>
      <c r="O121" s="44">
        <v>0.82006456800000005</v>
      </c>
      <c r="P121" s="40"/>
      <c r="Q121" s="40"/>
      <c r="R121" s="40"/>
      <c r="S121" s="40"/>
      <c r="T121" s="40"/>
    </row>
    <row r="122" spans="1:20" x14ac:dyDescent="0.3">
      <c r="A122" s="43">
        <v>1997</v>
      </c>
      <c r="B122" s="43" t="s">
        <v>76</v>
      </c>
      <c r="C122" s="43">
        <v>3</v>
      </c>
      <c r="D122" s="44">
        <v>0.752029383</v>
      </c>
      <c r="E122" s="44">
        <v>0.1509566</v>
      </c>
      <c r="F122" s="44">
        <v>2.2938234529999999</v>
      </c>
      <c r="G122" s="44">
        <v>0.64897782800000003</v>
      </c>
      <c r="H122" s="44">
        <v>1.012986583</v>
      </c>
      <c r="I122" s="44">
        <v>4.4762036999999998E-2</v>
      </c>
      <c r="J122" s="44">
        <v>0.44486857600000002</v>
      </c>
      <c r="K122" s="44">
        <v>0.256169867</v>
      </c>
      <c r="L122" s="44">
        <v>0.34373358399999998</v>
      </c>
      <c r="M122" s="44">
        <v>0.197637428</v>
      </c>
      <c r="N122" s="44">
        <v>1.6354773039999999</v>
      </c>
      <c r="O122" s="44">
        <v>1.3201011090000001</v>
      </c>
      <c r="P122" s="40"/>
      <c r="Q122" s="40"/>
      <c r="R122" s="40"/>
      <c r="S122" s="40"/>
      <c r="T122" s="40"/>
    </row>
    <row r="123" spans="1:20" x14ac:dyDescent="0.3">
      <c r="A123" s="43">
        <v>1998</v>
      </c>
      <c r="B123" s="43" t="s">
        <v>76</v>
      </c>
      <c r="C123" s="43">
        <v>3</v>
      </c>
      <c r="D123" s="44">
        <v>0.77543211199999995</v>
      </c>
      <c r="E123" s="44">
        <v>0.24861618199999999</v>
      </c>
      <c r="F123" s="44">
        <v>2.0894726119999998</v>
      </c>
      <c r="G123" s="44">
        <v>0.61986918899999999</v>
      </c>
      <c r="H123" s="44">
        <v>1.159989994</v>
      </c>
      <c r="I123" s="44">
        <v>2.766016E-3</v>
      </c>
      <c r="J123" s="44">
        <v>0.51411469099999996</v>
      </c>
      <c r="K123" s="44">
        <v>0.190304536</v>
      </c>
      <c r="L123" s="44">
        <v>0.28144915799999998</v>
      </c>
      <c r="M123" s="44">
        <v>0.66029922799999996</v>
      </c>
      <c r="N123" s="44">
        <v>2.4207143640000002</v>
      </c>
      <c r="O123" s="44">
        <v>1.01340553</v>
      </c>
      <c r="P123" s="40"/>
      <c r="Q123" s="40"/>
      <c r="R123" s="40"/>
      <c r="S123" s="40"/>
      <c r="T123" s="40"/>
    </row>
    <row r="124" spans="1:20" x14ac:dyDescent="0.3">
      <c r="A124" s="43">
        <v>1999</v>
      </c>
      <c r="B124" s="43" t="s">
        <v>76</v>
      </c>
      <c r="C124" s="43">
        <v>3</v>
      </c>
      <c r="D124" s="44">
        <v>0.88853932199999996</v>
      </c>
      <c r="E124" s="44">
        <v>0.41783466600000002</v>
      </c>
      <c r="F124" s="44">
        <v>1.7985697430000001</v>
      </c>
      <c r="G124" s="44">
        <v>0.77569959600000005</v>
      </c>
      <c r="H124" s="44">
        <v>2.6884383509999998</v>
      </c>
      <c r="I124" s="44">
        <v>7.9042399999999999E-3</v>
      </c>
      <c r="J124" s="44">
        <v>1.2168610849999999</v>
      </c>
      <c r="K124" s="44">
        <v>0.25968339800000001</v>
      </c>
      <c r="L124" s="44">
        <v>0.275107078</v>
      </c>
      <c r="M124" s="44">
        <v>0.66435005199999997</v>
      </c>
      <c r="N124" s="44">
        <v>2.539537803</v>
      </c>
      <c r="O124" s="44">
        <v>2.6460776589999999</v>
      </c>
      <c r="P124" s="40"/>
      <c r="Q124" s="40"/>
      <c r="R124" s="40"/>
      <c r="S124" s="40"/>
      <c r="T124" s="40"/>
    </row>
    <row r="125" spans="1:20" x14ac:dyDescent="0.3">
      <c r="A125" s="43">
        <v>2000</v>
      </c>
      <c r="B125" s="43" t="s">
        <v>76</v>
      </c>
      <c r="C125" s="43">
        <v>3</v>
      </c>
      <c r="D125" s="44">
        <v>0.93200378500000003</v>
      </c>
      <c r="E125" s="44">
        <v>0.23272005100000001</v>
      </c>
      <c r="F125" s="44">
        <v>2.1949077340000001</v>
      </c>
      <c r="G125" s="44">
        <v>0.82486676400000003</v>
      </c>
      <c r="H125" s="44">
        <v>2.4171180539999999</v>
      </c>
      <c r="I125" s="44">
        <v>9.5952951999999994E-2</v>
      </c>
      <c r="J125" s="44">
        <v>0.64184521000000005</v>
      </c>
      <c r="K125" s="44">
        <v>0.171199355</v>
      </c>
      <c r="L125" s="44">
        <v>0.74685206199999998</v>
      </c>
      <c r="M125" s="44">
        <v>1.0373033789999999</v>
      </c>
      <c r="N125" s="44">
        <v>3.3975834470000001</v>
      </c>
      <c r="O125" s="44">
        <v>5.216254245</v>
      </c>
      <c r="P125" s="40"/>
      <c r="Q125" s="40"/>
      <c r="R125" s="40"/>
      <c r="S125" s="40"/>
      <c r="T125" s="40"/>
    </row>
    <row r="126" spans="1:20" x14ac:dyDescent="0.3">
      <c r="A126" s="43">
        <v>2001</v>
      </c>
      <c r="B126" s="43" t="s">
        <v>76</v>
      </c>
      <c r="C126" s="43">
        <v>3</v>
      </c>
      <c r="D126" s="44">
        <v>0.89544492399999998</v>
      </c>
      <c r="E126" s="44">
        <v>0.29051476199999998</v>
      </c>
      <c r="F126" s="44">
        <v>2.6848249750000002</v>
      </c>
      <c r="G126" s="44">
        <v>1.0392050070000001</v>
      </c>
      <c r="H126" s="44">
        <v>3.1102292569999999</v>
      </c>
      <c r="I126" s="44">
        <v>1.2735049999999999E-2</v>
      </c>
      <c r="J126" s="44">
        <v>0.65440480599999995</v>
      </c>
      <c r="K126" s="44">
        <v>0.24011378899999999</v>
      </c>
      <c r="L126" s="44">
        <v>0.66293626900000002</v>
      </c>
      <c r="M126" s="44">
        <v>0.85149691000000005</v>
      </c>
      <c r="N126" s="44">
        <v>5.0364274519999999</v>
      </c>
      <c r="O126" s="44">
        <v>3.7674267879999999</v>
      </c>
      <c r="P126" s="40"/>
      <c r="Q126" s="40"/>
      <c r="R126" s="40"/>
      <c r="S126" s="40"/>
      <c r="T126" s="40"/>
    </row>
    <row r="127" spans="1:20" x14ac:dyDescent="0.3">
      <c r="A127" s="43">
        <v>2002</v>
      </c>
      <c r="B127" s="43" t="s">
        <v>76</v>
      </c>
      <c r="C127" s="43">
        <v>3</v>
      </c>
      <c r="D127" s="44">
        <v>1.059322943</v>
      </c>
      <c r="E127" s="44">
        <v>0.28058117399999999</v>
      </c>
      <c r="F127" s="44">
        <v>2.757569583</v>
      </c>
      <c r="G127" s="44">
        <v>0.95873060399999999</v>
      </c>
      <c r="H127" s="44">
        <v>2.4740787559999999</v>
      </c>
      <c r="I127" s="44">
        <v>1.3803561000000001E-2</v>
      </c>
      <c r="J127" s="44">
        <v>0.76558799</v>
      </c>
      <c r="K127" s="44">
        <v>0.62061600299999997</v>
      </c>
      <c r="L127" s="44">
        <v>0.56227068800000002</v>
      </c>
      <c r="M127" s="44">
        <v>1.5632337000000001</v>
      </c>
      <c r="N127" s="44">
        <v>2.3923679920000001</v>
      </c>
      <c r="O127" s="44">
        <v>2.975533548</v>
      </c>
      <c r="P127" s="40"/>
      <c r="Q127" s="40"/>
      <c r="R127" s="40"/>
      <c r="S127" s="40"/>
      <c r="T127" s="40"/>
    </row>
    <row r="128" spans="1:20" x14ac:dyDescent="0.3">
      <c r="A128" s="43">
        <v>2003</v>
      </c>
      <c r="B128" s="43" t="s">
        <v>76</v>
      </c>
      <c r="C128" s="43">
        <v>3</v>
      </c>
      <c r="D128" s="44">
        <v>0.98595422499999996</v>
      </c>
      <c r="E128" s="44">
        <v>0.25429463099999999</v>
      </c>
      <c r="F128" s="44">
        <v>1.563117004</v>
      </c>
      <c r="G128" s="44">
        <v>0.49265146399999998</v>
      </c>
      <c r="H128" s="44">
        <v>1.234641012</v>
      </c>
      <c r="I128" s="44">
        <v>4.0486569999999998E-3</v>
      </c>
      <c r="J128" s="44">
        <v>0.65268562100000005</v>
      </c>
      <c r="K128" s="44">
        <v>0.25053745799999999</v>
      </c>
      <c r="L128" s="44">
        <v>0.80372606000000002</v>
      </c>
      <c r="M128" s="44">
        <v>1.9061781790000001</v>
      </c>
      <c r="N128" s="44">
        <v>3.0437551589999998</v>
      </c>
      <c r="O128" s="44">
        <v>3.5436862979999999</v>
      </c>
      <c r="P128" s="40"/>
      <c r="Q128" s="40"/>
      <c r="R128" s="40"/>
      <c r="S128" s="40"/>
      <c r="T128" s="40"/>
    </row>
    <row r="129" spans="1:20" x14ac:dyDescent="0.3">
      <c r="A129" s="43">
        <v>2004</v>
      </c>
      <c r="B129" s="43" t="s">
        <v>76</v>
      </c>
      <c r="C129" s="43">
        <v>3</v>
      </c>
      <c r="D129" s="44">
        <v>0.95879177800000004</v>
      </c>
      <c r="E129" s="44">
        <v>0.21365646299999999</v>
      </c>
      <c r="F129" s="44">
        <v>1.7418123059999999</v>
      </c>
      <c r="G129" s="44">
        <v>0.700551598</v>
      </c>
      <c r="H129" s="44">
        <v>2.371284604</v>
      </c>
      <c r="I129" s="44">
        <v>4.2508140000000003E-3</v>
      </c>
      <c r="J129" s="44">
        <v>1.68470856</v>
      </c>
      <c r="K129" s="44">
        <v>0.29106897199999998</v>
      </c>
      <c r="L129" s="44">
        <v>0.73233453800000003</v>
      </c>
      <c r="M129" s="44">
        <v>1.2470979609999999</v>
      </c>
      <c r="N129" s="44">
        <v>2.4006248650000002</v>
      </c>
      <c r="O129" s="44">
        <v>1.946528738</v>
      </c>
      <c r="P129" s="40"/>
      <c r="Q129" s="40"/>
      <c r="R129" s="40"/>
      <c r="S129" s="40"/>
      <c r="T129" s="40"/>
    </row>
    <row r="130" spans="1:20" x14ac:dyDescent="0.3">
      <c r="A130" s="43">
        <v>2005</v>
      </c>
      <c r="B130" s="43" t="s">
        <v>76</v>
      </c>
      <c r="C130" s="43">
        <v>3</v>
      </c>
      <c r="D130" s="44">
        <v>0.98984762999999998</v>
      </c>
      <c r="E130" s="44">
        <v>0.28765108900000003</v>
      </c>
      <c r="F130" s="44">
        <v>3.2127880069999999</v>
      </c>
      <c r="G130" s="44">
        <v>0.88891353200000001</v>
      </c>
      <c r="H130" s="44">
        <v>1.341480875</v>
      </c>
      <c r="I130" s="44">
        <v>4.4369479999999996E-3</v>
      </c>
      <c r="J130" s="44">
        <v>1.551784775</v>
      </c>
      <c r="K130" s="44">
        <v>0.92201045299999995</v>
      </c>
      <c r="L130" s="44">
        <v>0.35343934700000001</v>
      </c>
      <c r="M130" s="44">
        <v>1.018867046</v>
      </c>
      <c r="N130" s="44">
        <v>2.8189905670000002</v>
      </c>
      <c r="O130" s="44">
        <v>0.96007533099999998</v>
      </c>
      <c r="P130" s="40"/>
      <c r="Q130" s="40"/>
      <c r="R130" s="40"/>
      <c r="S130" s="40"/>
      <c r="T130" s="40"/>
    </row>
    <row r="131" spans="1:20" x14ac:dyDescent="0.3">
      <c r="A131" s="43">
        <v>2006</v>
      </c>
      <c r="B131" s="43" t="s">
        <v>76</v>
      </c>
      <c r="C131" s="43">
        <v>3</v>
      </c>
      <c r="D131" s="44">
        <v>0.91885024100000001</v>
      </c>
      <c r="E131" s="44">
        <v>0.16946128799999999</v>
      </c>
      <c r="F131" s="44">
        <v>1.447404812</v>
      </c>
      <c r="G131" s="44">
        <v>0.41875850199999998</v>
      </c>
      <c r="H131" s="44">
        <v>0.96868542599999996</v>
      </c>
      <c r="I131" s="44">
        <v>4.5937180000000001E-3</v>
      </c>
      <c r="J131" s="44">
        <v>1.780347729</v>
      </c>
      <c r="K131" s="44">
        <v>0.54324156300000004</v>
      </c>
      <c r="L131" s="44">
        <v>0.39330010799999998</v>
      </c>
      <c r="M131" s="44">
        <v>0.144919456</v>
      </c>
      <c r="N131" s="44">
        <v>1.26002156</v>
      </c>
      <c r="O131" s="44">
        <v>2.3250743699999998</v>
      </c>
      <c r="P131" s="40"/>
      <c r="Q131" s="40"/>
      <c r="R131" s="40"/>
      <c r="S131" s="40"/>
      <c r="T131" s="40"/>
    </row>
    <row r="132" spans="1:20" x14ac:dyDescent="0.3">
      <c r="A132" s="43">
        <v>2007</v>
      </c>
      <c r="B132" s="43" t="s">
        <v>76</v>
      </c>
      <c r="C132" s="43">
        <v>3</v>
      </c>
      <c r="D132" s="44">
        <v>0.98721890899999998</v>
      </c>
      <c r="E132" s="44">
        <v>0.214184927</v>
      </c>
      <c r="F132" s="44">
        <v>2.2710476559999999</v>
      </c>
      <c r="G132" s="44">
        <v>0.57170854800000004</v>
      </c>
      <c r="H132" s="44">
        <v>0.71556299999999995</v>
      </c>
      <c r="I132" s="44">
        <v>7.515402E-3</v>
      </c>
      <c r="J132" s="44">
        <v>1.227114823</v>
      </c>
      <c r="K132" s="44">
        <v>0.51415675000000005</v>
      </c>
      <c r="L132" s="44">
        <v>0.76845457500000003</v>
      </c>
      <c r="M132" s="44">
        <v>1.267986413</v>
      </c>
      <c r="N132" s="44">
        <v>2.0219156279999999</v>
      </c>
      <c r="O132" s="44">
        <v>2.7562900460000002</v>
      </c>
      <c r="P132" s="40"/>
      <c r="Q132" s="40"/>
      <c r="R132" s="40"/>
      <c r="S132" s="40"/>
      <c r="T132" s="40"/>
    </row>
    <row r="133" spans="1:20" x14ac:dyDescent="0.3">
      <c r="A133" s="43">
        <v>2008</v>
      </c>
      <c r="B133" s="43" t="s">
        <v>76</v>
      </c>
      <c r="C133" s="43">
        <v>3</v>
      </c>
      <c r="D133" s="44">
        <v>0.969743507</v>
      </c>
      <c r="E133" s="44">
        <v>0.154154978</v>
      </c>
      <c r="F133" s="44">
        <v>1.394189186</v>
      </c>
      <c r="G133" s="44">
        <v>0.37802849799999999</v>
      </c>
      <c r="H133" s="44">
        <v>0.80236954500000002</v>
      </c>
      <c r="I133" s="44">
        <v>1.1405545E-2</v>
      </c>
      <c r="J133" s="44">
        <v>1.104221009</v>
      </c>
      <c r="K133" s="44">
        <v>0.70939349600000001</v>
      </c>
      <c r="L133" s="44">
        <v>0.59544086600000001</v>
      </c>
      <c r="M133" s="44">
        <v>2.2310109370000002</v>
      </c>
      <c r="N133" s="44">
        <v>1.2034397370000001</v>
      </c>
      <c r="O133" s="44">
        <v>2.1707389789999998</v>
      </c>
      <c r="P133" s="40"/>
      <c r="Q133" s="40"/>
      <c r="R133" s="40"/>
      <c r="S133" s="40"/>
      <c r="T133" s="40"/>
    </row>
    <row r="134" spans="1:20" x14ac:dyDescent="0.3">
      <c r="A134" s="43">
        <v>2009</v>
      </c>
      <c r="B134" s="43" t="s">
        <v>76</v>
      </c>
      <c r="C134" s="43">
        <v>3</v>
      </c>
      <c r="D134" s="44">
        <v>0.98377964500000004</v>
      </c>
      <c r="E134" s="44">
        <v>0.277682284</v>
      </c>
      <c r="F134" s="44">
        <v>0.77798504599999996</v>
      </c>
      <c r="G134" s="44">
        <v>0.21863897500000001</v>
      </c>
      <c r="H134" s="44">
        <v>0.70784466899999998</v>
      </c>
      <c r="I134" s="44">
        <v>4.8682370000000001E-3</v>
      </c>
      <c r="J134" s="44">
        <v>0.76944091400000003</v>
      </c>
      <c r="K134" s="44">
        <v>0.36344970300000001</v>
      </c>
      <c r="L134" s="44">
        <v>1.637488963</v>
      </c>
      <c r="M134" s="44">
        <v>0.89383281000000003</v>
      </c>
      <c r="N134" s="44">
        <v>1.577195487</v>
      </c>
      <c r="O134" s="44">
        <v>2.7292836770000002</v>
      </c>
      <c r="P134" s="40"/>
      <c r="Q134" s="40"/>
      <c r="R134" s="40"/>
      <c r="S134" s="40"/>
      <c r="T134" s="40"/>
    </row>
    <row r="135" spans="1:20" x14ac:dyDescent="0.3">
      <c r="A135" s="43">
        <v>2010</v>
      </c>
      <c r="B135" s="43" t="s">
        <v>76</v>
      </c>
      <c r="C135" s="43">
        <v>3</v>
      </c>
      <c r="D135" s="44">
        <v>0.92186755099999995</v>
      </c>
      <c r="E135" s="44">
        <v>0.209043795</v>
      </c>
      <c r="F135" s="44">
        <v>0.66238304800000003</v>
      </c>
      <c r="G135" s="44">
        <v>0.128432079</v>
      </c>
      <c r="H135" s="44">
        <v>0.28931700900000001</v>
      </c>
      <c r="I135" s="44">
        <v>4.8782340000000004E-3</v>
      </c>
      <c r="J135" s="44">
        <v>0.88090508199999995</v>
      </c>
      <c r="K135" s="44">
        <v>0.86419367499999999</v>
      </c>
      <c r="L135" s="44">
        <v>0.97703678999999999</v>
      </c>
      <c r="M135" s="44">
        <v>0.32145674899999999</v>
      </c>
      <c r="N135" s="44">
        <v>1.4865337540000001</v>
      </c>
      <c r="O135" s="44">
        <v>0.32168671599999998</v>
      </c>
      <c r="P135" s="40"/>
      <c r="Q135" s="40"/>
      <c r="R135" s="40"/>
      <c r="S135" s="40"/>
      <c r="T135" s="40"/>
    </row>
    <row r="136" spans="1:20" x14ac:dyDescent="0.3">
      <c r="A136" s="43">
        <v>2011</v>
      </c>
      <c r="B136" s="43" t="s">
        <v>76</v>
      </c>
      <c r="C136" s="43">
        <v>3</v>
      </c>
      <c r="D136" s="44">
        <v>0.86876796300000003</v>
      </c>
      <c r="E136" s="44">
        <v>0.18369227799999999</v>
      </c>
      <c r="F136" s="44">
        <v>0.54434136600000005</v>
      </c>
      <c r="G136" s="44">
        <v>8.1904614000000001E-2</v>
      </c>
      <c r="H136" s="44">
        <v>0.16664459600000001</v>
      </c>
      <c r="I136" s="44">
        <v>4.8577359999999997E-3</v>
      </c>
      <c r="J136" s="44">
        <v>0.69922460099999995</v>
      </c>
      <c r="K136" s="44">
        <v>0.32506401699999998</v>
      </c>
      <c r="L136" s="44">
        <v>0.27842191300000002</v>
      </c>
      <c r="M136" s="44">
        <v>0.101180699</v>
      </c>
      <c r="N136" s="44">
        <v>1.177649725</v>
      </c>
      <c r="O136" s="44">
        <v>0.82882803500000002</v>
      </c>
      <c r="P136" s="40"/>
      <c r="Q136" s="40"/>
      <c r="R136" s="40"/>
      <c r="S136" s="40"/>
      <c r="T136" s="40"/>
    </row>
    <row r="137" spans="1:20" x14ac:dyDescent="0.3">
      <c r="A137" s="43">
        <v>2012</v>
      </c>
      <c r="B137" s="43" t="s">
        <v>76</v>
      </c>
      <c r="C137" s="43">
        <v>3</v>
      </c>
      <c r="D137" s="44">
        <v>0.94631589699999996</v>
      </c>
      <c r="E137" s="44">
        <v>0.28324252300000002</v>
      </c>
      <c r="F137" s="44">
        <v>0.68560301199999996</v>
      </c>
      <c r="G137" s="44">
        <v>0.111021991</v>
      </c>
      <c r="H137" s="44">
        <v>0.143263218</v>
      </c>
      <c r="I137" s="44">
        <v>4.8010029999999999E-3</v>
      </c>
      <c r="J137" s="44">
        <v>0.57755807199999998</v>
      </c>
      <c r="K137" s="44">
        <v>0.78533572699999998</v>
      </c>
      <c r="L137" s="44">
        <v>0.60338620399999998</v>
      </c>
      <c r="M137" s="44">
        <v>0.56710854799999999</v>
      </c>
      <c r="N137" s="44">
        <v>1.0808693570000001</v>
      </c>
      <c r="O137" s="44">
        <v>0.23147110800000001</v>
      </c>
      <c r="P137" s="40"/>
      <c r="Q137" s="40"/>
      <c r="R137" s="40"/>
      <c r="S137" s="40"/>
      <c r="T137" s="40"/>
    </row>
    <row r="138" spans="1:20" x14ac:dyDescent="0.3">
      <c r="A138" s="43">
        <v>2013</v>
      </c>
      <c r="B138" s="43" t="s">
        <v>76</v>
      </c>
      <c r="C138" s="43">
        <v>3</v>
      </c>
      <c r="D138" s="44">
        <v>0.95056227199999999</v>
      </c>
      <c r="E138" s="44">
        <v>0.238905852</v>
      </c>
      <c r="F138" s="44">
        <v>0.55015837599999995</v>
      </c>
      <c r="G138" s="44">
        <v>7.2129504999999997E-2</v>
      </c>
      <c r="H138" s="44">
        <v>9.5481710999999997E-2</v>
      </c>
      <c r="I138" s="44">
        <v>4.7096300000000002E-3</v>
      </c>
      <c r="J138" s="44">
        <v>0.97175864899999997</v>
      </c>
      <c r="K138" s="44">
        <v>0.94445407999999997</v>
      </c>
      <c r="L138" s="44">
        <v>1.5316594640000001</v>
      </c>
      <c r="M138" s="44">
        <v>0.34473567799999999</v>
      </c>
      <c r="N138" s="44">
        <v>1.770761969</v>
      </c>
      <c r="O138" s="44">
        <v>0.92017895900000002</v>
      </c>
      <c r="P138" s="40"/>
      <c r="Q138" s="40"/>
      <c r="R138" s="40"/>
      <c r="S138" s="40"/>
      <c r="T138" s="40"/>
    </row>
    <row r="139" spans="1:20" x14ac:dyDescent="0.3">
      <c r="A139" s="43">
        <v>2014</v>
      </c>
      <c r="B139" s="43" t="s">
        <v>76</v>
      </c>
      <c r="C139" s="43">
        <v>3</v>
      </c>
      <c r="D139" s="44">
        <v>0.96315062799999995</v>
      </c>
      <c r="E139" s="44">
        <v>0.19765221099999999</v>
      </c>
      <c r="F139" s="44">
        <v>1.002549983</v>
      </c>
      <c r="G139" s="44">
        <v>0.18673615099999999</v>
      </c>
      <c r="H139" s="44">
        <v>0.154519777</v>
      </c>
      <c r="I139" s="44">
        <v>4.5859200000000003E-3</v>
      </c>
      <c r="J139" s="44">
        <v>0.96209739999999999</v>
      </c>
      <c r="K139" s="44">
        <v>0.16434483699999999</v>
      </c>
      <c r="L139" s="44">
        <v>0.70071061199999995</v>
      </c>
      <c r="M139" s="44">
        <v>0.86896141699999996</v>
      </c>
      <c r="N139" s="44">
        <v>0.65294261899999995</v>
      </c>
      <c r="O139" s="44">
        <v>0.40676464699999998</v>
      </c>
      <c r="P139" s="40"/>
      <c r="Q139" s="40"/>
      <c r="R139" s="40"/>
      <c r="S139" s="40"/>
      <c r="T139" s="40"/>
    </row>
    <row r="140" spans="1:20" x14ac:dyDescent="0.3">
      <c r="A140" s="43">
        <v>2015</v>
      </c>
      <c r="B140" s="43" t="s">
        <v>76</v>
      </c>
      <c r="C140" s="43">
        <v>3</v>
      </c>
      <c r="D140" s="44">
        <v>1.2711839899999999</v>
      </c>
      <c r="E140" s="44">
        <v>0.37663384700000002</v>
      </c>
      <c r="F140" s="44">
        <v>2.4248835729999998</v>
      </c>
      <c r="G140" s="44">
        <v>0.74398612399999997</v>
      </c>
      <c r="H140" s="44">
        <v>1.641429013</v>
      </c>
      <c r="I140" s="44">
        <v>1.3729E-2</v>
      </c>
      <c r="J140" s="44">
        <v>1.1696575810000001</v>
      </c>
      <c r="K140" s="44">
        <v>0.43472771100000002</v>
      </c>
      <c r="L140" s="44">
        <v>0.78020726399999996</v>
      </c>
      <c r="M140" s="44">
        <v>0.79501635699999995</v>
      </c>
      <c r="N140" s="44">
        <v>2.2992513919999999</v>
      </c>
      <c r="O140" s="44">
        <v>1.9426014110000001</v>
      </c>
      <c r="P140" s="40"/>
      <c r="Q140" s="40"/>
      <c r="R140" s="40"/>
      <c r="S140" s="40"/>
      <c r="T140" s="40"/>
    </row>
    <row r="141" spans="1:20" x14ac:dyDescent="0.3">
      <c r="A141" s="43">
        <v>2016</v>
      </c>
      <c r="B141" s="43" t="s">
        <v>76</v>
      </c>
      <c r="C141" s="43">
        <v>3</v>
      </c>
      <c r="D141" s="44">
        <v>1.314571545</v>
      </c>
      <c r="E141" s="44">
        <v>0.38189568499999998</v>
      </c>
      <c r="F141" s="44">
        <v>2.5177598049999999</v>
      </c>
      <c r="G141" s="44">
        <v>0.78121489600000005</v>
      </c>
      <c r="H141" s="44">
        <v>1.597690327</v>
      </c>
      <c r="I141" s="44">
        <v>1.3203648E-2</v>
      </c>
      <c r="J141" s="44">
        <v>1.1977960510000001</v>
      </c>
      <c r="K141" s="44">
        <v>0.46053891899999999</v>
      </c>
      <c r="L141" s="44">
        <v>0.81823676999999995</v>
      </c>
      <c r="M141" s="44">
        <v>1.0280871170000001</v>
      </c>
      <c r="N141" s="44">
        <v>2.3532863079999999</v>
      </c>
      <c r="O141" s="44">
        <v>2.4500615680000002</v>
      </c>
      <c r="P141" s="40"/>
      <c r="Q141" s="40"/>
      <c r="R141" s="40"/>
      <c r="S141" s="40"/>
      <c r="T141" s="40"/>
    </row>
    <row r="142" spans="1:20" x14ac:dyDescent="0.3">
      <c r="A142" s="43">
        <v>2017</v>
      </c>
      <c r="B142" s="43" t="s">
        <v>76</v>
      </c>
      <c r="C142" s="43">
        <v>3</v>
      </c>
      <c r="D142" s="44">
        <v>1.3510716359999999</v>
      </c>
      <c r="E142" s="44">
        <v>0.401571764</v>
      </c>
      <c r="F142" s="44">
        <v>2.595459629</v>
      </c>
      <c r="G142" s="44">
        <v>0.80616041599999999</v>
      </c>
      <c r="H142" s="44">
        <v>1.6554625359999999</v>
      </c>
      <c r="I142" s="44">
        <v>1.5302325E-2</v>
      </c>
      <c r="J142" s="44">
        <v>1.2424106399999999</v>
      </c>
      <c r="K142" s="44">
        <v>0.46560421299999999</v>
      </c>
      <c r="L142" s="44">
        <v>0.78676633799999995</v>
      </c>
      <c r="M142" s="44">
        <v>1.0433165710000001</v>
      </c>
      <c r="N142" s="44">
        <v>2.4193917279999999</v>
      </c>
      <c r="O142" s="44">
        <v>2.780239361</v>
      </c>
      <c r="P142" s="40"/>
      <c r="Q142" s="40"/>
      <c r="R142" s="40"/>
      <c r="S142" s="40"/>
      <c r="T142" s="40"/>
    </row>
    <row r="143" spans="1:20" x14ac:dyDescent="0.3">
      <c r="A143" s="43">
        <v>2018</v>
      </c>
      <c r="B143" s="43" t="s">
        <v>76</v>
      </c>
      <c r="C143" s="43">
        <v>3</v>
      </c>
      <c r="D143" s="44">
        <v>1.3398242330000001</v>
      </c>
      <c r="E143" s="44">
        <v>0.38484856899999997</v>
      </c>
      <c r="F143" s="44">
        <v>2.647099978</v>
      </c>
      <c r="G143" s="44">
        <v>0.82907938999999997</v>
      </c>
      <c r="H143" s="44">
        <v>1.395211142</v>
      </c>
      <c r="I143" s="44">
        <v>1.3207648000000001E-2</v>
      </c>
      <c r="J143" s="44">
        <v>1.309805375</v>
      </c>
      <c r="K143" s="44">
        <v>0.49228146</v>
      </c>
      <c r="L143" s="44">
        <v>0.79027999599999998</v>
      </c>
      <c r="M143" s="44">
        <v>1.053464382</v>
      </c>
      <c r="N143" s="44">
        <v>2.5890959379999998</v>
      </c>
      <c r="O143" s="44">
        <v>2.7365234369999998</v>
      </c>
      <c r="P143" s="40"/>
      <c r="Q143" s="40"/>
      <c r="R143" s="40"/>
      <c r="S143" s="40"/>
      <c r="T143" s="40"/>
    </row>
    <row r="144" spans="1:20" x14ac:dyDescent="0.3">
      <c r="A144" s="43">
        <v>2019</v>
      </c>
      <c r="B144" s="43" t="s">
        <v>76</v>
      </c>
      <c r="C144" s="43">
        <v>3</v>
      </c>
      <c r="D144" s="44">
        <v>1.3076107299999999</v>
      </c>
      <c r="E144" s="44">
        <v>0.38434380200000001</v>
      </c>
      <c r="F144" s="44">
        <v>2.5634092220000002</v>
      </c>
      <c r="G144" s="44">
        <v>0.79365403199999995</v>
      </c>
      <c r="H144" s="44">
        <v>1.4969105380000001</v>
      </c>
      <c r="I144" s="44">
        <v>1.4543950999999999E-2</v>
      </c>
      <c r="J144" s="44">
        <v>1.2942108969999999</v>
      </c>
      <c r="K144" s="44">
        <v>0.52028847300000003</v>
      </c>
      <c r="L144" s="44">
        <v>0.79329235399999998</v>
      </c>
      <c r="M144" s="44">
        <v>1.159891402</v>
      </c>
      <c r="N144" s="44">
        <v>2.5578695329999999</v>
      </c>
      <c r="O144" s="44">
        <v>2.6301336879999999</v>
      </c>
      <c r="P144" s="40"/>
      <c r="Q144" s="40"/>
      <c r="R144" s="40"/>
      <c r="S144" s="40"/>
      <c r="T144" s="40"/>
    </row>
    <row r="145" spans="1:20" x14ac:dyDescent="0.3">
      <c r="A145" s="43">
        <v>2020</v>
      </c>
      <c r="B145" s="43" t="s">
        <v>76</v>
      </c>
      <c r="C145" s="43">
        <v>3</v>
      </c>
      <c r="D145" s="44">
        <v>1.2326652789999999</v>
      </c>
      <c r="E145" s="44">
        <v>0.370021129</v>
      </c>
      <c r="F145" s="44">
        <v>2.3715148579999998</v>
      </c>
      <c r="G145" s="44">
        <v>0.72676217700000001</v>
      </c>
      <c r="H145" s="44">
        <v>1.2806024279999999</v>
      </c>
      <c r="I145" s="44">
        <v>1.2262758E-2</v>
      </c>
      <c r="J145" s="44">
        <v>1.3079064</v>
      </c>
      <c r="K145" s="44">
        <v>0.53909821499999999</v>
      </c>
      <c r="L145" s="44">
        <v>0.79638019000000004</v>
      </c>
      <c r="M145" s="44">
        <v>0.98056306800000004</v>
      </c>
      <c r="N145" s="44">
        <v>2.5515217969999999</v>
      </c>
      <c r="O145" s="44">
        <v>2.1806511049999999</v>
      </c>
      <c r="P145" s="40"/>
      <c r="Q145" s="40"/>
      <c r="R145" s="40"/>
      <c r="S145" s="40"/>
      <c r="T145" s="40"/>
    </row>
    <row r="146" spans="1:20" x14ac:dyDescent="0.3">
      <c r="A146" s="43">
        <v>2021</v>
      </c>
      <c r="B146" s="43" t="s">
        <v>76</v>
      </c>
      <c r="C146" s="43">
        <v>3</v>
      </c>
      <c r="D146" s="44">
        <v>1.2025329060000001</v>
      </c>
      <c r="E146" s="44">
        <v>0.36161921299999999</v>
      </c>
      <c r="F146" s="44">
        <v>2.2782131159999999</v>
      </c>
      <c r="G146" s="44">
        <v>0.692185092</v>
      </c>
      <c r="H146" s="44">
        <v>1.30621539</v>
      </c>
      <c r="I146" s="44">
        <v>1.182267E-2</v>
      </c>
      <c r="J146" s="44">
        <v>1.3423762880000001</v>
      </c>
      <c r="K146" s="44">
        <v>0.55538071899999997</v>
      </c>
      <c r="L146" s="44">
        <v>0.79978996099999999</v>
      </c>
      <c r="M146" s="44">
        <v>0.86222279099999999</v>
      </c>
      <c r="N146" s="44">
        <v>2.5416452039999999</v>
      </c>
      <c r="O146" s="44">
        <v>2.0228746279999998</v>
      </c>
      <c r="P146" s="40"/>
      <c r="Q146" s="40"/>
      <c r="R146" s="40"/>
      <c r="S146" s="40"/>
      <c r="T146" s="40"/>
    </row>
    <row r="147" spans="1:20" x14ac:dyDescent="0.3">
      <c r="A147" s="43">
        <v>2022</v>
      </c>
      <c r="B147" s="43" t="s">
        <v>76</v>
      </c>
      <c r="C147" s="43">
        <v>3</v>
      </c>
      <c r="D147" s="44">
        <v>1.1986622419999999</v>
      </c>
      <c r="E147" s="44">
        <v>0.35198277</v>
      </c>
      <c r="F147" s="44">
        <v>2.1520135489999999</v>
      </c>
      <c r="G147" s="44">
        <v>0.64819671599999995</v>
      </c>
      <c r="H147" s="44">
        <v>1.3042483520000001</v>
      </c>
      <c r="I147" s="44">
        <v>1.1395384999999999E-2</v>
      </c>
      <c r="J147" s="44">
        <v>1.3766086280000001</v>
      </c>
      <c r="K147" s="44">
        <v>0.56977204000000004</v>
      </c>
      <c r="L147" s="44">
        <v>0.80415133599999999</v>
      </c>
      <c r="M147" s="44">
        <v>0.83719708299999995</v>
      </c>
      <c r="N147" s="44">
        <v>2.4584257909999998</v>
      </c>
      <c r="O147" s="44">
        <v>2.0170290299999998</v>
      </c>
      <c r="P147" s="40"/>
      <c r="Q147" s="40"/>
      <c r="R147" s="40"/>
      <c r="S147" s="40"/>
      <c r="T147" s="40"/>
    </row>
    <row r="148" spans="1:20" x14ac:dyDescent="0.3">
      <c r="A148" s="43">
        <v>2023</v>
      </c>
      <c r="B148" s="43" t="s">
        <v>76</v>
      </c>
      <c r="C148" s="43">
        <v>3</v>
      </c>
      <c r="D148" s="44">
        <v>1.229218836</v>
      </c>
      <c r="E148" s="44">
        <v>0.34849625299999998</v>
      </c>
      <c r="F148" s="44">
        <v>2.0965933219999999</v>
      </c>
      <c r="G148" s="44">
        <v>0.63034030799999996</v>
      </c>
      <c r="H148" s="44">
        <v>1.272878771</v>
      </c>
      <c r="I148" s="44">
        <v>1.1044688E-2</v>
      </c>
      <c r="J148" s="44">
        <v>1.397774337</v>
      </c>
      <c r="K148" s="44">
        <v>0.58381565199999996</v>
      </c>
      <c r="L148" s="44">
        <v>0.80534824900000002</v>
      </c>
      <c r="M148" s="44">
        <v>0.85397491800000003</v>
      </c>
      <c r="N148" s="44">
        <v>2.430995368</v>
      </c>
      <c r="O148" s="44">
        <v>2.3541690439999998</v>
      </c>
      <c r="P148" s="40"/>
      <c r="Q148" s="40"/>
      <c r="R148" s="40"/>
      <c r="S148" s="40"/>
      <c r="T148" s="40"/>
    </row>
    <row r="149" spans="1:20" x14ac:dyDescent="0.3">
      <c r="A149" s="43">
        <v>2024</v>
      </c>
      <c r="B149" s="43" t="s">
        <v>76</v>
      </c>
      <c r="C149" s="43">
        <v>3</v>
      </c>
      <c r="D149" s="44">
        <v>1.241053991</v>
      </c>
      <c r="E149" s="44">
        <v>0.35021744599999999</v>
      </c>
      <c r="F149" s="44">
        <v>2.1494953620000001</v>
      </c>
      <c r="G149" s="44">
        <v>0.64962272499999996</v>
      </c>
      <c r="H149" s="44">
        <v>1.2594133789999999</v>
      </c>
      <c r="I149" s="44">
        <v>1.0573133E-2</v>
      </c>
      <c r="J149" s="44">
        <v>1.4152871579999999</v>
      </c>
      <c r="K149" s="44">
        <v>0.599493889</v>
      </c>
      <c r="L149" s="44">
        <v>0.80985250200000003</v>
      </c>
      <c r="M149" s="44">
        <v>0.848859272</v>
      </c>
      <c r="N149" s="44">
        <v>2.4878833600000001</v>
      </c>
      <c r="O149" s="44">
        <v>2.5615004350000001</v>
      </c>
      <c r="P149" s="40"/>
      <c r="Q149" s="40"/>
      <c r="R149" s="40"/>
      <c r="S149" s="40"/>
      <c r="T149" s="40"/>
    </row>
    <row r="150" spans="1:20" x14ac:dyDescent="0.3">
      <c r="A150" s="43">
        <v>2025</v>
      </c>
      <c r="B150" s="43" t="s">
        <v>76</v>
      </c>
      <c r="C150" s="43">
        <v>3</v>
      </c>
      <c r="D150" s="44">
        <v>1.2206049750000001</v>
      </c>
      <c r="E150" s="44">
        <v>0.35180864699999997</v>
      </c>
      <c r="F150" s="44">
        <v>2.205408206</v>
      </c>
      <c r="G150" s="44">
        <v>0.66923345199999995</v>
      </c>
      <c r="H150" s="44">
        <v>1.2800118540000001</v>
      </c>
      <c r="I150" s="44">
        <v>1.0343681E-2</v>
      </c>
      <c r="J150" s="44">
        <v>1.4373880320000001</v>
      </c>
      <c r="K150" s="44">
        <v>0.61260167300000001</v>
      </c>
      <c r="L150" s="44">
        <v>0.81484319999999999</v>
      </c>
      <c r="M150" s="44">
        <v>0.84620682700000005</v>
      </c>
      <c r="N150" s="44">
        <v>2.5213485929999999</v>
      </c>
      <c r="O150" s="44">
        <v>2.593431018</v>
      </c>
      <c r="P150" s="40"/>
      <c r="Q150" s="40"/>
      <c r="R150" s="40"/>
      <c r="S150" s="40"/>
      <c r="T150" s="40"/>
    </row>
    <row r="151" spans="1:20" x14ac:dyDescent="0.3">
      <c r="A151" s="43">
        <v>2026</v>
      </c>
      <c r="B151" s="43" t="s">
        <v>76</v>
      </c>
      <c r="C151" s="43">
        <v>3</v>
      </c>
      <c r="D151" s="44">
        <v>1.1823082229999999</v>
      </c>
      <c r="E151" s="44">
        <v>0.34981685600000001</v>
      </c>
      <c r="F151" s="44">
        <v>2.2189936160000001</v>
      </c>
      <c r="G151" s="44">
        <v>0.67489059699999998</v>
      </c>
      <c r="H151" s="44">
        <v>1.296504047</v>
      </c>
      <c r="I151" s="44">
        <v>9.9961489999999993E-3</v>
      </c>
      <c r="J151" s="44">
        <v>1.459566997</v>
      </c>
      <c r="K151" s="44">
        <v>0.62556134299999999</v>
      </c>
      <c r="L151" s="44">
        <v>0.82064354699999997</v>
      </c>
      <c r="M151" s="44">
        <v>0.856972179</v>
      </c>
      <c r="N151" s="44">
        <v>2.5464852609999999</v>
      </c>
      <c r="O151" s="44">
        <v>2.528504689</v>
      </c>
      <c r="P151" s="40"/>
      <c r="Q151" s="40"/>
      <c r="R151" s="40"/>
      <c r="S151" s="40"/>
      <c r="T151" s="40"/>
    </row>
    <row r="152" spans="1:20" x14ac:dyDescent="0.3">
      <c r="A152" s="43">
        <v>2027</v>
      </c>
      <c r="B152" s="43" t="s">
        <v>76</v>
      </c>
      <c r="C152" s="43">
        <v>3</v>
      </c>
      <c r="D152" s="44">
        <v>1.158788009</v>
      </c>
      <c r="E152" s="44">
        <v>0.34898742599999999</v>
      </c>
      <c r="F152" s="44">
        <v>2.2446387429999999</v>
      </c>
      <c r="G152" s="44">
        <v>0.68472826899999994</v>
      </c>
      <c r="H152" s="44">
        <v>1.323046444</v>
      </c>
      <c r="I152" s="44">
        <v>9.8803780000000004E-3</v>
      </c>
      <c r="J152" s="44">
        <v>1.481680705</v>
      </c>
      <c r="K152" s="44">
        <v>0.63879591999999996</v>
      </c>
      <c r="L152" s="44">
        <v>0.82630591900000006</v>
      </c>
      <c r="M152" s="44">
        <v>0.87749716499999997</v>
      </c>
      <c r="N152" s="44">
        <v>2.6001318750000002</v>
      </c>
      <c r="O152" s="44">
        <v>2.5441152100000002</v>
      </c>
      <c r="P152" s="40"/>
      <c r="Q152" s="40"/>
      <c r="R152" s="40"/>
      <c r="S152" s="40"/>
      <c r="T152" s="40"/>
    </row>
    <row r="153" spans="1:20" x14ac:dyDescent="0.3">
      <c r="A153" s="43">
        <v>2028</v>
      </c>
      <c r="B153" s="43" t="s">
        <v>76</v>
      </c>
      <c r="C153" s="43">
        <v>3</v>
      </c>
      <c r="D153" s="44">
        <v>1.1487400249999999</v>
      </c>
      <c r="E153" s="44">
        <v>0.34880381199999999</v>
      </c>
      <c r="F153" s="44">
        <v>2.289312426</v>
      </c>
      <c r="G153" s="44">
        <v>0.70141716399999998</v>
      </c>
      <c r="H153" s="44">
        <v>1.369439495</v>
      </c>
      <c r="I153" s="44">
        <v>9.7975630000000005E-3</v>
      </c>
      <c r="J153" s="44">
        <v>1.5070941090000001</v>
      </c>
      <c r="K153" s="44">
        <v>0.652788598</v>
      </c>
      <c r="L153" s="44">
        <v>0.83688468699999996</v>
      </c>
      <c r="M153" s="44">
        <v>0.91286483900000004</v>
      </c>
      <c r="N153" s="44">
        <v>2.6769222899999998</v>
      </c>
      <c r="O153" s="44">
        <v>2.664517821</v>
      </c>
      <c r="P153" s="40"/>
      <c r="Q153" s="40"/>
      <c r="R153" s="40"/>
      <c r="S153" s="40"/>
      <c r="T153" s="40"/>
    </row>
    <row r="154" spans="1:20" x14ac:dyDescent="0.3">
      <c r="A154" s="43">
        <v>2029</v>
      </c>
      <c r="B154" s="43" t="s">
        <v>76</v>
      </c>
      <c r="C154" s="43">
        <v>3</v>
      </c>
      <c r="D154" s="44">
        <v>1.137882423</v>
      </c>
      <c r="E154" s="44">
        <v>0.35067754299999998</v>
      </c>
      <c r="F154" s="44">
        <v>2.3410131170000001</v>
      </c>
      <c r="G154" s="44">
        <v>0.72056571400000002</v>
      </c>
      <c r="H154" s="44">
        <v>1.4212778530000001</v>
      </c>
      <c r="I154" s="44">
        <v>1.0018767E-2</v>
      </c>
      <c r="J154" s="44">
        <v>1.5277701669999999</v>
      </c>
      <c r="K154" s="44">
        <v>0.66744970699999995</v>
      </c>
      <c r="L154" s="44">
        <v>0.84243668400000005</v>
      </c>
      <c r="M154" s="44">
        <v>0.94254281500000003</v>
      </c>
      <c r="N154" s="44">
        <v>2.7377407680000001</v>
      </c>
      <c r="O154" s="44">
        <v>2.7846373560000002</v>
      </c>
      <c r="P154" s="40"/>
      <c r="Q154" s="40"/>
      <c r="R154" s="40"/>
      <c r="S154" s="40"/>
      <c r="T154" s="40"/>
    </row>
    <row r="155" spans="1:20" x14ac:dyDescent="0.3">
      <c r="A155" s="43">
        <v>2030</v>
      </c>
      <c r="B155" s="43" t="s">
        <v>76</v>
      </c>
      <c r="C155" s="43">
        <v>3</v>
      </c>
      <c r="D155" s="44">
        <v>1.125853588</v>
      </c>
      <c r="E155" s="44">
        <v>0.35065959800000002</v>
      </c>
      <c r="F155" s="44">
        <v>2.4084770280000001</v>
      </c>
      <c r="G155" s="44">
        <v>0.74613466699999997</v>
      </c>
      <c r="H155" s="44">
        <v>1.4556085910000001</v>
      </c>
      <c r="I155" s="44">
        <v>9.9813279999999994E-3</v>
      </c>
      <c r="J155" s="44">
        <v>1.5523265589999999</v>
      </c>
      <c r="K155" s="44">
        <v>0.68641535899999995</v>
      </c>
      <c r="L155" s="44">
        <v>0.84558155700000004</v>
      </c>
      <c r="M155" s="44">
        <v>0.96559518799999999</v>
      </c>
      <c r="N155" s="44">
        <v>2.8067719520000001</v>
      </c>
      <c r="O155" s="44">
        <v>2.8863787689999998</v>
      </c>
      <c r="P155" s="40"/>
      <c r="Q155" s="40"/>
      <c r="R155" s="40"/>
      <c r="S155" s="40"/>
      <c r="T155" s="40"/>
    </row>
    <row r="156" spans="1:20" x14ac:dyDescent="0.3">
      <c r="A156" s="43">
        <v>1980</v>
      </c>
      <c r="B156" s="43" t="s">
        <v>77</v>
      </c>
      <c r="C156" s="43">
        <v>4</v>
      </c>
      <c r="D156" s="44">
        <v>0.43591537858454155</v>
      </c>
      <c r="E156" s="44">
        <v>4.0021987426863997E-2</v>
      </c>
      <c r="F156" s="44">
        <v>1.3632821575016214</v>
      </c>
      <c r="G156" s="44">
        <v>0.2775164073529659</v>
      </c>
      <c r="H156" s="44">
        <v>2.4241546766932554</v>
      </c>
      <c r="I156" s="44">
        <v>3.7650994993855817E-2</v>
      </c>
      <c r="J156" s="44">
        <v>0.1081867755866962</v>
      </c>
      <c r="K156" s="44">
        <v>1.1611874252034395E-2</v>
      </c>
      <c r="L156" s="44">
        <v>6.4125749696700707E-2</v>
      </c>
      <c r="M156" s="44">
        <v>0.18402067172551456</v>
      </c>
      <c r="N156" s="44">
        <v>0.63509286355399375</v>
      </c>
      <c r="O156" s="44">
        <v>2.0403001712172921</v>
      </c>
      <c r="P156" s="40"/>
      <c r="Q156" s="40"/>
      <c r="R156" s="40"/>
      <c r="S156" s="40"/>
      <c r="T156" s="40"/>
    </row>
    <row r="157" spans="1:20" x14ac:dyDescent="0.3">
      <c r="A157" s="43">
        <v>1981</v>
      </c>
      <c r="B157" s="43" t="s">
        <v>77</v>
      </c>
      <c r="C157" s="43">
        <v>4</v>
      </c>
      <c r="D157" s="44">
        <v>0.44169078135651868</v>
      </c>
      <c r="E157" s="44">
        <v>1.6713027771795626E-2</v>
      </c>
      <c r="F157" s="44">
        <v>1.1113159612019363</v>
      </c>
      <c r="G157" s="44">
        <v>0.22333721114554178</v>
      </c>
      <c r="H157" s="44">
        <v>2.2137070253192399</v>
      </c>
      <c r="I157" s="44">
        <v>3.9713627647300728E-2</v>
      </c>
      <c r="J157" s="44">
        <v>4.6201739077410958E-2</v>
      </c>
      <c r="K157" s="44">
        <v>1.9100624103313625E-2</v>
      </c>
      <c r="L157" s="44">
        <v>0.50063236092145946</v>
      </c>
      <c r="M157" s="44">
        <v>5.3875958259742271E-2</v>
      </c>
      <c r="N157" s="44">
        <v>0.41491031262847861</v>
      </c>
      <c r="O157" s="44">
        <v>1.5068175344440717</v>
      </c>
      <c r="P157" s="40"/>
      <c r="Q157" s="40"/>
      <c r="R157" s="40"/>
      <c r="S157" s="40"/>
      <c r="T157" s="40"/>
    </row>
    <row r="158" spans="1:20" x14ac:dyDescent="0.3">
      <c r="A158" s="43">
        <v>1982</v>
      </c>
      <c r="B158" s="43" t="s">
        <v>77</v>
      </c>
      <c r="C158" s="43">
        <v>4</v>
      </c>
      <c r="D158" s="44">
        <v>0.40946597058223239</v>
      </c>
      <c r="E158" s="44">
        <v>0.11021406830875789</v>
      </c>
      <c r="F158" s="44">
        <v>0.60126187065147552</v>
      </c>
      <c r="G158" s="44">
        <v>0.14604950186630644</v>
      </c>
      <c r="H158" s="44">
        <v>1.8845418701278696</v>
      </c>
      <c r="I158" s="44">
        <v>3.5304621888025571E-2</v>
      </c>
      <c r="J158" s="44">
        <v>0.2234275254941426</v>
      </c>
      <c r="K158" s="44">
        <v>9.615227660373607E-2</v>
      </c>
      <c r="L158" s="44">
        <v>0.11678280159429863</v>
      </c>
      <c r="M158" s="44">
        <v>8.7930617407845052E-2</v>
      </c>
      <c r="N158" s="44">
        <v>0.84592872747937564</v>
      </c>
      <c r="O158" s="44">
        <v>1.8861636556408015</v>
      </c>
      <c r="P158" s="40"/>
      <c r="Q158" s="40"/>
      <c r="R158" s="40"/>
      <c r="S158" s="40"/>
      <c r="T158" s="40"/>
    </row>
    <row r="159" spans="1:20" x14ac:dyDescent="0.3">
      <c r="A159" s="43">
        <v>1983</v>
      </c>
      <c r="B159" s="43" t="s">
        <v>77</v>
      </c>
      <c r="C159" s="43">
        <v>4</v>
      </c>
      <c r="D159" s="44">
        <v>0.37642106687801014</v>
      </c>
      <c r="E159" s="44">
        <v>8.1708475305897171E-2</v>
      </c>
      <c r="F159" s="44">
        <v>0.50512537379535227</v>
      </c>
      <c r="G159" s="44">
        <v>0.11142603477243196</v>
      </c>
      <c r="H159" s="44">
        <v>0.83817353800988537</v>
      </c>
      <c r="I159" s="44">
        <v>1.8299073926724349E-2</v>
      </c>
      <c r="J159" s="44">
        <v>0.14554484354125688</v>
      </c>
      <c r="K159" s="44">
        <v>4.0270693442710871E-2</v>
      </c>
      <c r="L159" s="44">
        <v>0.14191537621809525</v>
      </c>
      <c r="M159" s="44">
        <v>5.2654202163625402E-2</v>
      </c>
      <c r="N159" s="44">
        <v>0.82033587115174389</v>
      </c>
      <c r="O159" s="44">
        <v>1.2819337024212296</v>
      </c>
      <c r="P159" s="40"/>
      <c r="Q159" s="40"/>
      <c r="R159" s="40"/>
      <c r="S159" s="40"/>
      <c r="T159" s="40"/>
    </row>
    <row r="160" spans="1:20" x14ac:dyDescent="0.3">
      <c r="A160" s="43">
        <v>1984</v>
      </c>
      <c r="B160" s="43" t="s">
        <v>77</v>
      </c>
      <c r="C160" s="43">
        <v>4</v>
      </c>
      <c r="D160" s="44">
        <v>0.28516719039889171</v>
      </c>
      <c r="E160" s="44">
        <v>0.1134326365450615</v>
      </c>
      <c r="F160" s="44">
        <v>0.7469425169777425</v>
      </c>
      <c r="G160" s="44">
        <v>0.16420147563185461</v>
      </c>
      <c r="H160" s="44">
        <v>1.2210441308453395</v>
      </c>
      <c r="I160" s="44">
        <v>2.4810763394367899E-2</v>
      </c>
      <c r="J160" s="44">
        <v>0.17294010265473111</v>
      </c>
      <c r="K160" s="44">
        <v>0.1607020471814157</v>
      </c>
      <c r="L160" s="44">
        <v>0.34169942076219939</v>
      </c>
      <c r="M160" s="44">
        <v>8.4718455297188355E-2</v>
      </c>
      <c r="N160" s="44">
        <v>0.56056740606429167</v>
      </c>
      <c r="O160" s="44">
        <v>1.6349386354302458</v>
      </c>
      <c r="P160" s="40"/>
      <c r="Q160" s="40"/>
      <c r="R160" s="40"/>
      <c r="S160" s="40"/>
      <c r="T160" s="40"/>
    </row>
    <row r="161" spans="1:20" x14ac:dyDescent="0.3">
      <c r="A161" s="43">
        <v>1985</v>
      </c>
      <c r="B161" s="43" t="s">
        <v>77</v>
      </c>
      <c r="C161" s="43">
        <v>4</v>
      </c>
      <c r="D161" s="44">
        <v>0.39470159599307991</v>
      </c>
      <c r="E161" s="44">
        <v>0.12292301391258438</v>
      </c>
      <c r="F161" s="44">
        <v>0.93777544389572753</v>
      </c>
      <c r="G161" s="44">
        <v>0.20348528346522421</v>
      </c>
      <c r="H161" s="44">
        <v>1.2933912269429908</v>
      </c>
      <c r="I161" s="44">
        <v>3.636324628403223E-2</v>
      </c>
      <c r="J161" s="44">
        <v>0.2407237188960332</v>
      </c>
      <c r="K161" s="44">
        <v>8.1265696210203756E-2</v>
      </c>
      <c r="L161" s="44">
        <v>0.31747205382902977</v>
      </c>
      <c r="M161" s="44">
        <v>0.19483529547762907</v>
      </c>
      <c r="N161" s="44">
        <v>1.045283135091311</v>
      </c>
      <c r="O161" s="44">
        <v>2.7891140329269475</v>
      </c>
      <c r="P161" s="40"/>
      <c r="Q161" s="40"/>
      <c r="R161" s="40"/>
      <c r="S161" s="40"/>
      <c r="T161" s="40"/>
    </row>
    <row r="162" spans="1:20" x14ac:dyDescent="0.3">
      <c r="A162" s="43">
        <v>1986</v>
      </c>
      <c r="B162" s="43" t="s">
        <v>77</v>
      </c>
      <c r="C162" s="43">
        <v>4</v>
      </c>
      <c r="D162" s="44">
        <v>0.48697912937477389</v>
      </c>
      <c r="E162" s="44">
        <v>0.29454739313482403</v>
      </c>
      <c r="F162" s="44">
        <v>1.3449135239295105</v>
      </c>
      <c r="G162" s="44">
        <v>0.29577723528152799</v>
      </c>
      <c r="H162" s="44">
        <v>2.6473094523947411</v>
      </c>
      <c r="I162" s="44">
        <v>6.0616680180306387E-2</v>
      </c>
      <c r="J162" s="44">
        <v>0.31742046658450557</v>
      </c>
      <c r="K162" s="44">
        <v>0.12417364911957547</v>
      </c>
      <c r="L162" s="44">
        <v>0.67338637168656246</v>
      </c>
      <c r="M162" s="44">
        <v>0.64901960721857266</v>
      </c>
      <c r="N162" s="44">
        <v>1.5965823767590197</v>
      </c>
      <c r="O162" s="44">
        <v>2.0737897073374825</v>
      </c>
      <c r="P162" s="40"/>
      <c r="Q162" s="40"/>
      <c r="R162" s="40"/>
      <c r="S162" s="40"/>
      <c r="T162" s="40"/>
    </row>
    <row r="163" spans="1:20" x14ac:dyDescent="0.3">
      <c r="A163" s="43">
        <v>1987</v>
      </c>
      <c r="B163" s="43" t="s">
        <v>77</v>
      </c>
      <c r="C163" s="43">
        <v>4</v>
      </c>
      <c r="D163" s="44">
        <v>0.63314056984688527</v>
      </c>
      <c r="E163" s="44">
        <v>0.21154150353626716</v>
      </c>
      <c r="F163" s="44">
        <v>1.5702802053037455</v>
      </c>
      <c r="G163" s="44">
        <v>0.33713396456926603</v>
      </c>
      <c r="H163" s="44">
        <v>2.1537026936630581</v>
      </c>
      <c r="I163" s="44">
        <v>6.0559572082550181E-2</v>
      </c>
      <c r="J163" s="44">
        <v>0.34853704961827647</v>
      </c>
      <c r="K163" s="44">
        <v>0.15965774257887358</v>
      </c>
      <c r="L163" s="44">
        <v>0.5307772199986901</v>
      </c>
      <c r="M163" s="44">
        <v>0.57246055952378316</v>
      </c>
      <c r="N163" s="44">
        <v>2.8463898001978429</v>
      </c>
      <c r="O163" s="44">
        <v>2.1943164916276086</v>
      </c>
      <c r="P163" s="40"/>
      <c r="Q163" s="40"/>
      <c r="R163" s="40"/>
      <c r="S163" s="40"/>
      <c r="T163" s="40"/>
    </row>
    <row r="164" spans="1:20" x14ac:dyDescent="0.3">
      <c r="A164" s="43">
        <v>1988</v>
      </c>
      <c r="B164" s="43" t="s">
        <v>77</v>
      </c>
      <c r="C164" s="43">
        <v>4</v>
      </c>
      <c r="D164" s="44">
        <v>0.49375705450636187</v>
      </c>
      <c r="E164" s="44">
        <v>0.21036888734492543</v>
      </c>
      <c r="F164" s="44">
        <v>2.0506511338992892</v>
      </c>
      <c r="G164" s="44">
        <v>0.43606437251123364</v>
      </c>
      <c r="H164" s="44">
        <v>2.6267087010832664</v>
      </c>
      <c r="I164" s="44">
        <v>5.2645391386225496E-2</v>
      </c>
      <c r="J164" s="44">
        <v>0.34914249166758171</v>
      </c>
      <c r="K164" s="44">
        <v>0.14637709807244817</v>
      </c>
      <c r="L164" s="44">
        <v>0.65545997613265639</v>
      </c>
      <c r="M164" s="44">
        <v>0.82344858328817538</v>
      </c>
      <c r="N164" s="44">
        <v>1.7201386880753131</v>
      </c>
      <c r="O164" s="44">
        <v>2.0023104890932593</v>
      </c>
      <c r="P164" s="40"/>
      <c r="Q164" s="40"/>
      <c r="R164" s="40"/>
      <c r="S164" s="40"/>
      <c r="T164" s="40"/>
    </row>
    <row r="165" spans="1:20" x14ac:dyDescent="0.3">
      <c r="A165" s="43">
        <v>1989</v>
      </c>
      <c r="B165" s="43" t="s">
        <v>77</v>
      </c>
      <c r="C165" s="43">
        <v>4</v>
      </c>
      <c r="D165" s="44">
        <v>0.46382105954138664</v>
      </c>
      <c r="E165" s="44">
        <v>0.16542847186975376</v>
      </c>
      <c r="F165" s="44">
        <v>1.6261075777999643</v>
      </c>
      <c r="G165" s="44">
        <v>0.34576419383623713</v>
      </c>
      <c r="H165" s="44">
        <v>1.6092224309147043</v>
      </c>
      <c r="I165" s="44">
        <v>4.5591723799084771E-2</v>
      </c>
      <c r="J165" s="44">
        <v>0.35395260142770013</v>
      </c>
      <c r="K165" s="44">
        <v>0.19952550266267491</v>
      </c>
      <c r="L165" s="44">
        <v>0.48258247537299959</v>
      </c>
      <c r="M165" s="44">
        <v>0.37595875216559033</v>
      </c>
      <c r="N165" s="44">
        <v>1.2942427082263395</v>
      </c>
      <c r="O165" s="44">
        <v>2.4966543301382447</v>
      </c>
      <c r="P165" s="40"/>
      <c r="Q165" s="40"/>
      <c r="R165" s="40"/>
      <c r="S165" s="40"/>
      <c r="T165" s="40"/>
    </row>
    <row r="166" spans="1:20" x14ac:dyDescent="0.3">
      <c r="A166" s="43">
        <v>1990</v>
      </c>
      <c r="B166" s="43" t="s">
        <v>77</v>
      </c>
      <c r="C166" s="43">
        <v>4</v>
      </c>
      <c r="D166" s="44">
        <v>0.45498068462687358</v>
      </c>
      <c r="E166" s="44">
        <v>0.1756929107660338</v>
      </c>
      <c r="F166" s="44">
        <v>2.3660474473546071</v>
      </c>
      <c r="G166" s="44">
        <v>0.49154412349856558</v>
      </c>
      <c r="H166" s="44">
        <v>2.0898587463995026</v>
      </c>
      <c r="I166" s="44">
        <v>4.8518297858511583E-2</v>
      </c>
      <c r="J166" s="44">
        <v>0.55416825770923972</v>
      </c>
      <c r="K166" s="44">
        <v>0.11415231390029426</v>
      </c>
      <c r="L166" s="44">
        <v>0.28943624298677928</v>
      </c>
      <c r="M166" s="44">
        <v>0.5101127285128827</v>
      </c>
      <c r="N166" s="44">
        <v>1.7205972769733933</v>
      </c>
      <c r="O166" s="44">
        <v>3.2112295619040458</v>
      </c>
      <c r="P166" s="40"/>
      <c r="Q166" s="40"/>
      <c r="R166" s="40"/>
      <c r="S166" s="40"/>
      <c r="T166" s="40"/>
    </row>
    <row r="167" spans="1:20" x14ac:dyDescent="0.3">
      <c r="A167" s="43">
        <v>1991</v>
      </c>
      <c r="B167" s="43" t="s">
        <v>77</v>
      </c>
      <c r="C167" s="43">
        <v>4</v>
      </c>
      <c r="D167" s="44">
        <v>0.57334971277246383</v>
      </c>
      <c r="E167" s="44">
        <v>0.14836092371980258</v>
      </c>
      <c r="F167" s="44">
        <v>1.1239052461426637</v>
      </c>
      <c r="G167" s="44">
        <v>0.2495517991530789</v>
      </c>
      <c r="H167" s="44">
        <v>1.4594418693066915</v>
      </c>
      <c r="I167" s="44">
        <v>5.5248500469022979E-2</v>
      </c>
      <c r="J167" s="44">
        <v>0.51691659601539885</v>
      </c>
      <c r="K167" s="44">
        <v>0.1569470598028701</v>
      </c>
      <c r="L167" s="44">
        <v>0.59781627472519272</v>
      </c>
      <c r="M167" s="44">
        <v>0.31881885126031356</v>
      </c>
      <c r="N167" s="44">
        <v>0.91102058994836621</v>
      </c>
      <c r="O167" s="44">
        <v>1.4196098306741798</v>
      </c>
      <c r="P167" s="40"/>
      <c r="Q167" s="40"/>
      <c r="R167" s="40"/>
      <c r="S167" s="40"/>
      <c r="T167" s="40"/>
    </row>
    <row r="168" spans="1:20" x14ac:dyDescent="0.3">
      <c r="A168" s="43">
        <v>1992</v>
      </c>
      <c r="B168" s="43" t="s">
        <v>77</v>
      </c>
      <c r="C168" s="43">
        <v>4</v>
      </c>
      <c r="D168" s="44">
        <v>0.41556022262977477</v>
      </c>
      <c r="E168" s="44">
        <v>0.12802594445489096</v>
      </c>
      <c r="F168" s="44">
        <v>1.0144822301264802</v>
      </c>
      <c r="G168" s="44">
        <v>0.22253228964631117</v>
      </c>
      <c r="H168" s="44">
        <v>1.454621649796731</v>
      </c>
      <c r="I168" s="44">
        <v>3.7877989330914047E-2</v>
      </c>
      <c r="J168" s="44">
        <v>0.4276913828742448</v>
      </c>
      <c r="K168" s="44">
        <v>8.3298290502092157E-2</v>
      </c>
      <c r="L168" s="44">
        <v>0.21747389043379481</v>
      </c>
      <c r="M168" s="44">
        <v>0.15323352451059027</v>
      </c>
      <c r="N168" s="44">
        <v>1.093799018089894</v>
      </c>
      <c r="O168" s="44">
        <v>2.5733179181076697</v>
      </c>
      <c r="P168" s="40"/>
      <c r="Q168" s="40"/>
      <c r="R168" s="40"/>
      <c r="S168" s="40"/>
      <c r="T168" s="40"/>
    </row>
    <row r="169" spans="1:20" x14ac:dyDescent="0.3">
      <c r="A169" s="43">
        <v>1993</v>
      </c>
      <c r="B169" s="43" t="s">
        <v>77</v>
      </c>
      <c r="C169" s="43">
        <v>4</v>
      </c>
      <c r="D169" s="44">
        <v>0.40743403781239684</v>
      </c>
      <c r="E169" s="44">
        <v>0.13385219947477467</v>
      </c>
      <c r="F169" s="44">
        <v>1.1469684967770271</v>
      </c>
      <c r="G169" s="44">
        <v>0.24258289242249489</v>
      </c>
      <c r="H169" s="44">
        <v>0.55136923814609973</v>
      </c>
      <c r="I169" s="44">
        <v>4.5477445557289324E-2</v>
      </c>
      <c r="J169" s="44">
        <v>0.3681136986275359</v>
      </c>
      <c r="K169" s="44">
        <v>0.11838818545562201</v>
      </c>
      <c r="L169" s="44">
        <v>0.20707774698345993</v>
      </c>
      <c r="M169" s="44">
        <v>4.0846899608865762E-2</v>
      </c>
      <c r="N169" s="44">
        <v>0.96868043701022166</v>
      </c>
      <c r="O169" s="44">
        <v>1.6503343336486087</v>
      </c>
      <c r="P169" s="40"/>
      <c r="Q169" s="40"/>
      <c r="R169" s="40"/>
      <c r="S169" s="40"/>
      <c r="T169" s="40"/>
    </row>
    <row r="170" spans="1:20" x14ac:dyDescent="0.3">
      <c r="A170" s="43">
        <v>1994</v>
      </c>
      <c r="B170" s="43" t="s">
        <v>77</v>
      </c>
      <c r="C170" s="43">
        <v>4</v>
      </c>
      <c r="D170" s="44">
        <v>0.38898395175099515</v>
      </c>
      <c r="E170" s="44">
        <v>0.12461677269599475</v>
      </c>
      <c r="F170" s="44">
        <v>1.1063255318217247</v>
      </c>
      <c r="G170" s="44">
        <v>0.23496202011756864</v>
      </c>
      <c r="H170" s="44">
        <v>0.74138938024741108</v>
      </c>
      <c r="I170" s="44">
        <v>3.8495475515370248E-2</v>
      </c>
      <c r="J170" s="44">
        <v>0.22812819755606384</v>
      </c>
      <c r="K170" s="44">
        <v>9.7395928319676292E-2</v>
      </c>
      <c r="L170" s="44">
        <v>0.25846584595844208</v>
      </c>
      <c r="M170" s="44">
        <v>3.9224778638173939E-2</v>
      </c>
      <c r="N170" s="44">
        <v>0.94945252510663625</v>
      </c>
      <c r="O170" s="44">
        <v>0.66282529518881195</v>
      </c>
      <c r="P170" s="40"/>
      <c r="Q170" s="40"/>
      <c r="R170" s="40"/>
      <c r="S170" s="40"/>
      <c r="T170" s="40"/>
    </row>
    <row r="171" spans="1:20" x14ac:dyDescent="0.3">
      <c r="A171" s="43">
        <v>1995</v>
      </c>
      <c r="B171" s="43" t="s">
        <v>77</v>
      </c>
      <c r="C171" s="43">
        <v>4</v>
      </c>
      <c r="D171" s="44">
        <v>0.3593556457269616</v>
      </c>
      <c r="E171" s="44">
        <v>8.2923500159227906E-2</v>
      </c>
      <c r="F171" s="44">
        <v>0.94771124210273383</v>
      </c>
      <c r="G171" s="44">
        <v>0.19820757412454001</v>
      </c>
      <c r="H171" s="44">
        <v>0.33219476474972165</v>
      </c>
      <c r="I171" s="44">
        <v>2.4551810628426828E-2</v>
      </c>
      <c r="J171" s="44">
        <v>0.49226230992702391</v>
      </c>
      <c r="K171" s="44">
        <v>5.7556875238432725E-2</v>
      </c>
      <c r="L171" s="44">
        <v>0.81830071357165624</v>
      </c>
      <c r="M171" s="44">
        <v>7.79066617946408E-2</v>
      </c>
      <c r="N171" s="44">
        <v>1.2661681850041224</v>
      </c>
      <c r="O171" s="44">
        <v>0.62318844956152064</v>
      </c>
      <c r="P171" s="40"/>
      <c r="Q171" s="40"/>
      <c r="R171" s="40"/>
      <c r="S171" s="40"/>
      <c r="T171" s="40"/>
    </row>
    <row r="172" spans="1:20" x14ac:dyDescent="0.3">
      <c r="A172" s="43">
        <v>1996</v>
      </c>
      <c r="B172" s="43" t="s">
        <v>77</v>
      </c>
      <c r="C172" s="43">
        <v>4</v>
      </c>
      <c r="D172" s="44">
        <v>0.41741178978125271</v>
      </c>
      <c r="E172" s="44">
        <v>0.11645620191324017</v>
      </c>
      <c r="F172" s="44">
        <v>0.90632492319342961</v>
      </c>
      <c r="G172" s="44">
        <v>0.19535763318602997</v>
      </c>
      <c r="H172" s="44">
        <v>0.85942207634574053</v>
      </c>
      <c r="I172" s="44">
        <v>5.3410131191201811E-2</v>
      </c>
      <c r="J172" s="44">
        <v>0.21967898612961595</v>
      </c>
      <c r="K172" s="44">
        <v>0.10601166036880301</v>
      </c>
      <c r="L172" s="44">
        <v>0.23493190699562533</v>
      </c>
      <c r="M172" s="44">
        <v>0.14527309278106368</v>
      </c>
      <c r="N172" s="44">
        <v>0.82054164854073763</v>
      </c>
      <c r="O172" s="44">
        <v>0.86421911902231041</v>
      </c>
      <c r="P172" s="40"/>
      <c r="Q172" s="40"/>
      <c r="R172" s="40"/>
      <c r="S172" s="40"/>
      <c r="T172" s="40"/>
    </row>
    <row r="173" spans="1:20" x14ac:dyDescent="0.3">
      <c r="A173" s="43">
        <v>1997</v>
      </c>
      <c r="B173" s="43" t="s">
        <v>77</v>
      </c>
      <c r="C173" s="43">
        <v>4</v>
      </c>
      <c r="D173" s="44">
        <v>0.36327887059398983</v>
      </c>
      <c r="E173" s="44">
        <v>0.13471748416174056</v>
      </c>
      <c r="F173" s="44">
        <v>1.1703005043493815</v>
      </c>
      <c r="G173" s="44">
        <v>0.23448943947272646</v>
      </c>
      <c r="H173" s="44">
        <v>0.30496709457851112</v>
      </c>
      <c r="I173" s="44">
        <v>2.2971252855545458E-2</v>
      </c>
      <c r="J173" s="44">
        <v>0.41116204240374377</v>
      </c>
      <c r="K173" s="44">
        <v>0.11918778886371535</v>
      </c>
      <c r="L173" s="44">
        <v>0.15346668410012226</v>
      </c>
      <c r="M173" s="44">
        <v>0.12234552235933646</v>
      </c>
      <c r="N173" s="44">
        <v>0.79477899462015689</v>
      </c>
      <c r="O173" s="44">
        <v>1.5772526357003636</v>
      </c>
      <c r="P173" s="40"/>
      <c r="Q173" s="40"/>
      <c r="R173" s="40"/>
      <c r="S173" s="40"/>
      <c r="T173" s="40"/>
    </row>
    <row r="174" spans="1:20" x14ac:dyDescent="0.3">
      <c r="A174" s="43">
        <v>1998</v>
      </c>
      <c r="B174" s="43" t="s">
        <v>77</v>
      </c>
      <c r="C174" s="43">
        <v>4</v>
      </c>
      <c r="D174" s="44">
        <v>0.429258620075463</v>
      </c>
      <c r="E174" s="44">
        <v>0.11930958645472765</v>
      </c>
      <c r="F174" s="44">
        <v>1.0202229361196375</v>
      </c>
      <c r="G174" s="44">
        <v>0.2107889889500324</v>
      </c>
      <c r="H174" s="44">
        <v>0.54265359568444005</v>
      </c>
      <c r="I174" s="44">
        <v>2.4847658883293152E-2</v>
      </c>
      <c r="J174" s="44">
        <v>0.5134492364653086</v>
      </c>
      <c r="K174" s="44">
        <v>6.6006907827130562E-2</v>
      </c>
      <c r="L174" s="44">
        <v>1.5788368551582956</v>
      </c>
      <c r="M174" s="44">
        <v>0.30726131777210136</v>
      </c>
      <c r="N174" s="44">
        <v>1.2126447355741157</v>
      </c>
      <c r="O174" s="44">
        <v>1.5160415415090431</v>
      </c>
      <c r="P174" s="40"/>
      <c r="Q174" s="40"/>
      <c r="R174" s="40"/>
      <c r="S174" s="40"/>
      <c r="T174" s="40"/>
    </row>
    <row r="175" spans="1:20" x14ac:dyDescent="0.3">
      <c r="A175" s="43">
        <v>1999</v>
      </c>
      <c r="B175" s="43" t="s">
        <v>77</v>
      </c>
      <c r="C175" s="43">
        <v>4</v>
      </c>
      <c r="D175" s="44">
        <v>0.52104853761021941</v>
      </c>
      <c r="E175" s="44">
        <v>0.10842807682493694</v>
      </c>
      <c r="F175" s="44">
        <v>1.4704538547476458</v>
      </c>
      <c r="G175" s="44">
        <v>0.29406237698803628</v>
      </c>
      <c r="H175" s="44">
        <v>0.42998184352793856</v>
      </c>
      <c r="I175" s="44">
        <v>3.5718071194441495E-2</v>
      </c>
      <c r="J175" s="44">
        <v>0.38270627747721564</v>
      </c>
      <c r="K175" s="44">
        <v>4.8631863931656832E-2</v>
      </c>
      <c r="L175" s="44">
        <v>0.26238324892969805</v>
      </c>
      <c r="M175" s="44">
        <v>0.671498805207835</v>
      </c>
      <c r="N175" s="44">
        <v>2.4261648391068373</v>
      </c>
      <c r="O175" s="44">
        <v>2.8902314527030999</v>
      </c>
      <c r="P175" s="40"/>
      <c r="Q175" s="40"/>
      <c r="R175" s="40"/>
      <c r="S175" s="40"/>
      <c r="T175" s="40"/>
    </row>
    <row r="176" spans="1:20" x14ac:dyDescent="0.3">
      <c r="A176" s="43">
        <v>2000</v>
      </c>
      <c r="B176" s="43" t="s">
        <v>77</v>
      </c>
      <c r="C176" s="43">
        <v>4</v>
      </c>
      <c r="D176" s="44">
        <v>0.47703023574456149</v>
      </c>
      <c r="E176" s="44">
        <v>0.24778793840936181</v>
      </c>
      <c r="F176" s="44">
        <v>1.7148716680037797</v>
      </c>
      <c r="G176" s="44">
        <v>0.35179667413062266</v>
      </c>
      <c r="H176" s="44">
        <v>1.105924717766344</v>
      </c>
      <c r="I176" s="44">
        <v>7.7352861430723063E-2</v>
      </c>
      <c r="J176" s="44">
        <v>0.24879663632379689</v>
      </c>
      <c r="K176" s="44">
        <v>0.14938520579368186</v>
      </c>
      <c r="L176" s="44">
        <v>0.16279457275386466</v>
      </c>
      <c r="M176" s="44">
        <v>0.25615135396408223</v>
      </c>
      <c r="N176" s="44">
        <v>1.3301892652583729</v>
      </c>
      <c r="O176" s="44">
        <v>3.2913647678182079</v>
      </c>
      <c r="P176" s="40"/>
      <c r="Q176" s="40"/>
      <c r="R176" s="40"/>
      <c r="S176" s="40"/>
      <c r="T176" s="40"/>
    </row>
    <row r="177" spans="1:20" x14ac:dyDescent="0.3">
      <c r="A177" s="43">
        <v>2001</v>
      </c>
      <c r="B177" s="43" t="s">
        <v>77</v>
      </c>
      <c r="C177" s="43">
        <v>4</v>
      </c>
      <c r="D177" s="44">
        <v>0.53046762705619632</v>
      </c>
      <c r="E177" s="44">
        <v>0.19782650893326367</v>
      </c>
      <c r="F177" s="44">
        <v>2.0406378050928851</v>
      </c>
      <c r="G177" s="44">
        <v>0.42378615071577375</v>
      </c>
      <c r="H177" s="44">
        <v>1.6156390582726909</v>
      </c>
      <c r="I177" s="44">
        <v>6.9699525405719026E-2</v>
      </c>
      <c r="J177" s="44">
        <v>0.58872895479598675</v>
      </c>
      <c r="K177" s="44">
        <v>0.1470413676117838</v>
      </c>
      <c r="L177" s="44">
        <v>0.17704824391740301</v>
      </c>
      <c r="M177" s="44">
        <v>0.60199515636097245</v>
      </c>
      <c r="N177" s="44">
        <v>1.267184087304903</v>
      </c>
      <c r="O177" s="44">
        <v>1.8871022610606967</v>
      </c>
      <c r="P177" s="40"/>
      <c r="Q177" s="40"/>
      <c r="R177" s="40"/>
      <c r="S177" s="40"/>
      <c r="T177" s="40"/>
    </row>
    <row r="178" spans="1:20" x14ac:dyDescent="0.3">
      <c r="A178" s="43">
        <v>2002</v>
      </c>
      <c r="B178" s="43" t="s">
        <v>77</v>
      </c>
      <c r="C178" s="43">
        <v>4</v>
      </c>
      <c r="D178" s="44">
        <v>0.62263038447995833</v>
      </c>
      <c r="E178" s="44">
        <v>0.17632758651554714</v>
      </c>
      <c r="F178" s="44">
        <v>1.4149385258676495</v>
      </c>
      <c r="G178" s="44">
        <v>0.30192404169680304</v>
      </c>
      <c r="H178" s="44">
        <v>1.1551639923629105</v>
      </c>
      <c r="I178" s="44">
        <v>3.7160396049991211E-2</v>
      </c>
      <c r="J178" s="44">
        <v>0.65879296345154548</v>
      </c>
      <c r="K178" s="44">
        <v>9.4588045378014657E-2</v>
      </c>
      <c r="L178" s="44">
        <v>0.27506574514168813</v>
      </c>
      <c r="M178" s="44">
        <v>0.72955476505998362</v>
      </c>
      <c r="N178" s="44">
        <v>1.2610373232601313</v>
      </c>
      <c r="O178" s="44">
        <v>3.1410394268221462</v>
      </c>
      <c r="P178" s="40"/>
      <c r="Q178" s="40"/>
      <c r="R178" s="40"/>
      <c r="S178" s="40"/>
      <c r="T178" s="40"/>
    </row>
    <row r="179" spans="1:20" x14ac:dyDescent="0.3">
      <c r="A179" s="43">
        <v>2003</v>
      </c>
      <c r="B179" s="43" t="s">
        <v>77</v>
      </c>
      <c r="C179" s="43">
        <v>4</v>
      </c>
      <c r="D179" s="44">
        <v>0.5618857180199226</v>
      </c>
      <c r="E179" s="44">
        <v>0.22432096471111571</v>
      </c>
      <c r="F179" s="44">
        <v>1.4936777987492968</v>
      </c>
      <c r="G179" s="44">
        <v>0.31396020335813291</v>
      </c>
      <c r="H179" s="44">
        <v>1.2017478967025297</v>
      </c>
      <c r="I179" s="44">
        <v>3.0260786111664377E-2</v>
      </c>
      <c r="J179" s="44">
        <v>0.59770990296448312</v>
      </c>
      <c r="K179" s="44">
        <v>0.18457005327676732</v>
      </c>
      <c r="L179" s="44">
        <v>0.34877919439312488</v>
      </c>
      <c r="M179" s="44">
        <v>0.36137759278600279</v>
      </c>
      <c r="N179" s="44">
        <v>1.3666779192458911</v>
      </c>
      <c r="O179" s="44">
        <v>3.4338124030972081</v>
      </c>
      <c r="P179" s="40"/>
      <c r="Q179" s="40"/>
      <c r="R179" s="40"/>
      <c r="S179" s="40"/>
      <c r="T179" s="40"/>
    </row>
    <row r="180" spans="1:20" x14ac:dyDescent="0.3">
      <c r="A180" s="43">
        <v>2004</v>
      </c>
      <c r="B180" s="43" t="s">
        <v>77</v>
      </c>
      <c r="C180" s="43">
        <v>4</v>
      </c>
      <c r="D180" s="44">
        <v>0.61732216364683168</v>
      </c>
      <c r="E180" s="44">
        <v>0.22757648494122296</v>
      </c>
      <c r="F180" s="44">
        <v>2.1147476351349166</v>
      </c>
      <c r="G180" s="44">
        <v>0.43670545295117552</v>
      </c>
      <c r="H180" s="44">
        <v>1.3076420863381835</v>
      </c>
      <c r="I180" s="44">
        <v>0.10928854374220023</v>
      </c>
      <c r="J180" s="44">
        <v>0.86553296601310914</v>
      </c>
      <c r="K180" s="44">
        <v>0.11263765572954951</v>
      </c>
      <c r="L180" s="44">
        <v>0.46037464891934676</v>
      </c>
      <c r="M180" s="44">
        <v>0.33679840750276591</v>
      </c>
      <c r="N180" s="44">
        <v>1.5427968316055862</v>
      </c>
      <c r="O180" s="44">
        <v>1.054394466108451</v>
      </c>
      <c r="P180" s="40"/>
      <c r="Q180" s="40"/>
      <c r="R180" s="40"/>
      <c r="S180" s="40"/>
      <c r="T180" s="40"/>
    </row>
    <row r="181" spans="1:20" x14ac:dyDescent="0.3">
      <c r="A181" s="43">
        <v>2005</v>
      </c>
      <c r="B181" s="43" t="s">
        <v>77</v>
      </c>
      <c r="C181" s="43">
        <v>4</v>
      </c>
      <c r="D181" s="44">
        <v>0.7224067629856733</v>
      </c>
      <c r="E181" s="44">
        <v>0.25805852625256032</v>
      </c>
      <c r="F181" s="44">
        <v>1.701478259015629</v>
      </c>
      <c r="G181" s="44">
        <v>0.35833877251778218</v>
      </c>
      <c r="H181" s="44">
        <v>1.1687724958331607</v>
      </c>
      <c r="I181" s="44">
        <v>4.7117976890726436E-2</v>
      </c>
      <c r="J181" s="44">
        <v>1.1241525356363486</v>
      </c>
      <c r="K181" s="44">
        <v>0.37763711937797062</v>
      </c>
      <c r="L181" s="44">
        <v>0.28717801343613897</v>
      </c>
      <c r="M181" s="44">
        <v>0.28226463661169565</v>
      </c>
      <c r="N181" s="44">
        <v>1.1325534292864021</v>
      </c>
      <c r="O181" s="44">
        <v>2.9339205428015496</v>
      </c>
      <c r="P181" s="40"/>
      <c r="Q181" s="40"/>
      <c r="R181" s="40"/>
      <c r="S181" s="40"/>
      <c r="T181" s="40"/>
    </row>
    <row r="182" spans="1:20" x14ac:dyDescent="0.3">
      <c r="A182" s="43">
        <v>2006</v>
      </c>
      <c r="B182" s="43" t="s">
        <v>77</v>
      </c>
      <c r="C182" s="43">
        <v>4</v>
      </c>
      <c r="D182" s="44">
        <v>0.6528083458480024</v>
      </c>
      <c r="E182" s="44">
        <v>0.15779511699825599</v>
      </c>
      <c r="F182" s="44">
        <v>1.6757798676930746</v>
      </c>
      <c r="G182" s="44">
        <v>0.34870077626481022</v>
      </c>
      <c r="H182" s="44">
        <v>0.66307275037588631</v>
      </c>
      <c r="I182" s="44">
        <v>1.9956465118324534E-2</v>
      </c>
      <c r="J182" s="44">
        <v>0.74042246963171454</v>
      </c>
      <c r="K182" s="44">
        <v>0.20888310632180962</v>
      </c>
      <c r="L182" s="44">
        <v>0.22164135349133507</v>
      </c>
      <c r="M182" s="44">
        <v>0.394956685397648</v>
      </c>
      <c r="N182" s="44">
        <v>1.082668536222342</v>
      </c>
      <c r="O182" s="44">
        <v>0.93876998209118923</v>
      </c>
      <c r="P182" s="40"/>
      <c r="Q182" s="40"/>
      <c r="R182" s="40"/>
      <c r="S182" s="40"/>
      <c r="T182" s="40"/>
    </row>
    <row r="183" spans="1:20" x14ac:dyDescent="0.3">
      <c r="A183" s="43">
        <v>2007</v>
      </c>
      <c r="B183" s="43" t="s">
        <v>77</v>
      </c>
      <c r="C183" s="43">
        <v>4</v>
      </c>
      <c r="D183" s="44">
        <v>0.69290982757738784</v>
      </c>
      <c r="E183" s="44">
        <v>0.16021821802226666</v>
      </c>
      <c r="F183" s="44">
        <v>2.1746751354718783</v>
      </c>
      <c r="G183" s="44">
        <v>0.44953308488761418</v>
      </c>
      <c r="H183" s="44">
        <v>0.82250249915322304</v>
      </c>
      <c r="I183" s="44">
        <v>3.1283522056781546E-2</v>
      </c>
      <c r="J183" s="44">
        <v>0.75476947751915624</v>
      </c>
      <c r="K183" s="44">
        <v>0.37391712377661634</v>
      </c>
      <c r="L183" s="44">
        <v>0.84159097498496971</v>
      </c>
      <c r="M183" s="44">
        <v>0.75066597854449724</v>
      </c>
      <c r="N183" s="44">
        <v>1.1074524946059907</v>
      </c>
      <c r="O183" s="44">
        <v>1.4651478680637555</v>
      </c>
      <c r="P183" s="40"/>
      <c r="Q183" s="40"/>
      <c r="R183" s="40"/>
      <c r="S183" s="40"/>
      <c r="T183" s="40"/>
    </row>
    <row r="184" spans="1:20" x14ac:dyDescent="0.3">
      <c r="A184" s="43">
        <v>2008</v>
      </c>
      <c r="B184" s="43" t="s">
        <v>77</v>
      </c>
      <c r="C184" s="43">
        <v>4</v>
      </c>
      <c r="D184" s="44">
        <v>0.69855364175467571</v>
      </c>
      <c r="E184" s="44">
        <v>0.1376418207556232</v>
      </c>
      <c r="F184" s="44">
        <v>1.4566618416812036</v>
      </c>
      <c r="G184" s="44">
        <v>0.30387514557772405</v>
      </c>
      <c r="H184" s="44">
        <v>0.44260253106038694</v>
      </c>
      <c r="I184" s="44">
        <v>1.7585346163993945E-2</v>
      </c>
      <c r="J184" s="44">
        <v>0.80404345088734985</v>
      </c>
      <c r="K184" s="44">
        <v>0.37875355083710943</v>
      </c>
      <c r="L184" s="44">
        <v>0.42529857917557284</v>
      </c>
      <c r="M184" s="44">
        <v>0.42446012246225578</v>
      </c>
      <c r="N184" s="44">
        <v>1.1085060026424571</v>
      </c>
      <c r="O184" s="44">
        <v>1.2467997308527177</v>
      </c>
      <c r="P184" s="40"/>
      <c r="Q184" s="40"/>
      <c r="R184" s="40"/>
      <c r="S184" s="40"/>
      <c r="T184" s="40"/>
    </row>
    <row r="185" spans="1:20" x14ac:dyDescent="0.3">
      <c r="A185" s="43">
        <v>2009</v>
      </c>
      <c r="B185" s="43" t="s">
        <v>77</v>
      </c>
      <c r="C185" s="43">
        <v>4</v>
      </c>
      <c r="D185" s="44">
        <v>0.6824504035803608</v>
      </c>
      <c r="E185" s="44">
        <v>0.13457728907902111</v>
      </c>
      <c r="F185" s="44">
        <v>2.2482323715898982</v>
      </c>
      <c r="G185" s="44">
        <v>0.45685233513311552</v>
      </c>
      <c r="H185" s="44">
        <v>0.53416010338606246</v>
      </c>
      <c r="I185" s="44">
        <v>1.8367018590539744E-2</v>
      </c>
      <c r="J185" s="44">
        <v>0.65222566862675058</v>
      </c>
      <c r="K185" s="44">
        <v>0.15748233191060407</v>
      </c>
      <c r="L185" s="44">
        <v>0.62423278539052374</v>
      </c>
      <c r="M185" s="44">
        <v>0.33221803348297224</v>
      </c>
      <c r="N185" s="44">
        <v>1.2783491635644093</v>
      </c>
      <c r="O185" s="44">
        <v>2.4107856809462356</v>
      </c>
      <c r="P185" s="40"/>
      <c r="Q185" s="40"/>
      <c r="R185" s="40"/>
      <c r="S185" s="40"/>
      <c r="T185" s="40"/>
    </row>
    <row r="186" spans="1:20" x14ac:dyDescent="0.3">
      <c r="A186" s="43">
        <v>2010</v>
      </c>
      <c r="B186" s="43" t="s">
        <v>77</v>
      </c>
      <c r="C186" s="43">
        <v>4</v>
      </c>
      <c r="D186" s="44">
        <v>0.5303109817763455</v>
      </c>
      <c r="E186" s="44">
        <v>9.1788924355002036E-2</v>
      </c>
      <c r="F186" s="44">
        <v>0.94873217380089681</v>
      </c>
      <c r="G186" s="44">
        <v>0.19169153472403314</v>
      </c>
      <c r="H186" s="44">
        <v>0.31857638960395585</v>
      </c>
      <c r="I186" s="44">
        <v>1.9940969605312768E-2</v>
      </c>
      <c r="J186" s="44">
        <v>0.26553501837599508</v>
      </c>
      <c r="K186" s="44">
        <v>0.24058580530785398</v>
      </c>
      <c r="L186" s="44">
        <v>0.30244142877835439</v>
      </c>
      <c r="M186" s="44">
        <v>0.21526246448849928</v>
      </c>
      <c r="N186" s="44">
        <v>1.009907604992571</v>
      </c>
      <c r="O186" s="44">
        <v>0.92709897951105003</v>
      </c>
      <c r="P186" s="40"/>
      <c r="Q186" s="40"/>
      <c r="R186" s="40"/>
      <c r="S186" s="40"/>
      <c r="T186" s="40"/>
    </row>
    <row r="187" spans="1:20" x14ac:dyDescent="0.3">
      <c r="A187" s="43">
        <v>2011</v>
      </c>
      <c r="B187" s="43" t="s">
        <v>77</v>
      </c>
      <c r="C187" s="43">
        <v>4</v>
      </c>
      <c r="D187" s="44">
        <v>0.46663734605491497</v>
      </c>
      <c r="E187" s="44">
        <v>0.10339356005040035</v>
      </c>
      <c r="F187" s="44">
        <v>0.58351681953590584</v>
      </c>
      <c r="G187" s="44">
        <v>0.12362415231137068</v>
      </c>
      <c r="H187" s="44">
        <v>0.26382153615884113</v>
      </c>
      <c r="I187" s="44">
        <v>4.4517246711014737E-2</v>
      </c>
      <c r="J187" s="44">
        <v>0.20693904947710837</v>
      </c>
      <c r="K187" s="44">
        <v>0.16591163682366641</v>
      </c>
      <c r="L187" s="44">
        <v>0.20728680397310484</v>
      </c>
      <c r="M187" s="44">
        <v>0.16909405513207382</v>
      </c>
      <c r="N187" s="44">
        <v>1.2255096230556539</v>
      </c>
      <c r="O187" s="44">
        <v>0.68746690221946916</v>
      </c>
      <c r="P187" s="40"/>
      <c r="Q187" s="40"/>
      <c r="R187" s="40"/>
      <c r="S187" s="40"/>
      <c r="T187" s="40"/>
    </row>
    <row r="188" spans="1:20" x14ac:dyDescent="0.3">
      <c r="A188" s="43">
        <v>2012</v>
      </c>
      <c r="B188" s="43" t="s">
        <v>77</v>
      </c>
      <c r="C188" s="43">
        <v>4</v>
      </c>
      <c r="D188" s="44">
        <v>0.5597918628599905</v>
      </c>
      <c r="E188" s="44">
        <v>9.855340585762834E-2</v>
      </c>
      <c r="F188" s="44">
        <v>0.42646244550619611</v>
      </c>
      <c r="G188" s="44">
        <v>9.0341554174048377E-2</v>
      </c>
      <c r="H188" s="44">
        <v>0.22365991381338007</v>
      </c>
      <c r="I188" s="44">
        <v>8.8881934393424608E-3</v>
      </c>
      <c r="J188" s="44">
        <v>0.17225600060980562</v>
      </c>
      <c r="K188" s="44">
        <v>0.20033744551466837</v>
      </c>
      <c r="L188" s="44">
        <v>0.83181682788173328</v>
      </c>
      <c r="M188" s="44">
        <v>0.16448096784079891</v>
      </c>
      <c r="N188" s="44">
        <v>0.68864803307213063</v>
      </c>
      <c r="O188" s="44">
        <v>0.25309006440326753</v>
      </c>
      <c r="P188" s="40"/>
      <c r="Q188" s="40"/>
      <c r="R188" s="40"/>
      <c r="S188" s="40"/>
      <c r="T188" s="40"/>
    </row>
    <row r="189" spans="1:20" x14ac:dyDescent="0.3">
      <c r="A189" s="43">
        <v>2013</v>
      </c>
      <c r="B189" s="43" t="s">
        <v>77</v>
      </c>
      <c r="C189" s="43">
        <v>4</v>
      </c>
      <c r="D189" s="44">
        <v>0.48155300116857797</v>
      </c>
      <c r="E189" s="44">
        <v>9.5129188144798468E-2</v>
      </c>
      <c r="F189" s="44">
        <v>0.58998081528024882</v>
      </c>
      <c r="G189" s="44">
        <v>0.12492949566357089</v>
      </c>
      <c r="H189" s="44">
        <v>0.15669641920058197</v>
      </c>
      <c r="I189" s="44">
        <v>1.1083180718509283E-2</v>
      </c>
      <c r="J189" s="44">
        <v>0.15534698984585799</v>
      </c>
      <c r="K189" s="44">
        <v>0.12980263685434176</v>
      </c>
      <c r="L189" s="44">
        <v>0.35184691039336302</v>
      </c>
      <c r="M189" s="44">
        <v>0.17372894195316596</v>
      </c>
      <c r="N189" s="44">
        <v>0.8530610728630601</v>
      </c>
      <c r="O189" s="44">
        <v>0.52031990968567232</v>
      </c>
      <c r="P189" s="40"/>
      <c r="Q189" s="40"/>
      <c r="R189" s="40"/>
      <c r="S189" s="40"/>
      <c r="T189" s="40"/>
    </row>
    <row r="190" spans="1:20" x14ac:dyDescent="0.3">
      <c r="A190" s="43">
        <v>2014</v>
      </c>
      <c r="B190" s="43" t="s">
        <v>77</v>
      </c>
      <c r="C190" s="43">
        <v>4</v>
      </c>
      <c r="D190" s="44">
        <v>0.51553113324282718</v>
      </c>
      <c r="E190" s="44">
        <v>9.4464191905679784E-2</v>
      </c>
      <c r="F190" s="44">
        <v>0.70673394898185982</v>
      </c>
      <c r="G190" s="44">
        <v>0.15000472039538801</v>
      </c>
      <c r="H190" s="44">
        <v>0.13296203286546959</v>
      </c>
      <c r="I190" s="44">
        <v>8.0095726827146205E-3</v>
      </c>
      <c r="J190" s="44">
        <v>0.17588567001565553</v>
      </c>
      <c r="K190" s="44">
        <v>0.1391071263026829</v>
      </c>
      <c r="L190" s="44">
        <v>0.21623545943772773</v>
      </c>
      <c r="M190" s="44">
        <v>0.18777410373340289</v>
      </c>
      <c r="N190" s="44">
        <v>0.69368210014649112</v>
      </c>
      <c r="O190" s="44">
        <v>0.55912059838761197</v>
      </c>
      <c r="P190" s="40"/>
      <c r="Q190" s="40"/>
      <c r="R190" s="40"/>
      <c r="S190" s="40"/>
      <c r="T190" s="40"/>
    </row>
    <row r="191" spans="1:20" x14ac:dyDescent="0.3">
      <c r="A191" s="43">
        <v>2015</v>
      </c>
      <c r="B191" s="43" t="s">
        <v>77</v>
      </c>
      <c r="C191" s="43">
        <v>4</v>
      </c>
      <c r="D191" s="44">
        <v>0.82449959863020639</v>
      </c>
      <c r="E191" s="44">
        <v>0.20265303198547152</v>
      </c>
      <c r="F191" s="44">
        <v>1.5473925089321616</v>
      </c>
      <c r="G191" s="44">
        <v>0.33201561638147831</v>
      </c>
      <c r="H191" s="44">
        <v>0.93463703419186817</v>
      </c>
      <c r="I191" s="44">
        <v>4.6155763363530888E-2</v>
      </c>
      <c r="J191" s="44">
        <v>0.63699034495268503</v>
      </c>
      <c r="K191" s="44">
        <v>0.23453661682996885</v>
      </c>
      <c r="L191" s="44">
        <v>0.41125868692755735</v>
      </c>
      <c r="M191" s="44">
        <v>0.34430608536304352</v>
      </c>
      <c r="N191" s="44">
        <v>1.4547505266625933</v>
      </c>
      <c r="O191" s="44">
        <v>1.6397044033731596</v>
      </c>
      <c r="P191" s="40"/>
      <c r="Q191" s="40"/>
      <c r="R191" s="40"/>
      <c r="S191" s="40"/>
      <c r="T191" s="40"/>
    </row>
    <row r="192" spans="1:20" x14ac:dyDescent="0.3">
      <c r="A192" s="43">
        <v>2016</v>
      </c>
      <c r="B192" s="43" t="s">
        <v>77</v>
      </c>
      <c r="C192" s="43">
        <v>4</v>
      </c>
      <c r="D192" s="44">
        <v>0.88981096273659932</v>
      </c>
      <c r="E192" s="44">
        <v>0.20998698938219026</v>
      </c>
      <c r="F192" s="44">
        <v>1.693041342449497</v>
      </c>
      <c r="G192" s="44">
        <v>0.36358982764832315</v>
      </c>
      <c r="H192" s="44">
        <v>0.98412054430733875</v>
      </c>
      <c r="I192" s="44">
        <v>5.0588248779485562E-2</v>
      </c>
      <c r="J192" s="44">
        <v>0.64869467374446899</v>
      </c>
      <c r="K192" s="44">
        <v>0.24397369774076755</v>
      </c>
      <c r="L192" s="44">
        <v>0.44873054881034091</v>
      </c>
      <c r="M192" s="44">
        <v>0.48123983108436885</v>
      </c>
      <c r="N192" s="44">
        <v>1.5467737365480108</v>
      </c>
      <c r="O192" s="44">
        <v>2.1206270046188207</v>
      </c>
      <c r="P192" s="40"/>
      <c r="Q192" s="40"/>
      <c r="R192" s="40"/>
      <c r="S192" s="40"/>
      <c r="T192" s="40"/>
    </row>
    <row r="193" spans="1:20" x14ac:dyDescent="0.3">
      <c r="A193" s="43">
        <v>2017</v>
      </c>
      <c r="B193" s="43" t="s">
        <v>77</v>
      </c>
      <c r="C193" s="43">
        <v>4</v>
      </c>
      <c r="D193" s="44">
        <v>0.89171782464792781</v>
      </c>
      <c r="E193" s="44">
        <v>0.21924894491194746</v>
      </c>
      <c r="F193" s="44">
        <v>1.7085416305008452</v>
      </c>
      <c r="G193" s="44">
        <v>0.36754177225317053</v>
      </c>
      <c r="H193" s="44">
        <v>1.2360975521092972</v>
      </c>
      <c r="I193" s="44">
        <v>5.7138036500917241E-2</v>
      </c>
      <c r="J193" s="44">
        <v>0.67451219481147706</v>
      </c>
      <c r="K193" s="44">
        <v>0.24825152926582023</v>
      </c>
      <c r="L193" s="44">
        <v>0.42715987866084892</v>
      </c>
      <c r="M193" s="44">
        <v>0.48824252669318263</v>
      </c>
      <c r="N193" s="44">
        <v>1.5964252381395836</v>
      </c>
      <c r="O193" s="44">
        <v>2.2337588776112582</v>
      </c>
      <c r="P193" s="40"/>
      <c r="Q193" s="40"/>
      <c r="R193" s="40"/>
      <c r="S193" s="40"/>
      <c r="T193" s="40"/>
    </row>
    <row r="194" spans="1:20" x14ac:dyDescent="0.3">
      <c r="A194" s="43">
        <v>2018</v>
      </c>
      <c r="B194" s="43" t="s">
        <v>77</v>
      </c>
      <c r="C194" s="43">
        <v>4</v>
      </c>
      <c r="D194" s="44">
        <v>0.86064319360676944</v>
      </c>
      <c r="E194" s="44">
        <v>0.20189231934201823</v>
      </c>
      <c r="F194" s="44">
        <v>1.7384518267111195</v>
      </c>
      <c r="G194" s="44">
        <v>0.37735954383127707</v>
      </c>
      <c r="H194" s="44">
        <v>1.2369358914506814</v>
      </c>
      <c r="I194" s="44">
        <v>5.414939639585814E-2</v>
      </c>
      <c r="J194" s="44">
        <v>0.72547394251767028</v>
      </c>
      <c r="K194" s="44">
        <v>0.26291485816705407</v>
      </c>
      <c r="L194" s="44">
        <v>0.43451436359935364</v>
      </c>
      <c r="M194" s="44">
        <v>0.49296467822183021</v>
      </c>
      <c r="N194" s="44">
        <v>1.7619622118635849</v>
      </c>
      <c r="O194" s="44">
        <v>2.1145899173995319</v>
      </c>
      <c r="P194" s="40"/>
      <c r="Q194" s="40"/>
      <c r="R194" s="40"/>
      <c r="S194" s="40"/>
      <c r="T194" s="40"/>
    </row>
    <row r="195" spans="1:20" x14ac:dyDescent="0.3">
      <c r="A195" s="43">
        <v>2019</v>
      </c>
      <c r="B195" s="43" t="s">
        <v>77</v>
      </c>
      <c r="C195" s="43">
        <v>4</v>
      </c>
      <c r="D195" s="44">
        <v>0.85060336803774717</v>
      </c>
      <c r="E195" s="44">
        <v>0.2027172289776985</v>
      </c>
      <c r="F195" s="44">
        <v>1.7189145648375519</v>
      </c>
      <c r="G195" s="44">
        <v>0.37123099942919702</v>
      </c>
      <c r="H195" s="44">
        <v>1.3791029588197468</v>
      </c>
      <c r="I195" s="44">
        <v>6.0294255228611038E-2</v>
      </c>
      <c r="J195" s="44">
        <v>0.71273776069183237</v>
      </c>
      <c r="K195" s="44">
        <v>0.26646852447169378</v>
      </c>
      <c r="L195" s="44">
        <v>0.44093605192277641</v>
      </c>
      <c r="M195" s="44">
        <v>0.53422678044448058</v>
      </c>
      <c r="N195" s="44">
        <v>1.7587762851534599</v>
      </c>
      <c r="O195" s="44">
        <v>2.0527285737957697</v>
      </c>
      <c r="P195" s="40"/>
      <c r="Q195" s="40"/>
      <c r="R195" s="40"/>
      <c r="S195" s="40"/>
      <c r="T195" s="40"/>
    </row>
    <row r="196" spans="1:20" x14ac:dyDescent="0.3">
      <c r="A196" s="43">
        <v>2020</v>
      </c>
      <c r="B196" s="43" t="s">
        <v>77</v>
      </c>
      <c r="C196" s="43">
        <v>4</v>
      </c>
      <c r="D196" s="44">
        <v>0.82394443468123191</v>
      </c>
      <c r="E196" s="44">
        <v>0.19380194508306323</v>
      </c>
      <c r="F196" s="44">
        <v>1.6431993406398731</v>
      </c>
      <c r="G196" s="44">
        <v>0.35518810006110624</v>
      </c>
      <c r="H196" s="44">
        <v>1.3045246733525639</v>
      </c>
      <c r="I196" s="44">
        <v>5.678724234959015E-2</v>
      </c>
      <c r="J196" s="44">
        <v>0.72472098431194654</v>
      </c>
      <c r="K196" s="44">
        <v>0.27405535953764992</v>
      </c>
      <c r="L196" s="44">
        <v>0.44646740055874401</v>
      </c>
      <c r="M196" s="44">
        <v>0.46884184562828801</v>
      </c>
      <c r="N196" s="44">
        <v>1.7460138913523586</v>
      </c>
      <c r="O196" s="44">
        <v>1.9428260144444292</v>
      </c>
      <c r="P196" s="40"/>
      <c r="Q196" s="40"/>
      <c r="R196" s="40"/>
      <c r="S196" s="40"/>
      <c r="T196" s="40"/>
    </row>
    <row r="197" spans="1:20" x14ac:dyDescent="0.3">
      <c r="A197" s="43">
        <v>2021</v>
      </c>
      <c r="B197" s="43" t="s">
        <v>77</v>
      </c>
      <c r="C197" s="43">
        <v>4</v>
      </c>
      <c r="D197" s="44">
        <v>0.81205072084656238</v>
      </c>
      <c r="E197" s="44">
        <v>0.18858933233736758</v>
      </c>
      <c r="F197" s="44">
        <v>1.6271931244232052</v>
      </c>
      <c r="G197" s="44">
        <v>0.35150488004777858</v>
      </c>
      <c r="H197" s="44">
        <v>1.3622394335872721</v>
      </c>
      <c r="I197" s="44">
        <v>5.7957937258337859E-2</v>
      </c>
      <c r="J197" s="44">
        <v>0.75063140259680283</v>
      </c>
      <c r="K197" s="44">
        <v>0.28736544213251602</v>
      </c>
      <c r="L197" s="44">
        <v>0.45350617761418033</v>
      </c>
      <c r="M197" s="44">
        <v>0.43247024925169447</v>
      </c>
      <c r="N197" s="44">
        <v>1.7581452845723531</v>
      </c>
      <c r="O197" s="44">
        <v>1.8861619064234558</v>
      </c>
      <c r="P197" s="40"/>
      <c r="Q197" s="40"/>
      <c r="R197" s="40"/>
      <c r="S197" s="40"/>
      <c r="T197" s="40"/>
    </row>
    <row r="198" spans="1:20" x14ac:dyDescent="0.3">
      <c r="A198" s="43">
        <v>2022</v>
      </c>
      <c r="B198" s="43" t="s">
        <v>77</v>
      </c>
      <c r="C198" s="43">
        <v>4</v>
      </c>
      <c r="D198" s="44">
        <v>0.81082647084847992</v>
      </c>
      <c r="E198" s="44">
        <v>0.18289737206022044</v>
      </c>
      <c r="F198" s="44">
        <v>1.581757591622047</v>
      </c>
      <c r="G198" s="44">
        <v>0.34229314789352694</v>
      </c>
      <c r="H198" s="44">
        <v>1.3928530734343436</v>
      </c>
      <c r="I198" s="44">
        <v>5.9192118434470739E-2</v>
      </c>
      <c r="J198" s="44">
        <v>0.7745769693795892</v>
      </c>
      <c r="K198" s="44">
        <v>0.29810201392603841</v>
      </c>
      <c r="L198" s="44">
        <v>0.45957014882090347</v>
      </c>
      <c r="M198" s="44">
        <v>0.42770410255854907</v>
      </c>
      <c r="N198" s="44">
        <v>1.7105219536132736</v>
      </c>
      <c r="O198" s="44">
        <v>1.8944380736993749</v>
      </c>
      <c r="P198" s="40"/>
      <c r="Q198" s="40"/>
      <c r="R198" s="40"/>
      <c r="S198" s="40"/>
      <c r="T198" s="40"/>
    </row>
    <row r="199" spans="1:20" x14ac:dyDescent="0.3">
      <c r="A199" s="43">
        <v>2023</v>
      </c>
      <c r="B199" s="43" t="s">
        <v>77</v>
      </c>
      <c r="C199" s="43">
        <v>4</v>
      </c>
      <c r="D199" s="44">
        <v>0.82512751179662647</v>
      </c>
      <c r="E199" s="44">
        <v>0.18083415245866172</v>
      </c>
      <c r="F199" s="44">
        <v>1.5738904024831579</v>
      </c>
      <c r="G199" s="44">
        <v>0.34135385419300424</v>
      </c>
      <c r="H199" s="44">
        <v>1.4142453321392987</v>
      </c>
      <c r="I199" s="44">
        <v>6.0225181972564323E-2</v>
      </c>
      <c r="J199" s="44">
        <v>0.79310214793940015</v>
      </c>
      <c r="K199" s="44">
        <v>0.30734200766653047</v>
      </c>
      <c r="L199" s="44">
        <v>0.46570518939047056</v>
      </c>
      <c r="M199" s="44">
        <v>0.43619948739765979</v>
      </c>
      <c r="N199" s="44">
        <v>1.7087709055287617</v>
      </c>
      <c r="O199" s="44">
        <v>2.0553825044904315</v>
      </c>
      <c r="P199" s="40"/>
      <c r="Q199" s="40"/>
      <c r="R199" s="40"/>
      <c r="S199" s="40"/>
      <c r="T199" s="40"/>
    </row>
    <row r="200" spans="1:20" x14ac:dyDescent="0.3">
      <c r="A200" s="43">
        <v>2024</v>
      </c>
      <c r="B200" s="43" t="s">
        <v>77</v>
      </c>
      <c r="C200" s="43">
        <v>4</v>
      </c>
      <c r="D200" s="44">
        <v>0.83289554768488361</v>
      </c>
      <c r="E200" s="44">
        <v>0.18335750763042136</v>
      </c>
      <c r="F200" s="44">
        <v>1.6236598006614509</v>
      </c>
      <c r="G200" s="44">
        <v>0.35215687692550673</v>
      </c>
      <c r="H200" s="44">
        <v>1.4504872232335726</v>
      </c>
      <c r="I200" s="44">
        <v>6.1456172989508936E-2</v>
      </c>
      <c r="J200" s="44">
        <v>0.80654518175375189</v>
      </c>
      <c r="K200" s="44">
        <v>0.3172079032715765</v>
      </c>
      <c r="L200" s="44">
        <v>0.47116418581788116</v>
      </c>
      <c r="M200" s="44">
        <v>0.43766869069557507</v>
      </c>
      <c r="N200" s="44">
        <v>1.7449798939650214</v>
      </c>
      <c r="O200" s="44">
        <v>2.171204449345983</v>
      </c>
      <c r="P200" s="40"/>
      <c r="Q200" s="40"/>
      <c r="R200" s="40"/>
      <c r="S200" s="40"/>
      <c r="T200" s="40"/>
    </row>
    <row r="201" spans="1:20" x14ac:dyDescent="0.3">
      <c r="A201" s="43">
        <v>2025</v>
      </c>
      <c r="B201" s="43" t="s">
        <v>77</v>
      </c>
      <c r="C201" s="43">
        <v>4</v>
      </c>
      <c r="D201" s="44">
        <v>0.82549504583328059</v>
      </c>
      <c r="E201" s="44">
        <v>0.18481214355086603</v>
      </c>
      <c r="F201" s="44">
        <v>1.6725254063782133</v>
      </c>
      <c r="G201" s="44">
        <v>0.36268768616072489</v>
      </c>
      <c r="H201" s="44">
        <v>1.4921770079063823</v>
      </c>
      <c r="I201" s="44">
        <v>6.2563377085687683E-2</v>
      </c>
      <c r="J201" s="44">
        <v>0.82693396383822082</v>
      </c>
      <c r="K201" s="44">
        <v>0.32677002873257777</v>
      </c>
      <c r="L201" s="44">
        <v>0.47594390379710894</v>
      </c>
      <c r="M201" s="44">
        <v>0.43709130028447463</v>
      </c>
      <c r="N201" s="44">
        <v>1.7656458473220251</v>
      </c>
      <c r="O201" s="44">
        <v>2.2152427184946437</v>
      </c>
      <c r="P201" s="40"/>
      <c r="Q201" s="40"/>
      <c r="R201" s="40"/>
      <c r="S201" s="40"/>
      <c r="T201" s="40"/>
    </row>
    <row r="202" spans="1:20" x14ac:dyDescent="0.3">
      <c r="A202" s="43">
        <v>2026</v>
      </c>
      <c r="B202" s="43" t="s">
        <v>77</v>
      </c>
      <c r="C202" s="43">
        <v>4</v>
      </c>
      <c r="D202" s="44">
        <v>0.8108304430851897</v>
      </c>
      <c r="E202" s="44">
        <v>0.18437094017204783</v>
      </c>
      <c r="F202" s="44">
        <v>1.6975562582737229</v>
      </c>
      <c r="G202" s="44">
        <v>0.36817991047405413</v>
      </c>
      <c r="H202" s="44">
        <v>1.5329466227343806</v>
      </c>
      <c r="I202" s="44">
        <v>6.3560457582570451E-2</v>
      </c>
      <c r="J202" s="44">
        <v>0.84502458650578505</v>
      </c>
      <c r="K202" s="44">
        <v>0.3352238714728108</v>
      </c>
      <c r="L202" s="44">
        <v>0.48116863387333431</v>
      </c>
      <c r="M202" s="44">
        <v>0.44163843272995518</v>
      </c>
      <c r="N202" s="44">
        <v>1.7823890401925067</v>
      </c>
      <c r="O202" s="44">
        <v>2.222507734973703</v>
      </c>
      <c r="P202" s="40"/>
      <c r="Q202" s="40"/>
      <c r="R202" s="40"/>
      <c r="S202" s="40"/>
      <c r="T202" s="40"/>
    </row>
    <row r="203" spans="1:20" x14ac:dyDescent="0.3">
      <c r="A203" s="43">
        <v>2027</v>
      </c>
      <c r="B203" s="43" t="s">
        <v>77</v>
      </c>
      <c r="C203" s="43">
        <v>4</v>
      </c>
      <c r="D203" s="44">
        <v>0.80175774377197317</v>
      </c>
      <c r="E203" s="44">
        <v>0.1844881482715795</v>
      </c>
      <c r="F203" s="44">
        <v>1.7169107587822028</v>
      </c>
      <c r="G203" s="44">
        <v>0.37235917777997579</v>
      </c>
      <c r="H203" s="44">
        <v>1.5715590161026702</v>
      </c>
      <c r="I203" s="44">
        <v>6.4575901838241467E-2</v>
      </c>
      <c r="J203" s="44">
        <v>0.86462448277691706</v>
      </c>
      <c r="K203" s="44">
        <v>0.34059730398362675</v>
      </c>
      <c r="L203" s="44">
        <v>0.48618047496882283</v>
      </c>
      <c r="M203" s="44">
        <v>0.44545062284601938</v>
      </c>
      <c r="N203" s="44">
        <v>1.8055205774793959</v>
      </c>
      <c r="O203" s="44">
        <v>2.254013699528703</v>
      </c>
      <c r="P203" s="40"/>
      <c r="Q203" s="40"/>
      <c r="R203" s="40"/>
      <c r="S203" s="40"/>
      <c r="T203" s="40"/>
    </row>
    <row r="204" spans="1:20" x14ac:dyDescent="0.3">
      <c r="A204" s="43">
        <v>2028</v>
      </c>
      <c r="B204" s="43" t="s">
        <v>77</v>
      </c>
      <c r="C204" s="43">
        <v>4</v>
      </c>
      <c r="D204" s="44">
        <v>0.79808194205142835</v>
      </c>
      <c r="E204" s="44">
        <v>0.18523533513177776</v>
      </c>
      <c r="F204" s="44">
        <v>1.7443578653973031</v>
      </c>
      <c r="G204" s="44">
        <v>0.37826157287534595</v>
      </c>
      <c r="H204" s="44">
        <v>1.6157147995053585</v>
      </c>
      <c r="I204" s="44">
        <v>6.5606216052983737E-2</v>
      </c>
      <c r="J204" s="44">
        <v>0.88604192241992152</v>
      </c>
      <c r="K204" s="44">
        <v>0.34490010939693372</v>
      </c>
      <c r="L204" s="44">
        <v>0.49223250424525961</v>
      </c>
      <c r="M204" s="44">
        <v>0.45209965095481341</v>
      </c>
      <c r="N204" s="44">
        <v>1.8333012979657168</v>
      </c>
      <c r="O204" s="44">
        <v>2.3184717074888752</v>
      </c>
      <c r="P204" s="40"/>
      <c r="Q204" s="40"/>
      <c r="R204" s="40"/>
      <c r="S204" s="40"/>
      <c r="T204" s="40"/>
    </row>
    <row r="205" spans="1:20" x14ac:dyDescent="0.3">
      <c r="A205" s="43">
        <v>2029</v>
      </c>
      <c r="B205" s="43" t="s">
        <v>77</v>
      </c>
      <c r="C205" s="43">
        <v>4</v>
      </c>
      <c r="D205" s="44">
        <v>0.79518182365298784</v>
      </c>
      <c r="E205" s="44">
        <v>0.18703261188792381</v>
      </c>
      <c r="F205" s="44">
        <v>1.7757807474092242</v>
      </c>
      <c r="G205" s="44">
        <v>0.38506492757833616</v>
      </c>
      <c r="H205" s="44">
        <v>1.6674763812421569</v>
      </c>
      <c r="I205" s="44">
        <v>6.6709291936813769E-2</v>
      </c>
      <c r="J205" s="44">
        <v>0.90755350000917701</v>
      </c>
      <c r="K205" s="44">
        <v>0.34829398611937229</v>
      </c>
      <c r="L205" s="44">
        <v>0.49817722966368799</v>
      </c>
      <c r="M205" s="44">
        <v>0.46039085548262515</v>
      </c>
      <c r="N205" s="44">
        <v>1.8619851485106629</v>
      </c>
      <c r="O205" s="44">
        <v>2.3956934401996013</v>
      </c>
      <c r="P205" s="40"/>
      <c r="Q205" s="40"/>
      <c r="R205" s="40"/>
      <c r="S205" s="40"/>
      <c r="T205" s="40"/>
    </row>
    <row r="206" spans="1:20" x14ac:dyDescent="0.3">
      <c r="A206" s="43">
        <v>2030</v>
      </c>
      <c r="B206" s="43" t="s">
        <v>77</v>
      </c>
      <c r="C206" s="43">
        <v>4</v>
      </c>
      <c r="D206" s="44">
        <v>0.79352611624934632</v>
      </c>
      <c r="E206" s="44">
        <v>0.18916161032187373</v>
      </c>
      <c r="F206" s="44">
        <v>1.8114541871247622</v>
      </c>
      <c r="G206" s="44">
        <v>0.39277975521668007</v>
      </c>
      <c r="H206" s="44">
        <v>1.719317694321371</v>
      </c>
      <c r="I206" s="44">
        <v>6.7938975893256828E-2</v>
      </c>
      <c r="J206" s="44">
        <v>0.92866857465581776</v>
      </c>
      <c r="K206" s="44">
        <v>0.35163928916326426</v>
      </c>
      <c r="L206" s="44">
        <v>0.50295617459207587</v>
      </c>
      <c r="M206" s="44">
        <v>0.46844374563482566</v>
      </c>
      <c r="N206" s="44">
        <v>1.8956204849309504</v>
      </c>
      <c r="O206" s="44">
        <v>2.4730785919259923</v>
      </c>
      <c r="P206" s="40"/>
      <c r="Q206" s="40"/>
      <c r="R206" s="40"/>
      <c r="S206" s="40"/>
      <c r="T206" s="40"/>
    </row>
    <row r="207" spans="1:20" x14ac:dyDescent="0.3">
      <c r="A207" s="43">
        <v>1980</v>
      </c>
      <c r="B207" s="43" t="s">
        <v>78</v>
      </c>
      <c r="C207" s="43">
        <v>5</v>
      </c>
      <c r="D207" s="44">
        <v>0.47389018900000002</v>
      </c>
      <c r="E207" s="44">
        <v>0.59015167499999999</v>
      </c>
      <c r="F207" s="44">
        <v>2.7607357320000001</v>
      </c>
      <c r="G207" s="44">
        <v>0.64080867900000005</v>
      </c>
      <c r="H207" s="44">
        <v>2.3440752590000002</v>
      </c>
      <c r="I207" s="44">
        <v>2.6354190999999999E-2</v>
      </c>
      <c r="J207" s="44">
        <v>2.4390140000000002E-3</v>
      </c>
      <c r="K207" s="44">
        <v>0.19264777</v>
      </c>
      <c r="L207" s="44">
        <v>0.350690102</v>
      </c>
      <c r="M207" s="44">
        <v>0.13953955400000001</v>
      </c>
      <c r="N207" s="44">
        <v>2.018920375</v>
      </c>
      <c r="O207" s="44">
        <v>3.7574352319999997</v>
      </c>
      <c r="P207" s="40"/>
      <c r="Q207" s="40"/>
      <c r="R207" s="40"/>
      <c r="S207" s="40"/>
      <c r="T207" s="40"/>
    </row>
    <row r="208" spans="1:20" x14ac:dyDescent="0.3">
      <c r="A208" s="43">
        <v>1981</v>
      </c>
      <c r="B208" s="43" t="s">
        <v>78</v>
      </c>
      <c r="C208" s="43">
        <v>5</v>
      </c>
      <c r="D208" s="44">
        <v>0.47769623099999997</v>
      </c>
      <c r="E208" s="44">
        <v>0.65957575099999999</v>
      </c>
      <c r="F208" s="44">
        <v>2.8424171550000001</v>
      </c>
      <c r="G208" s="44">
        <v>0.601824515</v>
      </c>
      <c r="H208" s="44">
        <v>3.8506917830000003</v>
      </c>
      <c r="I208" s="44">
        <v>6.0707939000000002E-2</v>
      </c>
      <c r="J208" s="44">
        <v>1.5692174E-2</v>
      </c>
      <c r="K208" s="44">
        <v>0.33285363599999995</v>
      </c>
      <c r="L208" s="44">
        <v>0.50163825699999998</v>
      </c>
      <c r="M208" s="44">
        <v>0.6863019050000001</v>
      </c>
      <c r="N208" s="44">
        <v>2.1227703020000002</v>
      </c>
      <c r="O208" s="44">
        <v>4.1872118929999997</v>
      </c>
      <c r="P208" s="40"/>
      <c r="Q208" s="40"/>
      <c r="R208" s="40"/>
      <c r="S208" s="40"/>
      <c r="T208" s="40"/>
    </row>
    <row r="209" spans="1:20" x14ac:dyDescent="0.3">
      <c r="A209" s="43">
        <v>1982</v>
      </c>
      <c r="B209" s="43" t="s">
        <v>78</v>
      </c>
      <c r="C209" s="43">
        <v>5</v>
      </c>
      <c r="D209" s="44">
        <v>0.48657415400000004</v>
      </c>
      <c r="E209" s="44">
        <v>0.59067095400000003</v>
      </c>
      <c r="F209" s="44">
        <v>2.4193870409999998</v>
      </c>
      <c r="G209" s="44">
        <v>0.51927103800000007</v>
      </c>
      <c r="H209" s="44">
        <v>3.1510497420000001</v>
      </c>
      <c r="I209" s="44">
        <v>1.0700927000000001E-2</v>
      </c>
      <c r="J209" s="44">
        <v>3.6012163E-2</v>
      </c>
      <c r="K209" s="44">
        <v>0.183512799</v>
      </c>
      <c r="L209" s="44">
        <v>0.699746796</v>
      </c>
      <c r="M209" s="44">
        <v>0.50638554199999997</v>
      </c>
      <c r="N209" s="44">
        <v>2.142779789</v>
      </c>
      <c r="O209" s="44">
        <v>6.0682180490000004</v>
      </c>
      <c r="P209" s="40"/>
      <c r="Q209" s="40"/>
      <c r="R209" s="40"/>
      <c r="S209" s="40"/>
      <c r="T209" s="40"/>
    </row>
    <row r="210" spans="1:20" x14ac:dyDescent="0.3">
      <c r="A210" s="43">
        <v>1983</v>
      </c>
      <c r="B210" s="43" t="s">
        <v>78</v>
      </c>
      <c r="C210" s="43">
        <v>5</v>
      </c>
      <c r="D210" s="44">
        <v>0.36252643299999998</v>
      </c>
      <c r="E210" s="44">
        <v>0.418935487</v>
      </c>
      <c r="F210" s="44">
        <v>1.569534524</v>
      </c>
      <c r="G210" s="44">
        <v>0.33663789199999999</v>
      </c>
      <c r="H210" s="44">
        <v>2.1132355629999999</v>
      </c>
      <c r="I210" s="44">
        <v>3.0415364E-2</v>
      </c>
      <c r="J210" s="44">
        <v>3.0609720999999999E-2</v>
      </c>
      <c r="K210" s="44">
        <v>8.7860439999999998E-2</v>
      </c>
      <c r="L210" s="44">
        <v>0.87613932099999992</v>
      </c>
      <c r="M210" s="44">
        <v>0.67084841099999992</v>
      </c>
      <c r="N210" s="44">
        <v>1.9118536209999999</v>
      </c>
      <c r="O210" s="44">
        <v>5.227706381</v>
      </c>
      <c r="P210" s="40"/>
      <c r="Q210" s="40"/>
      <c r="R210" s="40"/>
      <c r="S210" s="40"/>
      <c r="T210" s="40"/>
    </row>
    <row r="211" spans="1:20" x14ac:dyDescent="0.3">
      <c r="A211" s="43">
        <v>1984</v>
      </c>
      <c r="B211" s="43" t="s">
        <v>78</v>
      </c>
      <c r="C211" s="43">
        <v>5</v>
      </c>
      <c r="D211" s="44">
        <v>0.29596624599999999</v>
      </c>
      <c r="E211" s="44">
        <v>0.28497039000000002</v>
      </c>
      <c r="F211" s="44">
        <v>0.87614434499999994</v>
      </c>
      <c r="G211" s="44">
        <v>0.20523501799999999</v>
      </c>
      <c r="H211" s="44">
        <v>0.85081978400000002</v>
      </c>
      <c r="I211" s="44">
        <v>8.3752489999999999E-2</v>
      </c>
      <c r="J211" s="44">
        <v>1.2105289999999999E-2</v>
      </c>
      <c r="K211" s="44">
        <v>5.5377100999999998E-2</v>
      </c>
      <c r="L211" s="44">
        <v>0.51048616400000002</v>
      </c>
      <c r="M211" s="44">
        <v>0.60873679699999994</v>
      </c>
      <c r="N211" s="44">
        <v>1.3799614889999998</v>
      </c>
      <c r="O211" s="44">
        <v>7.1913341129999999</v>
      </c>
      <c r="P211" s="40"/>
      <c r="Q211" s="40"/>
      <c r="R211" s="40"/>
      <c r="S211" s="40"/>
      <c r="T211" s="40"/>
    </row>
    <row r="212" spans="1:20" x14ac:dyDescent="0.3">
      <c r="A212" s="43">
        <v>1985</v>
      </c>
      <c r="B212" s="43" t="s">
        <v>78</v>
      </c>
      <c r="C212" s="43">
        <v>5</v>
      </c>
      <c r="D212" s="44">
        <v>0.26279047700000002</v>
      </c>
      <c r="E212" s="44">
        <v>0.28728067400000001</v>
      </c>
      <c r="F212" s="44">
        <v>1.962136002</v>
      </c>
      <c r="G212" s="44">
        <v>0.48197365599999997</v>
      </c>
      <c r="H212" s="44">
        <v>1.2330970809999999</v>
      </c>
      <c r="I212" s="44">
        <v>4.2164876000000004E-2</v>
      </c>
      <c r="J212" s="44">
        <v>1.9826930000000002E-3</v>
      </c>
      <c r="K212" s="44">
        <v>5.4179604999999999E-2</v>
      </c>
      <c r="L212" s="44">
        <v>0.92689596699999999</v>
      </c>
      <c r="M212" s="44">
        <v>1.730564953</v>
      </c>
      <c r="N212" s="44">
        <v>1.8130837679999998</v>
      </c>
      <c r="O212" s="44">
        <v>5.0200182680000003</v>
      </c>
      <c r="P212" s="40"/>
      <c r="Q212" s="40"/>
      <c r="R212" s="40"/>
      <c r="S212" s="40"/>
      <c r="T212" s="40"/>
    </row>
    <row r="213" spans="1:20" x14ac:dyDescent="0.3">
      <c r="A213" s="43">
        <v>1986</v>
      </c>
      <c r="B213" s="43" t="s">
        <v>78</v>
      </c>
      <c r="C213" s="43">
        <v>5</v>
      </c>
      <c r="D213" s="44">
        <v>0.37203838700000003</v>
      </c>
      <c r="E213" s="44">
        <v>0.39345997399999999</v>
      </c>
      <c r="F213" s="44">
        <v>2.7532573390000001</v>
      </c>
      <c r="G213" s="44">
        <v>0.68399053399999998</v>
      </c>
      <c r="H213" s="44">
        <v>1.5196757829999998</v>
      </c>
      <c r="I213" s="44">
        <v>1.8722978000000001E-2</v>
      </c>
      <c r="J213" s="44">
        <v>1.1542409999999999E-2</v>
      </c>
      <c r="K213" s="44">
        <v>5.7076174E-2</v>
      </c>
      <c r="L213" s="44">
        <v>0.65094655000000001</v>
      </c>
      <c r="M213" s="44">
        <v>0.81097414599999995</v>
      </c>
      <c r="N213" s="44">
        <v>1.7891135059999999</v>
      </c>
      <c r="O213" s="44">
        <v>6.1524517679999997</v>
      </c>
      <c r="P213" s="40"/>
      <c r="Q213" s="40"/>
      <c r="R213" s="40"/>
      <c r="S213" s="40"/>
      <c r="T213" s="40"/>
    </row>
    <row r="214" spans="1:20" x14ac:dyDescent="0.3">
      <c r="A214" s="43">
        <v>1987</v>
      </c>
      <c r="B214" s="43" t="s">
        <v>78</v>
      </c>
      <c r="C214" s="43">
        <v>5</v>
      </c>
      <c r="D214" s="44">
        <v>0.50149913000000002</v>
      </c>
      <c r="E214" s="44">
        <v>0.54159605200000005</v>
      </c>
      <c r="F214" s="44">
        <v>3.1215231800000001</v>
      </c>
      <c r="G214" s="44">
        <v>0.72350155799999993</v>
      </c>
      <c r="H214" s="44">
        <v>3.0027999219999999</v>
      </c>
      <c r="I214" s="44">
        <v>1.8090444000000001E-2</v>
      </c>
      <c r="J214" s="44">
        <v>2.7465758E-2</v>
      </c>
      <c r="K214" s="44">
        <v>0.11575654299999999</v>
      </c>
      <c r="L214" s="44">
        <v>0.74068184400000003</v>
      </c>
      <c r="M214" s="44">
        <v>1.2024623400000001</v>
      </c>
      <c r="N214" s="44">
        <v>2.5273093150000001</v>
      </c>
      <c r="O214" s="44">
        <v>8.3092559670000004</v>
      </c>
      <c r="P214" s="40"/>
      <c r="Q214" s="40"/>
      <c r="R214" s="40"/>
      <c r="S214" s="40"/>
      <c r="T214" s="40"/>
    </row>
    <row r="215" spans="1:20" x14ac:dyDescent="0.3">
      <c r="A215" s="43">
        <v>1988</v>
      </c>
      <c r="B215" s="43" t="s">
        <v>78</v>
      </c>
      <c r="C215" s="43">
        <v>5</v>
      </c>
      <c r="D215" s="44">
        <v>0.42562366400000001</v>
      </c>
      <c r="E215" s="44">
        <v>0.47790225000000003</v>
      </c>
      <c r="F215" s="44">
        <v>3.048946693</v>
      </c>
      <c r="G215" s="44">
        <v>0.72786255099999997</v>
      </c>
      <c r="H215" s="44">
        <v>2.4916277300000003</v>
      </c>
      <c r="I215" s="44">
        <v>6.6169510000000001E-2</v>
      </c>
      <c r="J215" s="44">
        <v>5.2260820999999999E-2</v>
      </c>
      <c r="K215" s="44">
        <v>0.177035422</v>
      </c>
      <c r="L215" s="44">
        <v>0.80997003899999998</v>
      </c>
      <c r="M215" s="44">
        <v>1.3898791350000002</v>
      </c>
      <c r="N215" s="44">
        <v>2.9702274920000002</v>
      </c>
      <c r="O215" s="44">
        <v>5.8131326730000001</v>
      </c>
      <c r="P215" s="40"/>
      <c r="Q215" s="40"/>
      <c r="R215" s="40"/>
      <c r="S215" s="40"/>
      <c r="T215" s="40"/>
    </row>
    <row r="216" spans="1:20" x14ac:dyDescent="0.3">
      <c r="A216" s="43">
        <v>1989</v>
      </c>
      <c r="B216" s="43" t="s">
        <v>78</v>
      </c>
      <c r="C216" s="43">
        <v>5</v>
      </c>
      <c r="D216" s="44">
        <v>0.44844891000000003</v>
      </c>
      <c r="E216" s="44">
        <v>0.59264376699999999</v>
      </c>
      <c r="F216" s="44">
        <v>3.5112702640000002</v>
      </c>
      <c r="G216" s="44">
        <v>0.80906383599999998</v>
      </c>
      <c r="H216" s="44">
        <v>3.581364056</v>
      </c>
      <c r="I216" s="44">
        <v>3.7121991999999999E-2</v>
      </c>
      <c r="J216" s="44">
        <v>7.7293260000000003E-2</v>
      </c>
      <c r="K216" s="44">
        <v>0.327501718</v>
      </c>
      <c r="L216" s="44">
        <v>0.83678397299999996</v>
      </c>
      <c r="M216" s="44">
        <v>2.0691910060000001</v>
      </c>
      <c r="N216" s="44">
        <v>3.9310733890000003</v>
      </c>
      <c r="O216" s="44">
        <v>5.6445192899999999</v>
      </c>
      <c r="P216" s="40"/>
      <c r="Q216" s="40"/>
      <c r="R216" s="40"/>
      <c r="S216" s="40"/>
      <c r="T216" s="40"/>
    </row>
    <row r="217" spans="1:20" x14ac:dyDescent="0.3">
      <c r="A217" s="43">
        <v>1990</v>
      </c>
      <c r="B217" s="43" t="s">
        <v>78</v>
      </c>
      <c r="C217" s="43">
        <v>5</v>
      </c>
      <c r="D217" s="44">
        <v>0.51703748900000002</v>
      </c>
      <c r="E217" s="44">
        <v>0.666699017</v>
      </c>
      <c r="F217" s="44">
        <v>2.8451125360000002</v>
      </c>
      <c r="G217" s="44">
        <v>0.620950102</v>
      </c>
      <c r="H217" s="44">
        <v>3.884640568</v>
      </c>
      <c r="I217" s="44">
        <v>4.6493770000000004E-2</v>
      </c>
      <c r="J217" s="44">
        <v>0.35290040700000003</v>
      </c>
      <c r="K217" s="44">
        <v>0.47559483999999996</v>
      </c>
      <c r="L217" s="44">
        <v>1.1531902860000001</v>
      </c>
      <c r="M217" s="44">
        <v>0.99812369800000011</v>
      </c>
      <c r="N217" s="44">
        <v>2.7927447919999997</v>
      </c>
      <c r="O217" s="44">
        <v>4.9788373090000002</v>
      </c>
      <c r="P217" s="40"/>
      <c r="Q217" s="40"/>
      <c r="R217" s="40"/>
      <c r="S217" s="40"/>
      <c r="T217" s="40"/>
    </row>
    <row r="218" spans="1:20" x14ac:dyDescent="0.3">
      <c r="A218" s="43">
        <v>1991</v>
      </c>
      <c r="B218" s="43" t="s">
        <v>78</v>
      </c>
      <c r="C218" s="43">
        <v>5</v>
      </c>
      <c r="D218" s="44">
        <v>0.49098213499999999</v>
      </c>
      <c r="E218" s="44">
        <v>0.50225590499999995</v>
      </c>
      <c r="F218" s="44">
        <v>3.5762895019999998</v>
      </c>
      <c r="G218" s="44">
        <v>0.85866955499999997</v>
      </c>
      <c r="H218" s="44">
        <v>2.9422135970000003</v>
      </c>
      <c r="I218" s="44">
        <v>3.5243948999999997E-2</v>
      </c>
      <c r="J218" s="44">
        <v>0.38282471100000004</v>
      </c>
      <c r="K218" s="44">
        <v>0.31748604899999999</v>
      </c>
      <c r="L218" s="44">
        <v>0.89578231699999988</v>
      </c>
      <c r="M218" s="44">
        <v>1.1778112429999998</v>
      </c>
      <c r="N218" s="44">
        <v>2.5819628720000001</v>
      </c>
      <c r="O218" s="44">
        <v>6.6647884580000003</v>
      </c>
      <c r="P218" s="40"/>
      <c r="Q218" s="40"/>
      <c r="R218" s="40"/>
      <c r="S218" s="40"/>
      <c r="T218" s="40"/>
    </row>
    <row r="219" spans="1:20" x14ac:dyDescent="0.3">
      <c r="A219" s="43">
        <v>1992</v>
      </c>
      <c r="B219" s="43" t="s">
        <v>78</v>
      </c>
      <c r="C219" s="43">
        <v>5</v>
      </c>
      <c r="D219" s="44">
        <v>0.48545705</v>
      </c>
      <c r="E219" s="44">
        <v>0.53984956799999995</v>
      </c>
      <c r="F219" s="44">
        <v>2.4920294800000002</v>
      </c>
      <c r="G219" s="44">
        <v>0.55805982300000001</v>
      </c>
      <c r="H219" s="44">
        <v>3.263407715</v>
      </c>
      <c r="I219" s="44">
        <v>9.4951213000000007E-2</v>
      </c>
      <c r="J219" s="44">
        <v>0.395100652</v>
      </c>
      <c r="K219" s="44">
        <v>0.24762794699999999</v>
      </c>
      <c r="L219" s="44">
        <v>0.89638286700000003</v>
      </c>
      <c r="M219" s="44">
        <v>1.1383198379999999</v>
      </c>
      <c r="N219" s="44">
        <v>2.6455742519999998</v>
      </c>
      <c r="O219" s="44">
        <v>5.4934143019999997</v>
      </c>
      <c r="P219" s="40"/>
      <c r="Q219" s="40"/>
      <c r="R219" s="40"/>
      <c r="S219" s="40"/>
      <c r="T219" s="40"/>
    </row>
    <row r="220" spans="1:20" x14ac:dyDescent="0.3">
      <c r="A220" s="43">
        <v>1993</v>
      </c>
      <c r="B220" s="43" t="s">
        <v>78</v>
      </c>
      <c r="C220" s="43">
        <v>5</v>
      </c>
      <c r="D220" s="44">
        <v>0.43869038100000002</v>
      </c>
      <c r="E220" s="44">
        <v>0.28700402999999997</v>
      </c>
      <c r="F220" s="44">
        <v>2.2772026630000002</v>
      </c>
      <c r="G220" s="44">
        <v>0.56185307299999998</v>
      </c>
      <c r="H220" s="44">
        <v>1.8597280669999998</v>
      </c>
      <c r="I220" s="44">
        <v>0.16593031499999999</v>
      </c>
      <c r="J220" s="44">
        <v>0.26504825100000001</v>
      </c>
      <c r="K220" s="44">
        <v>0.39206935099999995</v>
      </c>
      <c r="L220" s="44">
        <v>0.56687407200000006</v>
      </c>
      <c r="M220" s="44">
        <v>0.37236281800000004</v>
      </c>
      <c r="N220" s="44">
        <v>3.5245489750000001</v>
      </c>
      <c r="O220" s="44">
        <v>1.1348543530000001</v>
      </c>
      <c r="P220" s="40"/>
      <c r="Q220" s="40"/>
      <c r="R220" s="40"/>
      <c r="S220" s="40"/>
      <c r="T220" s="40"/>
    </row>
    <row r="221" spans="1:20" x14ac:dyDescent="0.3">
      <c r="A221" s="43">
        <v>1994</v>
      </c>
      <c r="B221" s="43" t="s">
        <v>78</v>
      </c>
      <c r="C221" s="43">
        <v>5</v>
      </c>
      <c r="D221" s="44">
        <v>0.378794672</v>
      </c>
      <c r="E221" s="44">
        <v>0.20581927500000002</v>
      </c>
      <c r="F221" s="44">
        <v>1.914807562</v>
      </c>
      <c r="G221" s="44">
        <v>0.50126607699999992</v>
      </c>
      <c r="H221" s="44">
        <v>1.059310915</v>
      </c>
      <c r="I221" s="44">
        <v>0.13040019999999999</v>
      </c>
      <c r="J221" s="44">
        <v>0.169676461</v>
      </c>
      <c r="K221" s="44">
        <v>0.22171932799999999</v>
      </c>
      <c r="L221" s="44">
        <v>0.73246348800000005</v>
      </c>
      <c r="M221" s="44">
        <v>0.24407490300000001</v>
      </c>
      <c r="N221" s="44">
        <v>2.776672107</v>
      </c>
      <c r="O221" s="44">
        <v>1.0719080679999999</v>
      </c>
      <c r="P221" s="40"/>
      <c r="Q221" s="40"/>
      <c r="R221" s="40"/>
      <c r="S221" s="40"/>
      <c r="T221" s="40"/>
    </row>
    <row r="222" spans="1:20" x14ac:dyDescent="0.3">
      <c r="A222" s="43">
        <v>1995</v>
      </c>
      <c r="B222" s="43" t="s">
        <v>78</v>
      </c>
      <c r="C222" s="43">
        <v>5</v>
      </c>
      <c r="D222" s="44">
        <v>0.348958887</v>
      </c>
      <c r="E222" s="44">
        <v>0.17231992200000001</v>
      </c>
      <c r="F222" s="44">
        <v>1.459763535</v>
      </c>
      <c r="G222" s="44">
        <v>0.38853763399999997</v>
      </c>
      <c r="H222" s="44">
        <v>0.92121672599999993</v>
      </c>
      <c r="I222" s="44">
        <v>0.156965513</v>
      </c>
      <c r="J222" s="44">
        <v>0.37781762699999999</v>
      </c>
      <c r="K222" s="44">
        <v>8.3948997999999997E-2</v>
      </c>
      <c r="L222" s="44">
        <v>0.34031976600000002</v>
      </c>
      <c r="M222" s="44">
        <v>0.28145582999999996</v>
      </c>
      <c r="N222" s="44">
        <v>1.468794969</v>
      </c>
      <c r="O222" s="44">
        <v>1.047538004</v>
      </c>
      <c r="P222" s="40"/>
      <c r="Q222" s="40"/>
      <c r="R222" s="40"/>
      <c r="S222" s="40"/>
      <c r="T222" s="40"/>
    </row>
    <row r="223" spans="1:20" x14ac:dyDescent="0.3">
      <c r="A223" s="43">
        <v>1996</v>
      </c>
      <c r="B223" s="43" t="s">
        <v>78</v>
      </c>
      <c r="C223" s="43">
        <v>5</v>
      </c>
      <c r="D223" s="44">
        <v>0.45469950999999997</v>
      </c>
      <c r="E223" s="44">
        <v>0.25921857300000001</v>
      </c>
      <c r="F223" s="44">
        <v>1.4578389220000001</v>
      </c>
      <c r="G223" s="44">
        <v>0.37842430900000001</v>
      </c>
      <c r="H223" s="44">
        <v>1.2373889440000001</v>
      </c>
      <c r="I223" s="44">
        <v>7.8717126999999998E-2</v>
      </c>
      <c r="J223" s="44">
        <v>0.21440288200000002</v>
      </c>
      <c r="K223" s="44">
        <v>0.17815952400000001</v>
      </c>
      <c r="L223" s="44">
        <v>0.17626930299999999</v>
      </c>
      <c r="M223" s="44">
        <v>0.310697165</v>
      </c>
      <c r="N223" s="44">
        <v>1.636209405</v>
      </c>
      <c r="O223" s="44">
        <v>0.95878736300000011</v>
      </c>
      <c r="P223" s="40"/>
      <c r="Q223" s="40"/>
      <c r="R223" s="40"/>
      <c r="S223" s="40"/>
      <c r="T223" s="40"/>
    </row>
    <row r="224" spans="1:20" x14ac:dyDescent="0.3">
      <c r="A224" s="43">
        <v>1997</v>
      </c>
      <c r="B224" s="43" t="s">
        <v>78</v>
      </c>
      <c r="C224" s="43">
        <v>5</v>
      </c>
      <c r="D224" s="44">
        <v>0.33063858200000001</v>
      </c>
      <c r="E224" s="44">
        <v>0.240644684</v>
      </c>
      <c r="F224" s="44">
        <v>1.780506999</v>
      </c>
      <c r="G224" s="44">
        <v>0.46008877599999998</v>
      </c>
      <c r="H224" s="44">
        <v>1.438039015</v>
      </c>
      <c r="I224" s="44">
        <v>5.4777082000000005E-2</v>
      </c>
      <c r="J224" s="44">
        <v>0.15506029599999999</v>
      </c>
      <c r="K224" s="44">
        <v>0.16490991499999999</v>
      </c>
      <c r="L224" s="44">
        <v>0.30123973599999998</v>
      </c>
      <c r="M224" s="44">
        <v>0.27851886399999998</v>
      </c>
      <c r="N224" s="44">
        <v>1.9123976900000001</v>
      </c>
      <c r="O224" s="44">
        <v>0.80732411700000006</v>
      </c>
      <c r="P224" s="40"/>
      <c r="Q224" s="40"/>
      <c r="R224" s="40"/>
      <c r="S224" s="40"/>
      <c r="T224" s="40"/>
    </row>
    <row r="225" spans="1:20" x14ac:dyDescent="0.3">
      <c r="A225" s="43">
        <v>1998</v>
      </c>
      <c r="B225" s="43" t="s">
        <v>78</v>
      </c>
      <c r="C225" s="43">
        <v>5</v>
      </c>
      <c r="D225" s="44">
        <v>0.40499665399999996</v>
      </c>
      <c r="E225" s="44">
        <v>0.29359684899999999</v>
      </c>
      <c r="F225" s="44">
        <v>1.8856934930000002</v>
      </c>
      <c r="G225" s="44">
        <v>0.48823174199999997</v>
      </c>
      <c r="H225" s="44">
        <v>1.5253805269999998</v>
      </c>
      <c r="I225" s="44">
        <v>8.6789831999999997E-2</v>
      </c>
      <c r="J225" s="44">
        <v>0.15289203500000001</v>
      </c>
      <c r="K225" s="44">
        <v>0.21628214000000001</v>
      </c>
      <c r="L225" s="44">
        <v>0.38043523899999998</v>
      </c>
      <c r="M225" s="44">
        <v>0.49788115399999999</v>
      </c>
      <c r="N225" s="44">
        <v>2.1808681660000002</v>
      </c>
      <c r="O225" s="44">
        <v>1.1819300109999999</v>
      </c>
      <c r="P225" s="40"/>
      <c r="Q225" s="40"/>
      <c r="R225" s="40"/>
      <c r="S225" s="40"/>
      <c r="T225" s="40"/>
    </row>
    <row r="226" spans="1:20" x14ac:dyDescent="0.3">
      <c r="A226" s="43">
        <v>1999</v>
      </c>
      <c r="B226" s="43" t="s">
        <v>78</v>
      </c>
      <c r="C226" s="43">
        <v>5</v>
      </c>
      <c r="D226" s="44">
        <v>0.45594364600000004</v>
      </c>
      <c r="E226" s="44">
        <v>0.28830629200000002</v>
      </c>
      <c r="F226" s="44">
        <v>1.85841196</v>
      </c>
      <c r="G226" s="44">
        <v>0.47366465299999999</v>
      </c>
      <c r="H226" s="44">
        <v>1.7870516240000001</v>
      </c>
      <c r="I226" s="44">
        <v>8.9381336000000006E-2</v>
      </c>
      <c r="J226" s="44">
        <v>0.39823824099999999</v>
      </c>
      <c r="K226" s="44">
        <v>0.24945469300000001</v>
      </c>
      <c r="L226" s="44">
        <v>0.32970221599999999</v>
      </c>
      <c r="M226" s="44">
        <v>0.74278451200000006</v>
      </c>
      <c r="N226" s="44">
        <v>1.8160377489999999</v>
      </c>
      <c r="O226" s="44">
        <v>1.766361214</v>
      </c>
      <c r="P226" s="40"/>
      <c r="Q226" s="40"/>
      <c r="R226" s="40"/>
      <c r="S226" s="40"/>
      <c r="T226" s="40"/>
    </row>
    <row r="227" spans="1:20" x14ac:dyDescent="0.3">
      <c r="A227" s="43">
        <v>2000</v>
      </c>
      <c r="B227" s="43" t="s">
        <v>78</v>
      </c>
      <c r="C227" s="43">
        <v>5</v>
      </c>
      <c r="D227" s="44">
        <v>0.49087558600000003</v>
      </c>
      <c r="E227" s="44">
        <v>0.47835922799999997</v>
      </c>
      <c r="F227" s="44">
        <v>2.6359699379999997</v>
      </c>
      <c r="G227" s="44">
        <v>0.62653493999999998</v>
      </c>
      <c r="H227" s="44">
        <v>3.2091927550000001</v>
      </c>
      <c r="I227" s="44">
        <v>5.4317630999999998E-2</v>
      </c>
      <c r="J227" s="44">
        <v>0.24608867600000001</v>
      </c>
      <c r="K227" s="44">
        <v>0.212838258</v>
      </c>
      <c r="L227" s="44">
        <v>0.37652815699999997</v>
      </c>
      <c r="M227" s="44">
        <v>0.7179098129999999</v>
      </c>
      <c r="N227" s="44">
        <v>3.0737831719999997</v>
      </c>
      <c r="O227" s="44">
        <v>2.841593574</v>
      </c>
      <c r="P227" s="40"/>
      <c r="Q227" s="40"/>
      <c r="R227" s="40"/>
      <c r="S227" s="40"/>
      <c r="T227" s="40"/>
    </row>
    <row r="228" spans="1:20" x14ac:dyDescent="0.3">
      <c r="A228" s="43">
        <v>2001</v>
      </c>
      <c r="B228" s="43" t="s">
        <v>78</v>
      </c>
      <c r="C228" s="43">
        <v>5</v>
      </c>
      <c r="D228" s="44">
        <v>0.54517673</v>
      </c>
      <c r="E228" s="44">
        <v>0.48891471499999994</v>
      </c>
      <c r="F228" s="44">
        <v>2.5539642420000002</v>
      </c>
      <c r="G228" s="44">
        <v>0.60734749399999999</v>
      </c>
      <c r="H228" s="44">
        <v>3.2267056329999999</v>
      </c>
      <c r="I228" s="44">
        <v>0.19160941300000001</v>
      </c>
      <c r="J228" s="44">
        <v>0.41536147199999995</v>
      </c>
      <c r="K228" s="44">
        <v>0.478281224</v>
      </c>
      <c r="L228" s="44">
        <v>0.52746791599999998</v>
      </c>
      <c r="M228" s="44">
        <v>0.597129613</v>
      </c>
      <c r="N228" s="44">
        <v>2.659826899</v>
      </c>
      <c r="O228" s="44">
        <v>2.510458002</v>
      </c>
      <c r="P228" s="40"/>
      <c r="Q228" s="40"/>
      <c r="R228" s="40"/>
      <c r="S228" s="40"/>
      <c r="T228" s="40"/>
    </row>
    <row r="229" spans="1:20" x14ac:dyDescent="0.3">
      <c r="A229" s="43">
        <v>2002</v>
      </c>
      <c r="B229" s="43" t="s">
        <v>78</v>
      </c>
      <c r="C229" s="43">
        <v>5</v>
      </c>
      <c r="D229" s="44">
        <v>0.59451972399999997</v>
      </c>
      <c r="E229" s="44">
        <v>0.60955028599999994</v>
      </c>
      <c r="F229" s="44">
        <v>2.6609101060000002</v>
      </c>
      <c r="G229" s="44">
        <v>0.61601393699999996</v>
      </c>
      <c r="H229" s="44">
        <v>3.7859067890000002</v>
      </c>
      <c r="I229" s="44">
        <v>6.0641439000000005E-2</v>
      </c>
      <c r="J229" s="44">
        <v>0.463832994</v>
      </c>
      <c r="K229" s="44">
        <v>0.40836478399999998</v>
      </c>
      <c r="L229" s="44">
        <v>0.72978185100000004</v>
      </c>
      <c r="M229" s="44">
        <v>0.48277606200000001</v>
      </c>
      <c r="N229" s="44">
        <v>2.6371592059999998</v>
      </c>
      <c r="O229" s="44">
        <v>2.31447022</v>
      </c>
      <c r="P229" s="40"/>
      <c r="Q229" s="40"/>
      <c r="R229" s="40"/>
      <c r="S229" s="40"/>
      <c r="T229" s="40"/>
    </row>
    <row r="230" spans="1:20" x14ac:dyDescent="0.3">
      <c r="A230" s="43">
        <v>2003</v>
      </c>
      <c r="B230" s="43" t="s">
        <v>78</v>
      </c>
      <c r="C230" s="43">
        <v>5</v>
      </c>
      <c r="D230" s="44">
        <v>0.56101230899999999</v>
      </c>
      <c r="E230" s="44">
        <v>0.49486749299999999</v>
      </c>
      <c r="F230" s="44">
        <v>2.9162830199999998</v>
      </c>
      <c r="G230" s="44">
        <v>0.71288315899999999</v>
      </c>
      <c r="H230" s="44">
        <v>3.1732754869999997</v>
      </c>
      <c r="I230" s="44">
        <v>0.11396239999999999</v>
      </c>
      <c r="J230" s="44">
        <v>0.45611410899999999</v>
      </c>
      <c r="K230" s="44">
        <v>0.42770378600000003</v>
      </c>
      <c r="L230" s="44">
        <v>0.98493047599999994</v>
      </c>
      <c r="M230" s="44">
        <v>0.63098051799999999</v>
      </c>
      <c r="N230" s="44">
        <v>2.4142614609999997</v>
      </c>
      <c r="O230" s="44">
        <v>3.1313372930000001</v>
      </c>
      <c r="P230" s="40"/>
      <c r="Q230" s="40"/>
      <c r="R230" s="40"/>
      <c r="S230" s="40"/>
      <c r="T230" s="40"/>
    </row>
    <row r="231" spans="1:20" x14ac:dyDescent="0.3">
      <c r="A231" s="43">
        <v>2004</v>
      </c>
      <c r="B231" s="43" t="s">
        <v>78</v>
      </c>
      <c r="C231" s="43">
        <v>5</v>
      </c>
      <c r="D231" s="44">
        <v>0.54191591400000005</v>
      </c>
      <c r="E231" s="44">
        <v>0.43100846800000003</v>
      </c>
      <c r="F231" s="44">
        <v>1.959939418</v>
      </c>
      <c r="G231" s="44">
        <v>0.46705170799999995</v>
      </c>
      <c r="H231" s="44">
        <v>2.9925909649999998</v>
      </c>
      <c r="I231" s="44">
        <v>0.18850565000000002</v>
      </c>
      <c r="J231" s="44">
        <v>0.68265292600000005</v>
      </c>
      <c r="K231" s="44">
        <v>0.23883863399999999</v>
      </c>
      <c r="L231" s="44">
        <v>0.96009741500000001</v>
      </c>
      <c r="M231" s="44">
        <v>0.404806216</v>
      </c>
      <c r="N231" s="44">
        <v>2.5218703539999998</v>
      </c>
      <c r="O231" s="44">
        <v>2.212282165</v>
      </c>
      <c r="P231" s="40"/>
      <c r="Q231" s="40"/>
      <c r="R231" s="40"/>
      <c r="S231" s="40"/>
      <c r="T231" s="40"/>
    </row>
    <row r="232" spans="1:20" x14ac:dyDescent="0.3">
      <c r="A232" s="43">
        <v>2005</v>
      </c>
      <c r="B232" s="43" t="s">
        <v>78</v>
      </c>
      <c r="C232" s="43">
        <v>5</v>
      </c>
      <c r="D232" s="44">
        <v>0.52556147399999997</v>
      </c>
      <c r="E232" s="44">
        <v>0.34946648200000002</v>
      </c>
      <c r="F232" s="44">
        <v>2.1572965709999998</v>
      </c>
      <c r="G232" s="44">
        <v>0.53465626700000002</v>
      </c>
      <c r="H232" s="44">
        <v>2.6980697629999999</v>
      </c>
      <c r="I232" s="44">
        <v>8.9116250000000008E-2</v>
      </c>
      <c r="J232" s="44">
        <v>1.2631710780000001</v>
      </c>
      <c r="K232" s="44">
        <v>0.31308304100000001</v>
      </c>
      <c r="L232" s="44">
        <v>0.75305385299999994</v>
      </c>
      <c r="M232" s="44">
        <v>0.42542850700000001</v>
      </c>
      <c r="N232" s="44">
        <v>1.9776737980000001</v>
      </c>
      <c r="O232" s="44">
        <v>1.873704797</v>
      </c>
      <c r="P232" s="40"/>
      <c r="Q232" s="40"/>
      <c r="R232" s="40"/>
      <c r="S232" s="40"/>
      <c r="T232" s="40"/>
    </row>
    <row r="233" spans="1:20" x14ac:dyDescent="0.3">
      <c r="A233" s="43">
        <v>2006</v>
      </c>
      <c r="B233" s="43" t="s">
        <v>78</v>
      </c>
      <c r="C233" s="43">
        <v>5</v>
      </c>
      <c r="D233" s="44">
        <v>0.53688957599999998</v>
      </c>
      <c r="E233" s="44">
        <v>0.36894888199999998</v>
      </c>
      <c r="F233" s="44">
        <v>1.992532513</v>
      </c>
      <c r="G233" s="44">
        <v>0.494926162</v>
      </c>
      <c r="H233" s="44">
        <v>2.6447292239999998</v>
      </c>
      <c r="I233" s="44">
        <v>9.2923005000000003E-2</v>
      </c>
      <c r="J233" s="44">
        <v>1.152615433</v>
      </c>
      <c r="K233" s="44">
        <v>0.41100180200000003</v>
      </c>
      <c r="L233" s="44">
        <v>1.379019768</v>
      </c>
      <c r="M233" s="44">
        <v>0.57101112899999995</v>
      </c>
      <c r="N233" s="44">
        <v>2.1971664030000002</v>
      </c>
      <c r="O233" s="44">
        <v>2.2199519539999999</v>
      </c>
      <c r="P233" s="40"/>
      <c r="Q233" s="40"/>
      <c r="R233" s="40"/>
      <c r="S233" s="40"/>
      <c r="T233" s="40"/>
    </row>
    <row r="234" spans="1:20" x14ac:dyDescent="0.3">
      <c r="A234" s="43">
        <v>2007</v>
      </c>
      <c r="B234" s="43" t="s">
        <v>78</v>
      </c>
      <c r="C234" s="43">
        <v>5</v>
      </c>
      <c r="D234" s="44">
        <v>0.54008155099999999</v>
      </c>
      <c r="E234" s="44">
        <v>0.329240959</v>
      </c>
      <c r="F234" s="44">
        <v>2.3719462010000001</v>
      </c>
      <c r="G234" s="44">
        <v>0.60628799600000005</v>
      </c>
      <c r="H234" s="44">
        <v>2.4533360659999999</v>
      </c>
      <c r="I234" s="44">
        <v>7.5814171E-2</v>
      </c>
      <c r="J234" s="44">
        <v>0.79858322199999998</v>
      </c>
      <c r="K234" s="44">
        <v>0.433048775</v>
      </c>
      <c r="L234" s="44">
        <v>0.29672785099999999</v>
      </c>
      <c r="M234" s="44">
        <v>0.490674738</v>
      </c>
      <c r="N234" s="44">
        <v>2.357187047</v>
      </c>
      <c r="O234" s="44">
        <v>2.4190761109999999</v>
      </c>
      <c r="P234" s="40"/>
      <c r="Q234" s="40"/>
      <c r="R234" s="40"/>
      <c r="S234" s="40"/>
      <c r="T234" s="40"/>
    </row>
    <row r="235" spans="1:20" x14ac:dyDescent="0.3">
      <c r="A235" s="43">
        <v>2008</v>
      </c>
      <c r="B235" s="43" t="s">
        <v>78</v>
      </c>
      <c r="C235" s="43">
        <v>5</v>
      </c>
      <c r="D235" s="44">
        <v>0.54300254999999997</v>
      </c>
      <c r="E235" s="44">
        <v>0.25742281</v>
      </c>
      <c r="F235" s="44">
        <v>2.2265619169999997</v>
      </c>
      <c r="G235" s="44">
        <v>0.59332613099999998</v>
      </c>
      <c r="H235" s="44">
        <v>1.8595594230000001</v>
      </c>
      <c r="I235" s="44">
        <v>7.2039315999999992E-2</v>
      </c>
      <c r="J235" s="44">
        <v>0.87767393199999999</v>
      </c>
      <c r="K235" s="44">
        <v>0.55367120799999991</v>
      </c>
      <c r="L235" s="44">
        <v>0.99616278199999997</v>
      </c>
      <c r="M235" s="44">
        <v>1.061515722</v>
      </c>
      <c r="N235" s="44">
        <v>2.386306598</v>
      </c>
      <c r="O235" s="44">
        <v>2.300417382</v>
      </c>
      <c r="P235" s="40"/>
      <c r="Q235" s="40"/>
      <c r="R235" s="40"/>
      <c r="S235" s="40"/>
      <c r="T235" s="40"/>
    </row>
    <row r="236" spans="1:20" x14ac:dyDescent="0.3">
      <c r="A236" s="43">
        <v>2009</v>
      </c>
      <c r="B236" s="43" t="s">
        <v>78</v>
      </c>
      <c r="C236" s="43">
        <v>5</v>
      </c>
      <c r="D236" s="44">
        <v>0.49694057599999997</v>
      </c>
      <c r="E236" s="44">
        <v>0.21700702700000002</v>
      </c>
      <c r="F236" s="44">
        <v>2.0126009150000002</v>
      </c>
      <c r="G236" s="44">
        <v>0.54336486299999998</v>
      </c>
      <c r="H236" s="44">
        <v>1.7023773129999999</v>
      </c>
      <c r="I236" s="44">
        <v>7.3505486999999994E-2</v>
      </c>
      <c r="J236" s="44">
        <v>0.69481194300000004</v>
      </c>
      <c r="K236" s="44">
        <v>0.69577740899999996</v>
      </c>
      <c r="L236" s="44">
        <v>0.61310255999999996</v>
      </c>
      <c r="M236" s="44">
        <v>1.0520882820000002</v>
      </c>
      <c r="N236" s="44">
        <v>2.2989725299999999</v>
      </c>
      <c r="O236" s="44">
        <v>2.741308987</v>
      </c>
      <c r="P236" s="40"/>
      <c r="Q236" s="40"/>
      <c r="R236" s="40"/>
      <c r="S236" s="40"/>
      <c r="T236" s="40"/>
    </row>
    <row r="237" spans="1:20" x14ac:dyDescent="0.3">
      <c r="A237" s="43">
        <v>2010</v>
      </c>
      <c r="B237" s="43" t="s">
        <v>78</v>
      </c>
      <c r="C237" s="43">
        <v>5</v>
      </c>
      <c r="D237" s="44">
        <v>0.47309785999999998</v>
      </c>
      <c r="E237" s="44">
        <v>0.20777751900000002</v>
      </c>
      <c r="F237" s="44">
        <v>1.6883783079999999</v>
      </c>
      <c r="G237" s="44">
        <v>0.45291490099999998</v>
      </c>
      <c r="H237" s="44">
        <v>1.801290732</v>
      </c>
      <c r="I237" s="44">
        <v>8.6781621000000003E-2</v>
      </c>
      <c r="J237" s="44">
        <v>1.0234412819999998</v>
      </c>
      <c r="K237" s="44">
        <v>0.58073427499999997</v>
      </c>
      <c r="L237" s="44">
        <v>0.47437504799999997</v>
      </c>
      <c r="M237" s="44">
        <v>0.43578535500000004</v>
      </c>
      <c r="N237" s="44">
        <v>2.09887617</v>
      </c>
      <c r="O237" s="44">
        <v>1.9990133109999999</v>
      </c>
      <c r="P237" s="40"/>
      <c r="Q237" s="40"/>
      <c r="R237" s="40"/>
      <c r="S237" s="40"/>
      <c r="T237" s="40"/>
    </row>
    <row r="238" spans="1:20" x14ac:dyDescent="0.3">
      <c r="A238" s="43">
        <v>2011</v>
      </c>
      <c r="B238" s="43" t="s">
        <v>78</v>
      </c>
      <c r="C238" s="43">
        <v>5</v>
      </c>
      <c r="D238" s="44">
        <v>0.46335513699999997</v>
      </c>
      <c r="E238" s="44">
        <v>0.155179759</v>
      </c>
      <c r="F238" s="44">
        <v>1.320057128</v>
      </c>
      <c r="G238" s="44">
        <v>0.37084082200000001</v>
      </c>
      <c r="H238" s="44">
        <v>1.4013670839999999</v>
      </c>
      <c r="I238" s="44">
        <v>7.2323803999999992E-2</v>
      </c>
      <c r="J238" s="44">
        <v>1.057963583</v>
      </c>
      <c r="K238" s="44">
        <v>0.37609219700000002</v>
      </c>
      <c r="L238" s="44">
        <v>0.20996805600000001</v>
      </c>
      <c r="M238" s="44">
        <v>0.42992243200000002</v>
      </c>
      <c r="N238" s="44">
        <v>1.9475126810000001</v>
      </c>
      <c r="O238" s="44">
        <v>1.8764249420000001</v>
      </c>
      <c r="P238" s="40"/>
      <c r="Q238" s="40"/>
      <c r="R238" s="40"/>
      <c r="S238" s="40"/>
      <c r="T238" s="40"/>
    </row>
    <row r="239" spans="1:20" x14ac:dyDescent="0.3">
      <c r="A239" s="43">
        <v>2012</v>
      </c>
      <c r="B239" s="43" t="s">
        <v>78</v>
      </c>
      <c r="C239" s="43">
        <v>5</v>
      </c>
      <c r="D239" s="44">
        <v>0.45395119699999997</v>
      </c>
      <c r="E239" s="44">
        <v>0.15740101000000001</v>
      </c>
      <c r="F239" s="44">
        <v>1.318509843</v>
      </c>
      <c r="G239" s="44">
        <v>0.37597856600000001</v>
      </c>
      <c r="H239" s="44">
        <v>1.255649064</v>
      </c>
      <c r="I239" s="44">
        <v>7.1506901999999997E-2</v>
      </c>
      <c r="J239" s="44">
        <v>0.88597569900000006</v>
      </c>
      <c r="K239" s="44">
        <v>0.58195275400000002</v>
      </c>
      <c r="L239" s="44">
        <v>0.60632309600000001</v>
      </c>
      <c r="M239" s="44">
        <v>0.43914896400000003</v>
      </c>
      <c r="N239" s="44">
        <v>1.8926365949999999</v>
      </c>
      <c r="O239" s="44">
        <v>1.953563994</v>
      </c>
      <c r="P239" s="40"/>
      <c r="Q239" s="40"/>
      <c r="R239" s="40"/>
      <c r="S239" s="40"/>
      <c r="T239" s="40"/>
    </row>
    <row r="240" spans="1:20" x14ac:dyDescent="0.3">
      <c r="A240" s="43">
        <v>2013</v>
      </c>
      <c r="B240" s="43" t="s">
        <v>78</v>
      </c>
      <c r="C240" s="43">
        <v>5</v>
      </c>
      <c r="D240" s="44">
        <v>0.44746359299999999</v>
      </c>
      <c r="E240" s="44">
        <v>0.17245575599999999</v>
      </c>
      <c r="F240" s="44">
        <v>1.2517952859999999</v>
      </c>
      <c r="G240" s="44">
        <v>0.35104972499999998</v>
      </c>
      <c r="H240" s="44">
        <v>1.4034452769999999</v>
      </c>
      <c r="I240" s="44">
        <v>7.0311795999999996E-2</v>
      </c>
      <c r="J240" s="44">
        <v>0.38299765799999996</v>
      </c>
      <c r="K240" s="44">
        <v>0.39882225300000002</v>
      </c>
      <c r="L240" s="44">
        <v>0.40463280400000001</v>
      </c>
      <c r="M240" s="44">
        <v>0.50718323700000001</v>
      </c>
      <c r="N240" s="44">
        <v>1.348127681</v>
      </c>
      <c r="O240" s="44">
        <v>2.2402243039999998</v>
      </c>
      <c r="P240" s="40"/>
      <c r="Q240" s="40"/>
      <c r="R240" s="40"/>
      <c r="S240" s="40"/>
      <c r="T240" s="40"/>
    </row>
    <row r="241" spans="1:20" x14ac:dyDescent="0.3">
      <c r="A241" s="43">
        <v>2014</v>
      </c>
      <c r="B241" s="43" t="s">
        <v>78</v>
      </c>
      <c r="C241" s="43">
        <v>5</v>
      </c>
      <c r="D241" s="44">
        <v>0.48163044399999999</v>
      </c>
      <c r="E241" s="44">
        <v>0.186572407</v>
      </c>
      <c r="F241" s="44">
        <v>1.4681548869999999</v>
      </c>
      <c r="G241" s="44">
        <v>0.40490230000000005</v>
      </c>
      <c r="H241" s="44">
        <v>1.4688597080000001</v>
      </c>
      <c r="I241" s="44">
        <v>6.8716314000000001E-2</v>
      </c>
      <c r="J241" s="44">
        <v>0.34651992700000001</v>
      </c>
      <c r="K241" s="44">
        <v>0.36842259899999996</v>
      </c>
      <c r="L241" s="44">
        <v>0.42495580799999999</v>
      </c>
      <c r="M241" s="44">
        <v>0.668287729</v>
      </c>
      <c r="N241" s="44">
        <v>1.577651675</v>
      </c>
      <c r="O241" s="44">
        <v>2.1657656699999999</v>
      </c>
      <c r="P241" s="40"/>
      <c r="Q241" s="40"/>
      <c r="R241" s="40"/>
      <c r="S241" s="40"/>
      <c r="T241" s="40"/>
    </row>
    <row r="242" spans="1:20" x14ac:dyDescent="0.3">
      <c r="A242" s="43">
        <v>2015</v>
      </c>
      <c r="B242" s="43" t="s">
        <v>78</v>
      </c>
      <c r="C242" s="43">
        <v>5</v>
      </c>
      <c r="D242" s="44">
        <v>0.73057724299999993</v>
      </c>
      <c r="E242" s="44">
        <v>0.58682526800000001</v>
      </c>
      <c r="F242" s="44">
        <v>3.1869996929999997</v>
      </c>
      <c r="G242" s="44">
        <v>0.78977293399999993</v>
      </c>
      <c r="H242" s="44">
        <v>3.127726075</v>
      </c>
      <c r="I242" s="44">
        <v>0.106108677</v>
      </c>
      <c r="J242" s="44">
        <v>0.74912160099999991</v>
      </c>
      <c r="K242" s="44">
        <v>0.58589853200000008</v>
      </c>
      <c r="L242" s="44">
        <v>0.84205957799999998</v>
      </c>
      <c r="M242" s="44">
        <v>0.88592101599999995</v>
      </c>
      <c r="N242" s="44">
        <v>3.2661061120000001</v>
      </c>
      <c r="O242" s="44">
        <v>4.734769526</v>
      </c>
      <c r="P242" s="40"/>
      <c r="Q242" s="40"/>
      <c r="R242" s="40"/>
      <c r="S242" s="40"/>
      <c r="T242" s="40"/>
    </row>
    <row r="243" spans="1:20" x14ac:dyDescent="0.3">
      <c r="A243" s="43">
        <v>2016</v>
      </c>
      <c r="B243" s="43" t="s">
        <v>78</v>
      </c>
      <c r="C243" s="43">
        <v>5</v>
      </c>
      <c r="D243" s="44">
        <v>0.77600895400000003</v>
      </c>
      <c r="E243" s="44">
        <v>0.59813207899999998</v>
      </c>
      <c r="F243" s="44">
        <v>3.2256382960000001</v>
      </c>
      <c r="G243" s="44">
        <v>0.79735442199999995</v>
      </c>
      <c r="H243" s="44">
        <v>3.224525855</v>
      </c>
      <c r="I243" s="44">
        <v>0.103728659</v>
      </c>
      <c r="J243" s="44">
        <v>0.77093767800000002</v>
      </c>
      <c r="K243" s="44">
        <v>0.61542223899999993</v>
      </c>
      <c r="L243" s="44">
        <v>0.87972016600000003</v>
      </c>
      <c r="M243" s="44">
        <v>1.0671321429999998</v>
      </c>
      <c r="N243" s="44">
        <v>3.171193304</v>
      </c>
      <c r="O243" s="44">
        <v>5.7887390180000002</v>
      </c>
      <c r="P243" s="40"/>
      <c r="Q243" s="40"/>
      <c r="R243" s="40"/>
      <c r="S243" s="40"/>
      <c r="T243" s="40"/>
    </row>
    <row r="244" spans="1:20" x14ac:dyDescent="0.3">
      <c r="A244" s="43">
        <v>2017</v>
      </c>
      <c r="B244" s="43" t="s">
        <v>78</v>
      </c>
      <c r="C244" s="43">
        <v>5</v>
      </c>
      <c r="D244" s="44">
        <v>0.80270893500000007</v>
      </c>
      <c r="E244" s="44">
        <v>0.62968005999999999</v>
      </c>
      <c r="F244" s="44">
        <v>3.2468576709999999</v>
      </c>
      <c r="G244" s="44">
        <v>0.80000536700000002</v>
      </c>
      <c r="H244" s="44">
        <v>3.1537962659999996</v>
      </c>
      <c r="I244" s="44">
        <v>0.104115212</v>
      </c>
      <c r="J244" s="44">
        <v>0.79962257200000009</v>
      </c>
      <c r="K244" s="44">
        <v>0.63356029599999997</v>
      </c>
      <c r="L244" s="44">
        <v>0.86302104499999999</v>
      </c>
      <c r="M244" s="44">
        <v>1.0617459199999999</v>
      </c>
      <c r="N244" s="44">
        <v>3.2964258910000002</v>
      </c>
      <c r="O244" s="44">
        <v>6.2535215739999996</v>
      </c>
      <c r="P244" s="40"/>
      <c r="Q244" s="40"/>
      <c r="R244" s="40"/>
      <c r="S244" s="40"/>
      <c r="T244" s="40"/>
    </row>
    <row r="245" spans="1:20" x14ac:dyDescent="0.3">
      <c r="A245" s="43">
        <v>2018</v>
      </c>
      <c r="B245" s="43" t="s">
        <v>78</v>
      </c>
      <c r="C245" s="43">
        <v>5</v>
      </c>
      <c r="D245" s="44">
        <v>0.80284201499999996</v>
      </c>
      <c r="E245" s="44">
        <v>0.61314705900000011</v>
      </c>
      <c r="F245" s="44">
        <v>3.3033577100000002</v>
      </c>
      <c r="G245" s="44">
        <v>0.813082792</v>
      </c>
      <c r="H245" s="44">
        <v>3.0158120849999999</v>
      </c>
      <c r="I245" s="44">
        <v>9.8618876999999994E-2</v>
      </c>
      <c r="J245" s="44">
        <v>0.85196933699999999</v>
      </c>
      <c r="K245" s="44">
        <v>0.66721351000000007</v>
      </c>
      <c r="L245" s="44">
        <v>0.87480922399999994</v>
      </c>
      <c r="M245" s="44">
        <v>1.048903642</v>
      </c>
      <c r="N245" s="44">
        <v>3.4293187029999999</v>
      </c>
      <c r="O245" s="44">
        <v>6.2974855010000006</v>
      </c>
      <c r="P245" s="40"/>
      <c r="Q245" s="40"/>
      <c r="R245" s="40"/>
      <c r="S245" s="40"/>
      <c r="T245" s="40"/>
    </row>
    <row r="246" spans="1:20" x14ac:dyDescent="0.3">
      <c r="A246" s="43">
        <v>2019</v>
      </c>
      <c r="B246" s="43" t="s">
        <v>78</v>
      </c>
      <c r="C246" s="43">
        <v>5</v>
      </c>
      <c r="D246" s="44">
        <v>0.79751032900000007</v>
      </c>
      <c r="E246" s="44">
        <v>0.62616395400000002</v>
      </c>
      <c r="F246" s="44">
        <v>3.2980904049999999</v>
      </c>
      <c r="G246" s="44">
        <v>0.80642255400000007</v>
      </c>
      <c r="H246" s="44">
        <v>2.9620056830000001</v>
      </c>
      <c r="I246" s="44">
        <v>9.8600677999999997E-2</v>
      </c>
      <c r="J246" s="44">
        <v>0.85261604300000005</v>
      </c>
      <c r="K246" s="44">
        <v>0.69223694300000005</v>
      </c>
      <c r="L246" s="44">
        <v>0.88574951400000002</v>
      </c>
      <c r="M246" s="44">
        <v>1.0833218009999999</v>
      </c>
      <c r="N246" s="44">
        <v>3.4109216670000002</v>
      </c>
      <c r="O246" s="44">
        <v>6.1926825250000004</v>
      </c>
      <c r="P246" s="40"/>
      <c r="Q246" s="40"/>
      <c r="R246" s="40"/>
      <c r="S246" s="40"/>
      <c r="T246" s="40"/>
    </row>
    <row r="247" spans="1:20" x14ac:dyDescent="0.3">
      <c r="A247" s="43">
        <v>2020</v>
      </c>
      <c r="B247" s="43" t="s">
        <v>78</v>
      </c>
      <c r="C247" s="43">
        <v>5</v>
      </c>
      <c r="D247" s="44">
        <v>0.77353295399999999</v>
      </c>
      <c r="E247" s="44">
        <v>0.60865138799999996</v>
      </c>
      <c r="F247" s="44">
        <v>3.1484107990000001</v>
      </c>
      <c r="G247" s="44">
        <v>0.77091463100000002</v>
      </c>
      <c r="H247" s="44">
        <v>2.8665721030000002</v>
      </c>
      <c r="I247" s="44">
        <v>9.3059059E-2</v>
      </c>
      <c r="J247" s="44">
        <v>0.874167798</v>
      </c>
      <c r="K247" s="44">
        <v>0.72087515099999999</v>
      </c>
      <c r="L247" s="44">
        <v>0.89803750999999998</v>
      </c>
      <c r="M247" s="44">
        <v>0.97995853100000008</v>
      </c>
      <c r="N247" s="44">
        <v>3.3807253949999998</v>
      </c>
      <c r="O247" s="44">
        <v>5.8011104610000004</v>
      </c>
      <c r="P247" s="40"/>
      <c r="Q247" s="40"/>
      <c r="R247" s="40"/>
      <c r="S247" s="40"/>
      <c r="T247" s="40"/>
    </row>
    <row r="248" spans="1:20" x14ac:dyDescent="0.3">
      <c r="A248" s="43">
        <v>2021</v>
      </c>
      <c r="B248" s="43" t="s">
        <v>78</v>
      </c>
      <c r="C248" s="43">
        <v>5</v>
      </c>
      <c r="D248" s="44">
        <v>0.765013579</v>
      </c>
      <c r="E248" s="44">
        <v>0.600506604</v>
      </c>
      <c r="F248" s="44">
        <v>3.0566154879999998</v>
      </c>
      <c r="G248" s="44">
        <v>0.74691166800000008</v>
      </c>
      <c r="H248" s="44">
        <v>2.8616529640000001</v>
      </c>
      <c r="I248" s="44">
        <v>9.0326442000000007E-2</v>
      </c>
      <c r="J248" s="44">
        <v>0.90887849900000006</v>
      </c>
      <c r="K248" s="44">
        <v>0.75258838900000002</v>
      </c>
      <c r="L248" s="44">
        <v>0.91085923600000007</v>
      </c>
      <c r="M248" s="44">
        <v>0.90829362000000002</v>
      </c>
      <c r="N248" s="44">
        <v>3.3598172229999999</v>
      </c>
      <c r="O248" s="44">
        <v>5.6102198489999999</v>
      </c>
      <c r="P248" s="40"/>
      <c r="Q248" s="40"/>
      <c r="R248" s="40"/>
      <c r="S248" s="40"/>
      <c r="T248" s="40"/>
    </row>
    <row r="249" spans="1:20" x14ac:dyDescent="0.3">
      <c r="A249" s="43">
        <v>2022</v>
      </c>
      <c r="B249" s="43" t="s">
        <v>78</v>
      </c>
      <c r="C249" s="43">
        <v>5</v>
      </c>
      <c r="D249" s="44">
        <v>0.76741401999999992</v>
      </c>
      <c r="E249" s="44">
        <v>0.59148747899999998</v>
      </c>
      <c r="F249" s="44">
        <v>2.9422890260000001</v>
      </c>
      <c r="G249" s="44">
        <v>0.71892172100000007</v>
      </c>
      <c r="H249" s="44">
        <v>2.8036613819999996</v>
      </c>
      <c r="I249" s="44">
        <v>8.7506046000000004E-2</v>
      </c>
      <c r="J249" s="44">
        <v>0.94554997699999999</v>
      </c>
      <c r="K249" s="44">
        <v>0.77804265799999994</v>
      </c>
      <c r="L249" s="44">
        <v>0.92417446699999994</v>
      </c>
      <c r="M249" s="44">
        <v>0.88663078900000003</v>
      </c>
      <c r="N249" s="44">
        <v>3.2832578219999999</v>
      </c>
      <c r="O249" s="44">
        <v>5.566497193</v>
      </c>
      <c r="P249" s="40"/>
      <c r="Q249" s="40"/>
      <c r="R249" s="40"/>
      <c r="S249" s="40"/>
      <c r="T249" s="40"/>
    </row>
    <row r="250" spans="1:20" x14ac:dyDescent="0.3">
      <c r="A250" s="43">
        <v>2023</v>
      </c>
      <c r="B250" s="43" t="s">
        <v>78</v>
      </c>
      <c r="C250" s="43">
        <v>5</v>
      </c>
      <c r="D250" s="44">
        <v>0.78676452900000005</v>
      </c>
      <c r="E250" s="44">
        <v>0.59338777799999998</v>
      </c>
      <c r="F250" s="44">
        <v>2.8884112279999998</v>
      </c>
      <c r="G250" s="44">
        <v>0.704844252</v>
      </c>
      <c r="H250" s="44">
        <v>2.7381236009999999</v>
      </c>
      <c r="I250" s="44">
        <v>8.4857896000000002E-2</v>
      </c>
      <c r="J250" s="44">
        <v>0.9759354360000001</v>
      </c>
      <c r="K250" s="44">
        <v>0.80394504599999994</v>
      </c>
      <c r="L250" s="44">
        <v>0.93821631100000003</v>
      </c>
      <c r="M250" s="44">
        <v>0.8953388659999999</v>
      </c>
      <c r="N250" s="44">
        <v>3.2596745149999999</v>
      </c>
      <c r="O250" s="44">
        <v>5.9070213159999998</v>
      </c>
      <c r="P250" s="40"/>
      <c r="Q250" s="40"/>
      <c r="R250" s="40"/>
      <c r="S250" s="40"/>
      <c r="T250" s="40"/>
    </row>
    <row r="251" spans="1:20" x14ac:dyDescent="0.3">
      <c r="A251" s="43">
        <v>2024</v>
      </c>
      <c r="B251" s="43" t="s">
        <v>78</v>
      </c>
      <c r="C251" s="43">
        <v>5</v>
      </c>
      <c r="D251" s="44">
        <v>0.79991193299999996</v>
      </c>
      <c r="E251" s="44">
        <v>0.60597294099999999</v>
      </c>
      <c r="F251" s="44">
        <v>2.9175464870000001</v>
      </c>
      <c r="G251" s="44">
        <v>0.70876661800000007</v>
      </c>
      <c r="H251" s="44">
        <v>2.7128714980000002</v>
      </c>
      <c r="I251" s="44">
        <v>8.2370211999999998E-2</v>
      </c>
      <c r="J251" s="44">
        <v>1.0023915410000002</v>
      </c>
      <c r="K251" s="44">
        <v>0.83255035300000002</v>
      </c>
      <c r="L251" s="44">
        <v>0.95256403199999995</v>
      </c>
      <c r="M251" s="44">
        <v>0.89385779300000001</v>
      </c>
      <c r="N251" s="44">
        <v>3.288721389</v>
      </c>
      <c r="O251" s="44">
        <v>6.1414743840000003</v>
      </c>
      <c r="P251" s="40"/>
      <c r="Q251" s="40"/>
      <c r="R251" s="40"/>
      <c r="S251" s="40"/>
      <c r="T251" s="40"/>
    </row>
    <row r="252" spans="1:20" x14ac:dyDescent="0.3">
      <c r="A252" s="43">
        <v>2025</v>
      </c>
      <c r="B252" s="43" t="s">
        <v>78</v>
      </c>
      <c r="C252" s="43">
        <v>5</v>
      </c>
      <c r="D252" s="44">
        <v>0.79858322000000004</v>
      </c>
      <c r="E252" s="44">
        <v>0.61729120000000004</v>
      </c>
      <c r="F252" s="44">
        <v>2.9579064329999998</v>
      </c>
      <c r="G252" s="44">
        <v>0.71507184900000009</v>
      </c>
      <c r="H252" s="44">
        <v>2.717476826</v>
      </c>
      <c r="I252" s="44">
        <v>8.0039181999999987E-2</v>
      </c>
      <c r="J252" s="44">
        <v>1.0343621590000001</v>
      </c>
      <c r="K252" s="44">
        <v>0.85943657900000003</v>
      </c>
      <c r="L252" s="44">
        <v>0.96542707500000002</v>
      </c>
      <c r="M252" s="44">
        <v>0.88741943699999992</v>
      </c>
      <c r="N252" s="44">
        <v>3.304350409</v>
      </c>
      <c r="O252" s="44">
        <v>6.1866130359999998</v>
      </c>
      <c r="P252" s="40"/>
      <c r="Q252" s="40"/>
      <c r="R252" s="40"/>
      <c r="S252" s="40"/>
      <c r="T252" s="40"/>
    </row>
    <row r="253" spans="1:20" x14ac:dyDescent="0.3">
      <c r="A253" s="43">
        <v>2026</v>
      </c>
      <c r="B253" s="43" t="s">
        <v>78</v>
      </c>
      <c r="C253" s="43">
        <v>5</v>
      </c>
      <c r="D253" s="44">
        <v>0.78895438200000001</v>
      </c>
      <c r="E253" s="44">
        <v>0.62276961999999991</v>
      </c>
      <c r="F253" s="44">
        <v>2.972636788</v>
      </c>
      <c r="G253" s="44">
        <v>0.71592050900000004</v>
      </c>
      <c r="H253" s="44">
        <v>2.7146511420000001</v>
      </c>
      <c r="I253" s="44">
        <v>7.7748876999999994E-2</v>
      </c>
      <c r="J253" s="44">
        <v>1.064689767</v>
      </c>
      <c r="K253" s="44">
        <v>0.88497934000000011</v>
      </c>
      <c r="L253" s="44">
        <v>0.97875494400000007</v>
      </c>
      <c r="M253" s="44">
        <v>0.88953338599999998</v>
      </c>
      <c r="N253" s="44">
        <v>3.3124311629999998</v>
      </c>
      <c r="O253" s="44">
        <v>6.1032326030000004</v>
      </c>
      <c r="P253" s="40"/>
      <c r="Q253" s="40"/>
      <c r="R253" s="40"/>
      <c r="S253" s="40"/>
      <c r="T253" s="40"/>
    </row>
    <row r="254" spans="1:20" x14ac:dyDescent="0.3">
      <c r="A254" s="43">
        <v>2027</v>
      </c>
      <c r="B254" s="43" t="s">
        <v>78</v>
      </c>
      <c r="C254" s="43">
        <v>5</v>
      </c>
      <c r="D254" s="44">
        <v>0.78397629099999999</v>
      </c>
      <c r="E254" s="44">
        <v>0.628461504</v>
      </c>
      <c r="F254" s="44">
        <v>2.9800080009999999</v>
      </c>
      <c r="G254" s="44">
        <v>0.71503237600000003</v>
      </c>
      <c r="H254" s="44">
        <v>2.7033746440000002</v>
      </c>
      <c r="I254" s="44">
        <v>7.5681147000000004E-2</v>
      </c>
      <c r="J254" s="44">
        <v>1.0952033210000001</v>
      </c>
      <c r="K254" s="44">
        <v>0.91076000199999996</v>
      </c>
      <c r="L254" s="44">
        <v>0.99168176000000008</v>
      </c>
      <c r="M254" s="44">
        <v>0.89068614700000004</v>
      </c>
      <c r="N254" s="44">
        <v>3.324723009</v>
      </c>
      <c r="O254" s="44">
        <v>6.063940434</v>
      </c>
      <c r="P254" s="40"/>
      <c r="Q254" s="40"/>
      <c r="R254" s="40"/>
      <c r="S254" s="40"/>
      <c r="T254" s="40"/>
    </row>
    <row r="255" spans="1:20" x14ac:dyDescent="0.3">
      <c r="A255" s="43">
        <v>2028</v>
      </c>
      <c r="B255" s="43" t="s">
        <v>78</v>
      </c>
      <c r="C255" s="43">
        <v>5</v>
      </c>
      <c r="D255" s="44">
        <v>0.78360727099999994</v>
      </c>
      <c r="E255" s="44">
        <v>0.63401757000000003</v>
      </c>
      <c r="F255" s="44">
        <v>2.9942168000000002</v>
      </c>
      <c r="G255" s="44">
        <v>0.71584234300000005</v>
      </c>
      <c r="H255" s="44">
        <v>2.6999931149999998</v>
      </c>
      <c r="I255" s="44">
        <v>7.3603478E-2</v>
      </c>
      <c r="J255" s="44">
        <v>1.126248353</v>
      </c>
      <c r="K255" s="44">
        <v>0.93513600199999991</v>
      </c>
      <c r="L255" s="44">
        <v>1.0066825100000001</v>
      </c>
      <c r="M255" s="44">
        <v>0.89338726700000004</v>
      </c>
      <c r="N255" s="44">
        <v>3.345922877</v>
      </c>
      <c r="O255" s="44">
        <v>6.0964506759999999</v>
      </c>
      <c r="P255" s="40"/>
      <c r="Q255" s="40"/>
      <c r="R255" s="40"/>
      <c r="S255" s="40"/>
      <c r="T255" s="40"/>
    </row>
    <row r="256" spans="1:20" x14ac:dyDescent="0.3">
      <c r="A256" s="43">
        <v>2029</v>
      </c>
      <c r="B256" s="43" t="s">
        <v>78</v>
      </c>
      <c r="C256" s="43">
        <v>5</v>
      </c>
      <c r="D256" s="44">
        <v>0.78355404500000003</v>
      </c>
      <c r="E256" s="44">
        <v>0.64136117599999998</v>
      </c>
      <c r="F256" s="44">
        <v>3.0143047219999999</v>
      </c>
      <c r="G256" s="44">
        <v>0.71804948599999996</v>
      </c>
      <c r="H256" s="44">
        <v>2.712041503</v>
      </c>
      <c r="I256" s="44">
        <v>7.1973808E-2</v>
      </c>
      <c r="J256" s="44">
        <v>1.159145554</v>
      </c>
      <c r="K256" s="44">
        <v>0.95707513300000002</v>
      </c>
      <c r="L256" s="44">
        <v>1.021918476</v>
      </c>
      <c r="M256" s="44">
        <v>0.89931441500000009</v>
      </c>
      <c r="N256" s="44">
        <v>3.3663693490000002</v>
      </c>
      <c r="O256" s="44">
        <v>6.1498065430000004</v>
      </c>
      <c r="P256" s="40"/>
      <c r="Q256" s="40"/>
      <c r="R256" s="40"/>
      <c r="S256" s="40"/>
      <c r="T256" s="40"/>
    </row>
    <row r="257" spans="1:20" x14ac:dyDescent="0.3">
      <c r="A257" s="43">
        <v>2030</v>
      </c>
      <c r="B257" s="43" t="s">
        <v>78</v>
      </c>
      <c r="C257" s="43">
        <v>5</v>
      </c>
      <c r="D257" s="44">
        <v>0.78309897799999995</v>
      </c>
      <c r="E257" s="44">
        <v>0.64844042999999996</v>
      </c>
      <c r="F257" s="44">
        <v>3.0421350729999999</v>
      </c>
      <c r="G257" s="44">
        <v>0.72230240199999995</v>
      </c>
      <c r="H257" s="44">
        <v>2.7251334950000001</v>
      </c>
      <c r="I257" s="44">
        <v>7.0528540000000001E-2</v>
      </c>
      <c r="J257" s="44">
        <v>1.1923475219999999</v>
      </c>
      <c r="K257" s="44">
        <v>0.98047726099999999</v>
      </c>
      <c r="L257" s="44">
        <v>1.034583907</v>
      </c>
      <c r="M257" s="44">
        <v>0.90255015500000002</v>
      </c>
      <c r="N257" s="44">
        <v>3.389396509</v>
      </c>
      <c r="O257" s="44">
        <v>6.1931961040000001</v>
      </c>
      <c r="P257" s="40"/>
      <c r="Q257" s="40"/>
      <c r="R257" s="40"/>
      <c r="S257" s="40"/>
      <c r="T257" s="40"/>
    </row>
    <row r="258" spans="1:20" x14ac:dyDescent="0.3">
      <c r="A258" s="43">
        <v>1980</v>
      </c>
      <c r="B258" s="43" t="s">
        <v>79</v>
      </c>
      <c r="C258" s="43">
        <v>6</v>
      </c>
      <c r="D258" s="44">
        <v>4.5195171999999999E-2</v>
      </c>
      <c r="E258" s="44">
        <v>3.2120043000000001E-2</v>
      </c>
      <c r="F258" s="44">
        <v>0.19639301200000001</v>
      </c>
      <c r="G258" s="44">
        <v>4.9200112999999997E-2</v>
      </c>
      <c r="H258" s="44">
        <v>0.15415326500000001</v>
      </c>
      <c r="I258" s="44">
        <v>1.8782499999999999E-3</v>
      </c>
      <c r="J258" s="44">
        <v>1.12433E-3</v>
      </c>
      <c r="K258" s="44">
        <v>6.8807540000000002E-3</v>
      </c>
      <c r="L258" s="44">
        <v>1.2571616000000001E-2</v>
      </c>
      <c r="M258" s="44">
        <v>8.531772E-3</v>
      </c>
      <c r="N258" s="44">
        <v>0.17341641199999999</v>
      </c>
      <c r="O258" s="44">
        <v>0.23076374099999999</v>
      </c>
      <c r="P258" s="40"/>
      <c r="Q258" s="40"/>
      <c r="R258" s="40"/>
      <c r="S258" s="40"/>
      <c r="T258" s="40"/>
    </row>
    <row r="259" spans="1:20" x14ac:dyDescent="0.3">
      <c r="A259" s="43">
        <v>1981</v>
      </c>
      <c r="B259" s="43" t="s">
        <v>79</v>
      </c>
      <c r="C259" s="43">
        <v>6</v>
      </c>
      <c r="D259" s="44">
        <v>5.3482837999999998E-2</v>
      </c>
      <c r="E259" s="44">
        <v>3.1248762999999999E-2</v>
      </c>
      <c r="F259" s="44">
        <v>0.20046165699999999</v>
      </c>
      <c r="G259" s="44">
        <v>5.2476215999999999E-2</v>
      </c>
      <c r="H259" s="44">
        <v>0.25645785500000001</v>
      </c>
      <c r="I259" s="44">
        <v>4.3613239999999998E-3</v>
      </c>
      <c r="J259" s="44">
        <v>1.4863400000000001E-3</v>
      </c>
      <c r="K259" s="44">
        <v>1.0530068E-2</v>
      </c>
      <c r="L259" s="44">
        <v>1.8011592999999999E-2</v>
      </c>
      <c r="M259" s="44">
        <v>4.9332758999999997E-2</v>
      </c>
      <c r="N259" s="44">
        <v>0.21051705100000001</v>
      </c>
      <c r="O259" s="44">
        <v>0.25739638100000001</v>
      </c>
      <c r="P259" s="40"/>
      <c r="Q259" s="40"/>
      <c r="R259" s="40"/>
      <c r="S259" s="40"/>
      <c r="T259" s="40"/>
    </row>
    <row r="260" spans="1:20" x14ac:dyDescent="0.3">
      <c r="A260" s="43">
        <v>1982</v>
      </c>
      <c r="B260" s="43" t="s">
        <v>79</v>
      </c>
      <c r="C260" s="43">
        <v>6</v>
      </c>
      <c r="D260" s="44">
        <v>5.0895093000000002E-2</v>
      </c>
      <c r="E260" s="44">
        <v>2.9506315000000002E-2</v>
      </c>
      <c r="F260" s="44">
        <v>0.173204634</v>
      </c>
      <c r="G260" s="44">
        <v>4.5010345E-2</v>
      </c>
      <c r="H260" s="44">
        <v>0.20883109499999999</v>
      </c>
      <c r="I260" s="44">
        <v>4.7783800000000001E-4</v>
      </c>
      <c r="J260" s="44">
        <v>7.1015669999999996E-3</v>
      </c>
      <c r="K260" s="44">
        <v>2.8641769999999999E-3</v>
      </c>
      <c r="L260" s="44">
        <v>3.6670103000000003E-2</v>
      </c>
      <c r="M260" s="44">
        <v>3.5679187000000001E-2</v>
      </c>
      <c r="N260" s="44">
        <v>0.20042779699999999</v>
      </c>
      <c r="O260" s="44">
        <v>0.408867963</v>
      </c>
      <c r="P260" s="40"/>
      <c r="Q260" s="40"/>
      <c r="R260" s="40"/>
      <c r="S260" s="40"/>
      <c r="T260" s="40"/>
    </row>
    <row r="261" spans="1:20" x14ac:dyDescent="0.3">
      <c r="A261" s="43">
        <v>1983</v>
      </c>
      <c r="B261" s="43" t="s">
        <v>79</v>
      </c>
      <c r="C261" s="43">
        <v>6</v>
      </c>
      <c r="D261" s="44">
        <v>3.5833226000000003E-2</v>
      </c>
      <c r="E261" s="44">
        <v>2.1114630999999998E-2</v>
      </c>
      <c r="F261" s="44">
        <v>0.11215966099999999</v>
      </c>
      <c r="G261" s="44">
        <v>2.9099364999999999E-2</v>
      </c>
      <c r="H261" s="44">
        <v>0.13540437799999999</v>
      </c>
      <c r="I261" s="44">
        <v>1.8573369999999999E-3</v>
      </c>
      <c r="J261" s="44">
        <v>7.5866190000000002E-3</v>
      </c>
      <c r="K261" s="44">
        <v>7.9221399999999996E-4</v>
      </c>
      <c r="L261" s="44">
        <v>5.4523246999999997E-2</v>
      </c>
      <c r="M261" s="44">
        <v>4.7731746999999998E-2</v>
      </c>
      <c r="N261" s="44">
        <v>0.162471477</v>
      </c>
      <c r="O261" s="44">
        <v>0.35172677499999999</v>
      </c>
      <c r="P261" s="40"/>
      <c r="Q261" s="40"/>
      <c r="R261" s="40"/>
      <c r="S261" s="40"/>
      <c r="T261" s="40"/>
    </row>
    <row r="262" spans="1:20" x14ac:dyDescent="0.3">
      <c r="A262" s="43">
        <v>1984</v>
      </c>
      <c r="B262" s="43" t="s">
        <v>79</v>
      </c>
      <c r="C262" s="43">
        <v>6</v>
      </c>
      <c r="D262" s="44">
        <v>2.3993087999999999E-2</v>
      </c>
      <c r="E262" s="44">
        <v>1.6445161E-2</v>
      </c>
      <c r="F262" s="44">
        <v>6.3797437999999998E-2</v>
      </c>
      <c r="G262" s="44">
        <v>1.5765872E-2</v>
      </c>
      <c r="H262" s="44">
        <v>4.6209839000000003E-2</v>
      </c>
      <c r="I262" s="44">
        <v>5.7201079999999998E-3</v>
      </c>
      <c r="J262" s="44">
        <v>5.3483460000000003E-3</v>
      </c>
      <c r="K262" s="44">
        <v>2.2296270000000001E-3</v>
      </c>
      <c r="L262" s="44">
        <v>3.1861420000000001E-2</v>
      </c>
      <c r="M262" s="44">
        <v>4.2222001000000002E-2</v>
      </c>
      <c r="N262" s="44">
        <v>9.6797843999999994E-2</v>
      </c>
      <c r="O262" s="44">
        <v>0.50449159700000001</v>
      </c>
      <c r="P262" s="40"/>
      <c r="Q262" s="40"/>
      <c r="R262" s="40"/>
      <c r="S262" s="40"/>
      <c r="T262" s="40"/>
    </row>
    <row r="263" spans="1:20" x14ac:dyDescent="0.3">
      <c r="A263" s="43">
        <v>1985</v>
      </c>
      <c r="B263" s="43" t="s">
        <v>79</v>
      </c>
      <c r="C263" s="43">
        <v>6</v>
      </c>
      <c r="D263" s="44">
        <v>2.3243323E-2</v>
      </c>
      <c r="E263" s="44">
        <v>1.523387E-2</v>
      </c>
      <c r="F263" s="44">
        <v>0.148184608</v>
      </c>
      <c r="G263" s="44">
        <v>3.5876689000000003E-2</v>
      </c>
      <c r="H263" s="44">
        <v>7.0468781999999994E-2</v>
      </c>
      <c r="I263" s="44">
        <v>2.42816E-3</v>
      </c>
      <c r="J263" s="44">
        <v>2.2777909999999999E-3</v>
      </c>
      <c r="K263" s="44">
        <v>4.50934E-4</v>
      </c>
      <c r="L263" s="44">
        <v>6.1499745000000001E-2</v>
      </c>
      <c r="M263" s="44">
        <v>0.12552369899999999</v>
      </c>
      <c r="N263" s="44">
        <v>0.136345257</v>
      </c>
      <c r="O263" s="44">
        <v>0.339689886</v>
      </c>
      <c r="P263" s="40"/>
      <c r="Q263" s="40"/>
      <c r="R263" s="40"/>
      <c r="S263" s="40"/>
      <c r="T263" s="40"/>
    </row>
    <row r="264" spans="1:20" x14ac:dyDescent="0.3">
      <c r="A264" s="43">
        <v>1986</v>
      </c>
      <c r="B264" s="43" t="s">
        <v>79</v>
      </c>
      <c r="C264" s="43">
        <v>6</v>
      </c>
      <c r="D264" s="44">
        <v>3.2620836E-2</v>
      </c>
      <c r="E264" s="44">
        <v>2.2134180999999999E-2</v>
      </c>
      <c r="F264" s="44">
        <v>0.208973725</v>
      </c>
      <c r="G264" s="44">
        <v>5.0339361999999999E-2</v>
      </c>
      <c r="H264" s="44">
        <v>8.7586623000000002E-2</v>
      </c>
      <c r="I264" s="44">
        <v>5.1353399999999995E-4</v>
      </c>
      <c r="J264" s="44">
        <v>3.8132439999999999E-3</v>
      </c>
      <c r="K264" s="44">
        <v>7.9800000000000002E-5</v>
      </c>
      <c r="L264" s="44">
        <v>3.9901447999999999E-2</v>
      </c>
      <c r="M264" s="44">
        <v>5.5623799000000002E-2</v>
      </c>
      <c r="N264" s="44">
        <v>0.139049277</v>
      </c>
      <c r="O264" s="44">
        <v>0.42229466700000001</v>
      </c>
      <c r="P264" s="40"/>
      <c r="Q264" s="40"/>
      <c r="R264" s="40"/>
      <c r="S264" s="40"/>
      <c r="T264" s="40"/>
    </row>
    <row r="265" spans="1:20" x14ac:dyDescent="0.3">
      <c r="A265" s="43">
        <v>1987</v>
      </c>
      <c r="B265" s="43" t="s">
        <v>79</v>
      </c>
      <c r="C265" s="43">
        <v>6</v>
      </c>
      <c r="D265" s="44">
        <v>4.9908435000000001E-2</v>
      </c>
      <c r="E265" s="44">
        <v>2.7418730999999998E-2</v>
      </c>
      <c r="F265" s="44">
        <v>0.23530058000000001</v>
      </c>
      <c r="G265" s="44">
        <v>5.8687635000000002E-2</v>
      </c>
      <c r="H265" s="44">
        <v>0.18655175500000001</v>
      </c>
      <c r="I265" s="44">
        <v>3.0598000000000002E-4</v>
      </c>
      <c r="J265" s="44">
        <v>4.9929509999999998E-3</v>
      </c>
      <c r="K265" s="44">
        <v>6.8411419999999997E-3</v>
      </c>
      <c r="L265" s="44">
        <v>4.1240639000000003E-2</v>
      </c>
      <c r="M265" s="44">
        <v>8.4259046000000004E-2</v>
      </c>
      <c r="N265" s="44">
        <v>0.222716263</v>
      </c>
      <c r="O265" s="44">
        <v>0.58031986499999999</v>
      </c>
      <c r="P265" s="40"/>
      <c r="Q265" s="40"/>
      <c r="R265" s="40"/>
      <c r="S265" s="40"/>
      <c r="T265" s="40"/>
    </row>
    <row r="266" spans="1:20" x14ac:dyDescent="0.3">
      <c r="A266" s="43">
        <v>1988</v>
      </c>
      <c r="B266" s="43" t="s">
        <v>79</v>
      </c>
      <c r="C266" s="43">
        <v>6</v>
      </c>
      <c r="D266" s="44">
        <v>4.2155367999999999E-2</v>
      </c>
      <c r="E266" s="44">
        <v>2.5566539999999999E-2</v>
      </c>
      <c r="F266" s="44">
        <v>0.233747753</v>
      </c>
      <c r="G266" s="44">
        <v>5.7471896000000001E-2</v>
      </c>
      <c r="H266" s="44">
        <v>0.15196554300000001</v>
      </c>
      <c r="I266" s="44">
        <v>3.7575920000000001E-3</v>
      </c>
      <c r="J266" s="44">
        <v>1.1701631000000001E-2</v>
      </c>
      <c r="K266" s="44">
        <v>7.4819480000000004E-3</v>
      </c>
      <c r="L266" s="44">
        <v>4.9548439999999999E-2</v>
      </c>
      <c r="M266" s="44">
        <v>9.8936194000000005E-2</v>
      </c>
      <c r="N266" s="44">
        <v>0.249953494</v>
      </c>
      <c r="O266" s="44">
        <v>0.40607141200000002</v>
      </c>
      <c r="P266" s="40"/>
      <c r="Q266" s="40"/>
      <c r="R266" s="40"/>
      <c r="S266" s="40"/>
      <c r="T266" s="40"/>
    </row>
    <row r="267" spans="1:20" x14ac:dyDescent="0.3">
      <c r="A267" s="43">
        <v>1989</v>
      </c>
      <c r="B267" s="43" t="s">
        <v>79</v>
      </c>
      <c r="C267" s="43">
        <v>6</v>
      </c>
      <c r="D267" s="44">
        <v>5.0962966999999998E-2</v>
      </c>
      <c r="E267" s="44">
        <v>3.0990543999999998E-2</v>
      </c>
      <c r="F267" s="44">
        <v>0.27955623400000001</v>
      </c>
      <c r="G267" s="44">
        <v>6.9887270000000001E-2</v>
      </c>
      <c r="H267" s="44">
        <v>0.23148162999999999</v>
      </c>
      <c r="I267" s="44">
        <v>1.420419E-3</v>
      </c>
      <c r="J267" s="44">
        <v>1.6433928E-2</v>
      </c>
      <c r="K267" s="44">
        <v>1.4557270000000001E-2</v>
      </c>
      <c r="L267" s="44">
        <v>4.9194267E-2</v>
      </c>
      <c r="M267" s="44">
        <v>0.15392182200000001</v>
      </c>
      <c r="N267" s="44">
        <v>0.35432488899999998</v>
      </c>
      <c r="O267" s="44">
        <v>0.40450515599999998</v>
      </c>
      <c r="P267" s="40"/>
      <c r="Q267" s="40"/>
      <c r="R267" s="40"/>
      <c r="S267" s="40"/>
      <c r="T267" s="40"/>
    </row>
    <row r="268" spans="1:20" x14ac:dyDescent="0.3">
      <c r="A268" s="43">
        <v>1990</v>
      </c>
      <c r="B268" s="43" t="s">
        <v>79</v>
      </c>
      <c r="C268" s="43">
        <v>6</v>
      </c>
      <c r="D268" s="44">
        <v>5.6834128999999997E-2</v>
      </c>
      <c r="E268" s="44">
        <v>3.6177901999999998E-2</v>
      </c>
      <c r="F268" s="44">
        <v>0.229969696</v>
      </c>
      <c r="G268" s="44">
        <v>5.8796608E-2</v>
      </c>
      <c r="H268" s="44">
        <v>0.25254569900000001</v>
      </c>
      <c r="I268" s="44">
        <v>1.9573379999999999E-3</v>
      </c>
      <c r="J268" s="44">
        <v>3.6616441999999999E-2</v>
      </c>
      <c r="K268" s="44">
        <v>2.5276040999999999E-2</v>
      </c>
      <c r="L268" s="44">
        <v>7.3602666999999997E-2</v>
      </c>
      <c r="M268" s="44">
        <v>7.0507945000000002E-2</v>
      </c>
      <c r="N268" s="44">
        <v>0.27422180499999999</v>
      </c>
      <c r="O268" s="44">
        <v>0.35820518099999998</v>
      </c>
      <c r="P268" s="40"/>
      <c r="Q268" s="40"/>
      <c r="R268" s="40"/>
      <c r="S268" s="40"/>
      <c r="T268" s="40"/>
    </row>
    <row r="269" spans="1:20" x14ac:dyDescent="0.3">
      <c r="A269" s="43">
        <v>1991</v>
      </c>
      <c r="B269" s="43" t="s">
        <v>79</v>
      </c>
      <c r="C269" s="43">
        <v>6</v>
      </c>
      <c r="D269" s="44">
        <v>5.1314265999999997E-2</v>
      </c>
      <c r="E269" s="44">
        <v>2.8093575999999999E-2</v>
      </c>
      <c r="F269" s="44">
        <v>0.29682302500000002</v>
      </c>
      <c r="G269" s="44">
        <v>7.2667166000000005E-2</v>
      </c>
      <c r="H269" s="44">
        <v>0.183883557</v>
      </c>
      <c r="I269" s="44">
        <v>6.4641999999999998E-4</v>
      </c>
      <c r="J269" s="44">
        <v>3.3495165E-2</v>
      </c>
      <c r="K269" s="44">
        <v>1.8173063999999999E-2</v>
      </c>
      <c r="L269" s="44">
        <v>5.6773115999999998E-2</v>
      </c>
      <c r="M269" s="44">
        <v>8.4310471999999997E-2</v>
      </c>
      <c r="N269" s="44">
        <v>0.24081483400000001</v>
      </c>
      <c r="O269" s="44">
        <v>0.50180375700000002</v>
      </c>
      <c r="P269" s="40"/>
      <c r="Q269" s="40"/>
      <c r="R269" s="40"/>
      <c r="S269" s="40"/>
      <c r="T269" s="40"/>
    </row>
    <row r="270" spans="1:20" x14ac:dyDescent="0.3">
      <c r="A270" s="43">
        <v>1992</v>
      </c>
      <c r="B270" s="43" t="s">
        <v>79</v>
      </c>
      <c r="C270" s="43">
        <v>6</v>
      </c>
      <c r="D270" s="44">
        <v>5.2425777E-2</v>
      </c>
      <c r="E270" s="44">
        <v>3.0122558000000001E-2</v>
      </c>
      <c r="F270" s="44">
        <v>0.21076832200000001</v>
      </c>
      <c r="G270" s="44">
        <v>5.3076933999999999E-2</v>
      </c>
      <c r="H270" s="44">
        <v>0.20388541099999999</v>
      </c>
      <c r="I270" s="44">
        <v>5.0594780000000001E-3</v>
      </c>
      <c r="J270" s="44">
        <v>3.3748383999999999E-2</v>
      </c>
      <c r="K270" s="44">
        <v>1.1661174999999999E-2</v>
      </c>
      <c r="L270" s="44">
        <v>5.7392883999999998E-2</v>
      </c>
      <c r="M270" s="44">
        <v>8.0222531E-2</v>
      </c>
      <c r="N270" s="44">
        <v>0.25231236800000001</v>
      </c>
      <c r="O270" s="44">
        <v>0.41192159699999997</v>
      </c>
      <c r="P270" s="40"/>
      <c r="Q270" s="40"/>
      <c r="R270" s="40"/>
      <c r="S270" s="40"/>
      <c r="T270" s="40"/>
    </row>
    <row r="271" spans="1:20" x14ac:dyDescent="0.3">
      <c r="A271" s="43">
        <v>1993</v>
      </c>
      <c r="B271" s="43" t="s">
        <v>79</v>
      </c>
      <c r="C271" s="43">
        <v>6</v>
      </c>
      <c r="D271" s="44">
        <v>4.1056531E-2</v>
      </c>
      <c r="E271" s="44">
        <v>1.6994960999999999E-2</v>
      </c>
      <c r="F271" s="44">
        <v>0.20178982100000001</v>
      </c>
      <c r="G271" s="44">
        <v>4.8533739999999999E-2</v>
      </c>
      <c r="H271" s="44">
        <v>0.10066893</v>
      </c>
      <c r="I271" s="44">
        <v>1.0676286E-2</v>
      </c>
      <c r="J271" s="44">
        <v>2.5837806000000001E-2</v>
      </c>
      <c r="K271" s="44">
        <v>3.0620356000000001E-2</v>
      </c>
      <c r="L271" s="44">
        <v>3.7943827999999999E-2</v>
      </c>
      <c r="M271" s="44">
        <v>1.9164095999999999E-2</v>
      </c>
      <c r="N271" s="44">
        <v>0.29289832399999999</v>
      </c>
      <c r="O271" s="44">
        <v>8.0568528E-2</v>
      </c>
      <c r="P271" s="40"/>
      <c r="Q271" s="40"/>
      <c r="R271" s="40"/>
      <c r="S271" s="40"/>
      <c r="T271" s="40"/>
    </row>
    <row r="272" spans="1:20" x14ac:dyDescent="0.3">
      <c r="A272" s="43">
        <v>1994</v>
      </c>
      <c r="B272" s="43" t="s">
        <v>79</v>
      </c>
      <c r="C272" s="43">
        <v>6</v>
      </c>
      <c r="D272" s="44">
        <v>3.2203483999999998E-2</v>
      </c>
      <c r="E272" s="44">
        <v>1.489095E-2</v>
      </c>
      <c r="F272" s="44">
        <v>0.18027886800000001</v>
      </c>
      <c r="G272" s="44">
        <v>4.2078705000000001E-2</v>
      </c>
      <c r="H272" s="44">
        <v>4.0764109E-2</v>
      </c>
      <c r="I272" s="44">
        <v>7.7292719999999997E-3</v>
      </c>
      <c r="J272" s="44">
        <v>1.9839141000000001E-2</v>
      </c>
      <c r="K272" s="44">
        <v>2.2078238E-2</v>
      </c>
      <c r="L272" s="44">
        <v>5.5657433999999999E-2</v>
      </c>
      <c r="M272" s="44">
        <v>8.2199290000000008E-3</v>
      </c>
      <c r="N272" s="44">
        <v>0.22229984899999999</v>
      </c>
      <c r="O272" s="44">
        <v>8.5365837E-2</v>
      </c>
      <c r="P272" s="40"/>
      <c r="Q272" s="40"/>
      <c r="R272" s="40"/>
      <c r="S272" s="40"/>
      <c r="T272" s="40"/>
    </row>
    <row r="273" spans="1:20" x14ac:dyDescent="0.3">
      <c r="A273" s="43">
        <v>1995</v>
      </c>
      <c r="B273" s="43" t="s">
        <v>79</v>
      </c>
      <c r="C273" s="43">
        <v>6</v>
      </c>
      <c r="D273" s="44">
        <v>2.9165301000000001E-2</v>
      </c>
      <c r="E273" s="44">
        <v>1.3589883000000001E-2</v>
      </c>
      <c r="F273" s="44">
        <v>0.147800294</v>
      </c>
      <c r="G273" s="44">
        <v>3.4163102000000001E-2</v>
      </c>
      <c r="H273" s="44">
        <v>2.7954122000000001E-2</v>
      </c>
      <c r="I273" s="44">
        <v>9.6938600000000003E-3</v>
      </c>
      <c r="J273" s="44">
        <v>3.6976312999999997E-2</v>
      </c>
      <c r="K273" s="44">
        <v>1.2582434E-2</v>
      </c>
      <c r="L273" s="44">
        <v>2.5841943999999999E-2</v>
      </c>
      <c r="M273" s="44">
        <v>1.0326376999999999E-2</v>
      </c>
      <c r="N273" s="44">
        <v>0.11642019100000001</v>
      </c>
      <c r="O273" s="44">
        <v>9.0393360000000006E-2</v>
      </c>
      <c r="P273" s="40"/>
      <c r="Q273" s="40"/>
      <c r="R273" s="40"/>
      <c r="S273" s="40"/>
      <c r="T273" s="40"/>
    </row>
    <row r="274" spans="1:20" x14ac:dyDescent="0.3">
      <c r="A274" s="43">
        <v>1996</v>
      </c>
      <c r="B274" s="43" t="s">
        <v>79</v>
      </c>
      <c r="C274" s="43">
        <v>6</v>
      </c>
      <c r="D274" s="44">
        <v>3.9351721999999999E-2</v>
      </c>
      <c r="E274" s="44">
        <v>1.9866623E-2</v>
      </c>
      <c r="F274" s="44">
        <v>0.15007559700000001</v>
      </c>
      <c r="G274" s="44">
        <v>3.5079649999999997E-2</v>
      </c>
      <c r="H274" s="44">
        <v>4.8184739999999997E-2</v>
      </c>
      <c r="I274" s="44">
        <v>3.1115180000000002E-3</v>
      </c>
      <c r="J274" s="44">
        <v>2.3129552000000001E-2</v>
      </c>
      <c r="K274" s="44">
        <v>1.9380926999999999E-2</v>
      </c>
      <c r="L274" s="44">
        <v>1.1660709999999999E-2</v>
      </c>
      <c r="M274" s="44">
        <v>1.1716434E-2</v>
      </c>
      <c r="N274" s="44">
        <v>0.137206948</v>
      </c>
      <c r="O274" s="44">
        <v>8.7936576000000002E-2</v>
      </c>
      <c r="P274" s="40"/>
      <c r="Q274" s="40"/>
      <c r="R274" s="40"/>
      <c r="S274" s="40"/>
      <c r="T274" s="40"/>
    </row>
    <row r="275" spans="1:20" x14ac:dyDescent="0.3">
      <c r="A275" s="43">
        <v>1997</v>
      </c>
      <c r="B275" s="43" t="s">
        <v>79</v>
      </c>
      <c r="C275" s="43">
        <v>6</v>
      </c>
      <c r="D275" s="44">
        <v>3.0259845E-2</v>
      </c>
      <c r="E275" s="44">
        <v>1.8053745E-2</v>
      </c>
      <c r="F275" s="44">
        <v>0.17934719499999999</v>
      </c>
      <c r="G275" s="44">
        <v>4.2062716E-2</v>
      </c>
      <c r="H275" s="44">
        <v>5.9702734E-2</v>
      </c>
      <c r="I275" s="44">
        <v>9.0299300000000005E-4</v>
      </c>
      <c r="J275" s="44">
        <v>1.7805779000000001E-2</v>
      </c>
      <c r="K275" s="44">
        <v>1.8101596000000001E-2</v>
      </c>
      <c r="L275" s="44">
        <v>2.1800212999999999E-2</v>
      </c>
      <c r="M275" s="44">
        <v>8.1238279999999996E-3</v>
      </c>
      <c r="N275" s="44">
        <v>0.16524456000000001</v>
      </c>
      <c r="O275" s="44">
        <v>8.1255375000000005E-2</v>
      </c>
      <c r="P275" s="40"/>
      <c r="Q275" s="40"/>
      <c r="R275" s="40"/>
      <c r="S275" s="40"/>
      <c r="T275" s="40"/>
    </row>
    <row r="276" spans="1:20" x14ac:dyDescent="0.3">
      <c r="A276" s="43">
        <v>1998</v>
      </c>
      <c r="B276" s="43" t="s">
        <v>79</v>
      </c>
      <c r="C276" s="43">
        <v>6</v>
      </c>
      <c r="D276" s="44">
        <v>3.6544966999999998E-2</v>
      </c>
      <c r="E276" s="44">
        <v>2.2679168999999999E-2</v>
      </c>
      <c r="F276" s="44">
        <v>0.190906663</v>
      </c>
      <c r="G276" s="44">
        <v>4.4739991999999999E-2</v>
      </c>
      <c r="H276" s="44">
        <v>6.2878595999999995E-2</v>
      </c>
      <c r="I276" s="44">
        <v>3.2008219999999999E-3</v>
      </c>
      <c r="J276" s="44">
        <v>1.7298085000000001E-2</v>
      </c>
      <c r="K276" s="44">
        <v>2.2652149E-2</v>
      </c>
      <c r="L276" s="44">
        <v>2.8449360999999999E-2</v>
      </c>
      <c r="M276" s="44">
        <v>2.4567319000000001E-2</v>
      </c>
      <c r="N276" s="44">
        <v>0.18961812</v>
      </c>
      <c r="O276" s="44">
        <v>0.1178844</v>
      </c>
      <c r="P276" s="40"/>
      <c r="Q276" s="40"/>
      <c r="R276" s="40"/>
      <c r="S276" s="40"/>
      <c r="T276" s="40"/>
    </row>
    <row r="277" spans="1:20" x14ac:dyDescent="0.3">
      <c r="A277" s="43">
        <v>1999</v>
      </c>
      <c r="B277" s="43" t="s">
        <v>79</v>
      </c>
      <c r="C277" s="43">
        <v>6</v>
      </c>
      <c r="D277" s="44">
        <v>4.1334146000000002E-2</v>
      </c>
      <c r="E277" s="44">
        <v>2.1743055000000001E-2</v>
      </c>
      <c r="F277" s="44">
        <v>0.190549054</v>
      </c>
      <c r="G277" s="44">
        <v>4.4939860999999998E-2</v>
      </c>
      <c r="H277" s="44">
        <v>7.8559064999999997E-2</v>
      </c>
      <c r="I277" s="44">
        <v>3.1253209999999999E-3</v>
      </c>
      <c r="J277" s="44">
        <v>3.6227093000000002E-2</v>
      </c>
      <c r="K277" s="44">
        <v>2.4869090999999999E-2</v>
      </c>
      <c r="L277" s="44">
        <v>2.3886831000000001E-2</v>
      </c>
      <c r="M277" s="44">
        <v>4.327669E-2</v>
      </c>
      <c r="N277" s="44">
        <v>0.166175986</v>
      </c>
      <c r="O277" s="44">
        <v>0.170614454</v>
      </c>
      <c r="P277" s="40"/>
      <c r="Q277" s="40"/>
      <c r="R277" s="40"/>
      <c r="S277" s="40"/>
      <c r="T277" s="40"/>
    </row>
    <row r="278" spans="1:20" x14ac:dyDescent="0.3">
      <c r="A278" s="43">
        <v>2000</v>
      </c>
      <c r="B278" s="43" t="s">
        <v>79</v>
      </c>
      <c r="C278" s="43">
        <v>6</v>
      </c>
      <c r="D278" s="44">
        <v>5.2304835000000001E-2</v>
      </c>
      <c r="E278" s="44">
        <v>3.1352549E-2</v>
      </c>
      <c r="F278" s="44">
        <v>0.25265405200000002</v>
      </c>
      <c r="G278" s="44">
        <v>6.1610446999999999E-2</v>
      </c>
      <c r="H278" s="44">
        <v>0.179241083</v>
      </c>
      <c r="I278" s="44">
        <v>6.5199999999999999E-5</v>
      </c>
      <c r="J278" s="44">
        <v>2.1444314999999999E-2</v>
      </c>
      <c r="K278" s="44">
        <v>1.5809304999999999E-2</v>
      </c>
      <c r="L278" s="44">
        <v>2.1326292E-2</v>
      </c>
      <c r="M278" s="44">
        <v>4.0319733000000003E-2</v>
      </c>
      <c r="N278" s="44">
        <v>0.29813243099999998</v>
      </c>
      <c r="O278" s="44">
        <v>0.257852252</v>
      </c>
      <c r="P278" s="40"/>
      <c r="Q278" s="40"/>
      <c r="R278" s="40"/>
      <c r="S278" s="40"/>
      <c r="T278" s="40"/>
    </row>
    <row r="279" spans="1:20" x14ac:dyDescent="0.3">
      <c r="A279" s="43">
        <v>2001</v>
      </c>
      <c r="B279" s="43" t="s">
        <v>79</v>
      </c>
      <c r="C279" s="43">
        <v>6</v>
      </c>
      <c r="D279" s="44">
        <v>5.6432173000000002E-2</v>
      </c>
      <c r="E279" s="44">
        <v>3.2838894E-2</v>
      </c>
      <c r="F279" s="44">
        <v>0.24590241900000001</v>
      </c>
      <c r="G279" s="44">
        <v>5.9922900000000001E-2</v>
      </c>
      <c r="H279" s="44">
        <v>0.177288271</v>
      </c>
      <c r="I279" s="44">
        <v>1.0759463E-2</v>
      </c>
      <c r="J279" s="44">
        <v>3.4232457000000001E-2</v>
      </c>
      <c r="K279" s="44">
        <v>3.7915748999999999E-2</v>
      </c>
      <c r="L279" s="44">
        <v>3.4589135999999999E-2</v>
      </c>
      <c r="M279" s="44">
        <v>2.9736439E-2</v>
      </c>
      <c r="N279" s="44">
        <v>0.26711191000000001</v>
      </c>
      <c r="O279" s="44">
        <v>0.23940077800000001</v>
      </c>
      <c r="P279" s="40"/>
      <c r="Q279" s="40"/>
      <c r="R279" s="40"/>
      <c r="S279" s="40"/>
      <c r="T279" s="40"/>
    </row>
    <row r="280" spans="1:20" x14ac:dyDescent="0.3">
      <c r="A280" s="43">
        <v>2002</v>
      </c>
      <c r="B280" s="43" t="s">
        <v>79</v>
      </c>
      <c r="C280" s="43">
        <v>6</v>
      </c>
      <c r="D280" s="44">
        <v>6.3009906000000004E-2</v>
      </c>
      <c r="E280" s="44">
        <v>4.0647398000000001E-2</v>
      </c>
      <c r="F280" s="44">
        <v>0.25809532299999999</v>
      </c>
      <c r="G280" s="44">
        <v>6.3535306E-2</v>
      </c>
      <c r="H280" s="44">
        <v>0.21413644100000001</v>
      </c>
      <c r="I280" s="44">
        <v>8.3499999999999997E-5</v>
      </c>
      <c r="J280" s="44">
        <v>3.7420996999999998E-2</v>
      </c>
      <c r="K280" s="44">
        <v>3.0637494000000001E-2</v>
      </c>
      <c r="L280" s="44">
        <v>4.9549634000000002E-2</v>
      </c>
      <c r="M280" s="44">
        <v>1.9773314E-2</v>
      </c>
      <c r="N280" s="44">
        <v>0.274641474</v>
      </c>
      <c r="O280" s="44">
        <v>0.22876885999999999</v>
      </c>
      <c r="P280" s="40"/>
      <c r="Q280" s="40"/>
      <c r="R280" s="40"/>
      <c r="S280" s="40"/>
      <c r="T280" s="40"/>
    </row>
    <row r="281" spans="1:20" x14ac:dyDescent="0.3">
      <c r="A281" s="43">
        <v>2003</v>
      </c>
      <c r="B281" s="43" t="s">
        <v>79</v>
      </c>
      <c r="C281" s="43">
        <v>6</v>
      </c>
      <c r="D281" s="44">
        <v>5.7479377999999998E-2</v>
      </c>
      <c r="E281" s="44">
        <v>3.5108480999999997E-2</v>
      </c>
      <c r="F281" s="44">
        <v>0.28375994399999999</v>
      </c>
      <c r="G281" s="44">
        <v>6.8372495000000005E-2</v>
      </c>
      <c r="H281" s="44">
        <v>0.16839289099999999</v>
      </c>
      <c r="I281" s="44">
        <v>4.1151160000000003E-3</v>
      </c>
      <c r="J281" s="44">
        <v>3.6933300000000002E-2</v>
      </c>
      <c r="K281" s="44">
        <v>3.5403743000000001E-2</v>
      </c>
      <c r="L281" s="44">
        <v>7.3182398999999995E-2</v>
      </c>
      <c r="M281" s="44">
        <v>3.0801617E-2</v>
      </c>
      <c r="N281" s="44">
        <v>0.25176375099999998</v>
      </c>
      <c r="O281" s="44">
        <v>0.30579789200000002</v>
      </c>
      <c r="P281" s="40"/>
      <c r="Q281" s="40"/>
      <c r="R281" s="40"/>
      <c r="S281" s="40"/>
      <c r="T281" s="40"/>
    </row>
    <row r="282" spans="1:20" x14ac:dyDescent="0.3">
      <c r="A282" s="43">
        <v>2004</v>
      </c>
      <c r="B282" s="43" t="s">
        <v>79</v>
      </c>
      <c r="C282" s="43">
        <v>6</v>
      </c>
      <c r="D282" s="44">
        <v>5.4733858000000003E-2</v>
      </c>
      <c r="E282" s="44">
        <v>3.1538779000000003E-2</v>
      </c>
      <c r="F282" s="44">
        <v>0.20789648099999999</v>
      </c>
      <c r="G282" s="44">
        <v>5.0337562000000002E-2</v>
      </c>
      <c r="H282" s="44">
        <v>0.152813904</v>
      </c>
      <c r="I282" s="44">
        <v>9.8489170000000004E-3</v>
      </c>
      <c r="J282" s="44">
        <v>5.5703242E-2</v>
      </c>
      <c r="K282" s="44">
        <v>2.3362890000000001E-2</v>
      </c>
      <c r="L282" s="44">
        <v>7.2581059000000003E-2</v>
      </c>
      <c r="M282" s="44">
        <v>1.2051971E-2</v>
      </c>
      <c r="N282" s="44">
        <v>0.259278065</v>
      </c>
      <c r="O282" s="44">
        <v>0.24357672399999999</v>
      </c>
      <c r="P282" s="40"/>
      <c r="Q282" s="40"/>
      <c r="R282" s="40"/>
      <c r="S282" s="40"/>
      <c r="T282" s="40"/>
    </row>
    <row r="283" spans="1:20" x14ac:dyDescent="0.3">
      <c r="A283" s="43">
        <v>2005</v>
      </c>
      <c r="B283" s="43" t="s">
        <v>79</v>
      </c>
      <c r="C283" s="43">
        <v>6</v>
      </c>
      <c r="D283" s="44">
        <v>5.1721614999999999E-2</v>
      </c>
      <c r="E283" s="44">
        <v>2.6987170000000001E-2</v>
      </c>
      <c r="F283" s="44">
        <v>0.226189053</v>
      </c>
      <c r="G283" s="44">
        <v>5.3980624999999997E-2</v>
      </c>
      <c r="H283" s="44">
        <v>0.12886526100000001</v>
      </c>
      <c r="I283" s="44">
        <v>1.751505E-3</v>
      </c>
      <c r="J283" s="44">
        <v>0.10161168800000001</v>
      </c>
      <c r="K283" s="44">
        <v>3.1888929000000003E-2</v>
      </c>
      <c r="L283" s="44">
        <v>5.7722138999999999E-2</v>
      </c>
      <c r="M283" s="44">
        <v>1.3053564E-2</v>
      </c>
      <c r="N283" s="44">
        <v>0.21269786900000001</v>
      </c>
      <c r="O283" s="44">
        <v>0.22713842100000001</v>
      </c>
      <c r="P283" s="40"/>
      <c r="Q283" s="40"/>
      <c r="R283" s="40"/>
      <c r="S283" s="40"/>
      <c r="T283" s="40"/>
    </row>
    <row r="284" spans="1:20" x14ac:dyDescent="0.3">
      <c r="A284" s="43">
        <v>2006</v>
      </c>
      <c r="B284" s="43" t="s">
        <v>79</v>
      </c>
      <c r="C284" s="43">
        <v>6</v>
      </c>
      <c r="D284" s="44">
        <v>5.2106108999999998E-2</v>
      </c>
      <c r="E284" s="44">
        <v>2.9380336E-2</v>
      </c>
      <c r="F284" s="44">
        <v>0.213877911</v>
      </c>
      <c r="G284" s="44">
        <v>5.0943399E-2</v>
      </c>
      <c r="H284" s="44">
        <v>0.12298621899999999</v>
      </c>
      <c r="I284" s="44">
        <v>1.902623E-3</v>
      </c>
      <c r="J284" s="44">
        <v>9.2299116E-2</v>
      </c>
      <c r="K284" s="44">
        <v>4.1072491000000003E-2</v>
      </c>
      <c r="L284" s="44">
        <v>0.107748415</v>
      </c>
      <c r="M284" s="44">
        <v>2.4008812000000001E-2</v>
      </c>
      <c r="N284" s="44">
        <v>0.23218522899999999</v>
      </c>
      <c r="O284" s="44">
        <v>0.26418392200000002</v>
      </c>
      <c r="P284" s="40"/>
      <c r="Q284" s="40"/>
      <c r="R284" s="40"/>
      <c r="S284" s="40"/>
      <c r="T284" s="40"/>
    </row>
    <row r="285" spans="1:20" x14ac:dyDescent="0.3">
      <c r="A285" s="43">
        <v>2007</v>
      </c>
      <c r="B285" s="43" t="s">
        <v>79</v>
      </c>
      <c r="C285" s="43">
        <v>6</v>
      </c>
      <c r="D285" s="44">
        <v>5.1158678999999999E-2</v>
      </c>
      <c r="E285" s="44">
        <v>2.7592022000000001E-2</v>
      </c>
      <c r="F285" s="44">
        <v>0.245408612</v>
      </c>
      <c r="G285" s="44">
        <v>5.7860399999999999E-2</v>
      </c>
      <c r="H285" s="44">
        <v>0.106910775</v>
      </c>
      <c r="I285" s="44">
        <v>4.3986300000000003E-4</v>
      </c>
      <c r="J285" s="44">
        <v>6.4045757999999994E-2</v>
      </c>
      <c r="K285" s="44">
        <v>4.4915187000000002E-2</v>
      </c>
      <c r="L285" s="44">
        <v>2.3724350000000002E-2</v>
      </c>
      <c r="M285" s="44">
        <v>1.7231929E-2</v>
      </c>
      <c r="N285" s="44">
        <v>0.24362684800000001</v>
      </c>
      <c r="O285" s="44">
        <v>0.29002371599999999</v>
      </c>
      <c r="P285" s="40"/>
      <c r="Q285" s="40"/>
      <c r="R285" s="40"/>
      <c r="S285" s="40"/>
      <c r="T285" s="40"/>
    </row>
    <row r="286" spans="1:20" x14ac:dyDescent="0.3">
      <c r="A286" s="43">
        <v>2008</v>
      </c>
      <c r="B286" s="43" t="s">
        <v>79</v>
      </c>
      <c r="C286" s="43">
        <v>6</v>
      </c>
      <c r="D286" s="44">
        <v>4.8161387999999999E-2</v>
      </c>
      <c r="E286" s="44">
        <v>2.5141017000000002E-2</v>
      </c>
      <c r="F286" s="44">
        <v>0.23561333500000001</v>
      </c>
      <c r="G286" s="44">
        <v>5.4570795999999998E-2</v>
      </c>
      <c r="H286" s="44">
        <v>6.3989535E-2</v>
      </c>
      <c r="I286" s="44">
        <v>6.5500000000000006E-5</v>
      </c>
      <c r="J286" s="44">
        <v>7.0655968E-2</v>
      </c>
      <c r="K286" s="44">
        <v>5.8467101E-2</v>
      </c>
      <c r="L286" s="44">
        <v>8.0470317999999999E-2</v>
      </c>
      <c r="M286" s="44">
        <v>6.1510047999999998E-2</v>
      </c>
      <c r="N286" s="44">
        <v>0.23802812500000001</v>
      </c>
      <c r="O286" s="44">
        <v>0.29285167899999998</v>
      </c>
      <c r="P286" s="40"/>
      <c r="Q286" s="40"/>
      <c r="R286" s="40"/>
      <c r="S286" s="40"/>
      <c r="T286" s="40"/>
    </row>
    <row r="287" spans="1:20" x14ac:dyDescent="0.3">
      <c r="A287" s="43">
        <v>2009</v>
      </c>
      <c r="B287" s="43" t="s">
        <v>79</v>
      </c>
      <c r="C287" s="43">
        <v>6</v>
      </c>
      <c r="D287" s="44">
        <v>4.3668723E-2</v>
      </c>
      <c r="E287" s="44">
        <v>2.3146099999999999E-2</v>
      </c>
      <c r="F287" s="44">
        <v>0.218703341</v>
      </c>
      <c r="G287" s="44">
        <v>5.0360187000000001E-2</v>
      </c>
      <c r="H287" s="44">
        <v>5.224583E-2</v>
      </c>
      <c r="I287" s="44">
        <v>1.3693900000000001E-4</v>
      </c>
      <c r="J287" s="44">
        <v>5.6088688999999997E-2</v>
      </c>
      <c r="K287" s="44">
        <v>7.1503916000000001E-2</v>
      </c>
      <c r="L287" s="44">
        <v>5.2379409000000002E-2</v>
      </c>
      <c r="M287" s="44">
        <v>6.0442546999999999E-2</v>
      </c>
      <c r="N287" s="44">
        <v>0.23224197099999999</v>
      </c>
      <c r="O287" s="44">
        <v>0.33724942200000002</v>
      </c>
      <c r="P287" s="40"/>
      <c r="Q287" s="40"/>
      <c r="R287" s="40"/>
      <c r="S287" s="40"/>
      <c r="T287" s="40"/>
    </row>
    <row r="288" spans="1:20" x14ac:dyDescent="0.3">
      <c r="A288" s="43">
        <v>2010</v>
      </c>
      <c r="B288" s="43" t="s">
        <v>79</v>
      </c>
      <c r="C288" s="43">
        <v>6</v>
      </c>
      <c r="D288" s="44">
        <v>4.23708E-2</v>
      </c>
      <c r="E288" s="44">
        <v>2.2430565999999999E-2</v>
      </c>
      <c r="F288" s="44">
        <v>0.191954445</v>
      </c>
      <c r="G288" s="44">
        <v>4.4310569000000001E-2</v>
      </c>
      <c r="H288" s="44">
        <v>5.9319393999999998E-2</v>
      </c>
      <c r="I288" s="44">
        <v>1.164794E-3</v>
      </c>
      <c r="J288" s="44">
        <v>8.1198116000000001E-2</v>
      </c>
      <c r="K288" s="44">
        <v>6.3426143000000004E-2</v>
      </c>
      <c r="L288" s="44">
        <v>4.164926E-2</v>
      </c>
      <c r="M288" s="44">
        <v>1.2450729000000001E-2</v>
      </c>
      <c r="N288" s="44">
        <v>0.22249142499999999</v>
      </c>
      <c r="O288" s="44">
        <v>0.28842638199999998</v>
      </c>
      <c r="P288" s="40"/>
      <c r="Q288" s="40"/>
      <c r="R288" s="40"/>
      <c r="S288" s="40"/>
      <c r="T288" s="40"/>
    </row>
    <row r="289" spans="1:26" x14ac:dyDescent="0.3">
      <c r="A289" s="43">
        <v>2011</v>
      </c>
      <c r="B289" s="43" t="s">
        <v>79</v>
      </c>
      <c r="C289" s="43">
        <v>6</v>
      </c>
      <c r="D289" s="44">
        <v>3.9418063000000003E-2</v>
      </c>
      <c r="E289" s="44">
        <v>2.0383819000000001E-2</v>
      </c>
      <c r="F289" s="44">
        <v>0.16266866399999999</v>
      </c>
      <c r="G289" s="44">
        <v>3.6869846999999997E-2</v>
      </c>
      <c r="H289" s="44">
        <v>3.1223958E-2</v>
      </c>
      <c r="I289" s="44">
        <v>6.4999999999999994E-5</v>
      </c>
      <c r="J289" s="44">
        <v>8.3839096000000002E-2</v>
      </c>
      <c r="K289" s="44">
        <v>5.0698941999999997E-2</v>
      </c>
      <c r="L289" s="44">
        <v>2.1062247999999999E-2</v>
      </c>
      <c r="M289" s="44">
        <v>1.2081181999999999E-2</v>
      </c>
      <c r="N289" s="44">
        <v>0.20796441099999999</v>
      </c>
      <c r="O289" s="44">
        <v>0.28943265699999998</v>
      </c>
      <c r="P289" s="40"/>
      <c r="Q289" s="40"/>
      <c r="R289" s="40"/>
      <c r="S289" s="40"/>
      <c r="T289" s="40"/>
    </row>
    <row r="290" spans="1:26" x14ac:dyDescent="0.3">
      <c r="A290" s="43">
        <v>2012</v>
      </c>
      <c r="B290" s="43" t="s">
        <v>79</v>
      </c>
      <c r="C290" s="43">
        <v>6</v>
      </c>
      <c r="D290" s="44">
        <v>3.7889085000000003E-2</v>
      </c>
      <c r="E290" s="44">
        <v>2.1414137E-2</v>
      </c>
      <c r="F290" s="44">
        <v>0.16162507500000001</v>
      </c>
      <c r="G290" s="44">
        <v>3.6426594999999999E-2</v>
      </c>
      <c r="H290" s="44">
        <v>2.1685129000000001E-2</v>
      </c>
      <c r="I290" s="44">
        <v>6.3100000000000002E-5</v>
      </c>
      <c r="J290" s="44">
        <v>7.0238951999999993E-2</v>
      </c>
      <c r="K290" s="44">
        <v>6.8704024000000002E-2</v>
      </c>
      <c r="L290" s="44">
        <v>5.4662075999999997E-2</v>
      </c>
      <c r="M290" s="44">
        <v>1.3010893000000001E-2</v>
      </c>
      <c r="N290" s="44">
        <v>0.205433747</v>
      </c>
      <c r="O290" s="44">
        <v>0.30435104099999999</v>
      </c>
      <c r="P290" s="40"/>
      <c r="Q290" s="40"/>
      <c r="R290" s="40"/>
      <c r="S290" s="40"/>
      <c r="T290" s="40"/>
    </row>
    <row r="291" spans="1:26" x14ac:dyDescent="0.3">
      <c r="A291" s="43">
        <v>2013</v>
      </c>
      <c r="B291" s="43" t="s">
        <v>79</v>
      </c>
      <c r="C291" s="43">
        <v>6</v>
      </c>
      <c r="D291" s="44">
        <v>3.8149744999999999E-2</v>
      </c>
      <c r="E291" s="44">
        <v>2.2062463000000001E-2</v>
      </c>
      <c r="F291" s="44">
        <v>0.154009596</v>
      </c>
      <c r="G291" s="44">
        <v>3.4956702999999999E-2</v>
      </c>
      <c r="H291" s="44">
        <v>3.3321338999999998E-2</v>
      </c>
      <c r="I291" s="44">
        <v>6.5099999999999997E-5</v>
      </c>
      <c r="J291" s="44">
        <v>3.0400290999999999E-2</v>
      </c>
      <c r="K291" s="44">
        <v>5.5050586999999998E-2</v>
      </c>
      <c r="L291" s="44">
        <v>3.8589945E-2</v>
      </c>
      <c r="M291" s="44">
        <v>1.8622119999999999E-2</v>
      </c>
      <c r="N291" s="44">
        <v>0.17059696399999999</v>
      </c>
      <c r="O291" s="44">
        <v>0.33349859599999998</v>
      </c>
      <c r="P291" s="40"/>
      <c r="Q291" s="40"/>
      <c r="R291" s="40"/>
      <c r="S291" s="40"/>
      <c r="T291" s="40"/>
    </row>
    <row r="292" spans="1:26" x14ac:dyDescent="0.3">
      <c r="A292" s="43">
        <v>2014</v>
      </c>
      <c r="B292" s="43" t="s">
        <v>79</v>
      </c>
      <c r="C292" s="43">
        <v>6</v>
      </c>
      <c r="D292" s="44">
        <v>4.1089140000000003E-2</v>
      </c>
      <c r="E292" s="44">
        <v>2.2872639E-2</v>
      </c>
      <c r="F292" s="44">
        <v>0.16894303199999999</v>
      </c>
      <c r="G292" s="44">
        <v>3.8603375000000002E-2</v>
      </c>
      <c r="H292" s="44">
        <v>3.9382907000000002E-2</v>
      </c>
      <c r="I292" s="44">
        <v>6.6099999999999994E-5</v>
      </c>
      <c r="J292" s="44">
        <v>2.6882882E-2</v>
      </c>
      <c r="K292" s="44">
        <v>5.362745E-2</v>
      </c>
      <c r="L292" s="44">
        <v>4.0006084999999997E-2</v>
      </c>
      <c r="M292" s="44">
        <v>3.1567614000000001E-2</v>
      </c>
      <c r="N292" s="44">
        <v>0.194071995</v>
      </c>
      <c r="O292" s="44">
        <v>0.334062048</v>
      </c>
      <c r="P292" s="40"/>
      <c r="Q292" s="40"/>
      <c r="R292" s="40"/>
      <c r="S292" s="40"/>
      <c r="T292" s="40"/>
    </row>
    <row r="293" spans="1:26" x14ac:dyDescent="0.3">
      <c r="A293" s="43">
        <v>2015</v>
      </c>
      <c r="B293" s="43" t="s">
        <v>79</v>
      </c>
      <c r="C293" s="43">
        <v>6</v>
      </c>
      <c r="D293" s="44">
        <v>6.5677662999999997E-2</v>
      </c>
      <c r="E293" s="44">
        <v>4.5865400000000001E-2</v>
      </c>
      <c r="F293" s="44">
        <v>0.28422451900000001</v>
      </c>
      <c r="G293" s="44">
        <v>6.8065818E-2</v>
      </c>
      <c r="H293" s="44">
        <v>0.14996153500000001</v>
      </c>
      <c r="I293" s="44">
        <v>3.1702000000000002E-3</v>
      </c>
      <c r="J293" s="44">
        <v>5.6314469999999998E-2</v>
      </c>
      <c r="K293" s="44">
        <v>6.6097025000000004E-2</v>
      </c>
      <c r="L293" s="44">
        <v>6.6507994000000001E-2</v>
      </c>
      <c r="M293" s="44">
        <v>4.4880608000000002E-2</v>
      </c>
      <c r="N293" s="44">
        <v>0.348722584</v>
      </c>
      <c r="O293" s="44">
        <v>0.49616950300000001</v>
      </c>
      <c r="P293" s="35"/>
      <c r="Q293" s="35"/>
      <c r="R293" s="35"/>
      <c r="S293" s="35"/>
      <c r="T293" s="35"/>
    </row>
    <row r="294" spans="1:26" x14ac:dyDescent="0.3">
      <c r="A294" s="43">
        <v>2016</v>
      </c>
      <c r="B294" s="43" t="s">
        <v>79</v>
      </c>
      <c r="C294" s="43">
        <v>6</v>
      </c>
      <c r="D294" s="44">
        <v>7.0412871000000002E-2</v>
      </c>
      <c r="E294" s="44">
        <v>4.6626615000000003E-2</v>
      </c>
      <c r="F294" s="44">
        <v>0.28566236499999997</v>
      </c>
      <c r="G294" s="44">
        <v>6.8676524000000003E-2</v>
      </c>
      <c r="H294" s="44">
        <v>0.15805580799999999</v>
      </c>
      <c r="I294" s="44">
        <v>3.0978809999999998E-3</v>
      </c>
      <c r="J294" s="44">
        <v>5.8364409999999999E-2</v>
      </c>
      <c r="K294" s="44">
        <v>6.9966740999999999E-2</v>
      </c>
      <c r="L294" s="44">
        <v>6.9269616000000006E-2</v>
      </c>
      <c r="M294" s="44">
        <v>5.9178326000000003E-2</v>
      </c>
      <c r="N294" s="44">
        <v>0.34259789400000001</v>
      </c>
      <c r="O294" s="44">
        <v>0.58576702700000005</v>
      </c>
      <c r="P294" s="36"/>
      <c r="Q294" s="36"/>
      <c r="R294" s="36"/>
      <c r="S294" s="36"/>
      <c r="T294" s="36"/>
      <c r="U294" s="36"/>
      <c r="V294" s="36"/>
      <c r="W294" s="36"/>
      <c r="X294" s="36"/>
      <c r="Y294" s="36"/>
      <c r="Z294" s="36"/>
    </row>
    <row r="295" spans="1:26" x14ac:dyDescent="0.3">
      <c r="A295" s="43">
        <v>2017</v>
      </c>
      <c r="B295" s="43" t="s">
        <v>79</v>
      </c>
      <c r="C295" s="43">
        <v>6</v>
      </c>
      <c r="D295" s="44">
        <v>7.3758792000000004E-2</v>
      </c>
      <c r="E295" s="44">
        <v>4.8821391999999998E-2</v>
      </c>
      <c r="F295" s="44">
        <v>0.28991388600000001</v>
      </c>
      <c r="G295" s="44">
        <v>6.9798268999999996E-2</v>
      </c>
      <c r="H295" s="44">
        <v>0.159665627</v>
      </c>
      <c r="I295" s="44">
        <v>3.4256769999999998E-3</v>
      </c>
      <c r="J295" s="44">
        <v>6.0071038E-2</v>
      </c>
      <c r="K295" s="44">
        <v>7.2686991000000006E-2</v>
      </c>
      <c r="L295" s="44">
        <v>6.8274725999999994E-2</v>
      </c>
      <c r="M295" s="44">
        <v>6.1505402000000001E-2</v>
      </c>
      <c r="N295" s="44">
        <v>0.36240435100000001</v>
      </c>
      <c r="O295" s="44">
        <v>0.63429569600000002</v>
      </c>
      <c r="P295" s="40"/>
      <c r="Q295" s="40"/>
      <c r="R295" s="40"/>
      <c r="S295" s="40"/>
      <c r="T295" s="40"/>
    </row>
    <row r="296" spans="1:26" x14ac:dyDescent="0.3">
      <c r="A296" s="43">
        <v>2018</v>
      </c>
      <c r="B296" s="43" t="s">
        <v>79</v>
      </c>
      <c r="C296" s="43">
        <v>6</v>
      </c>
      <c r="D296" s="44">
        <v>7.3371087000000001E-2</v>
      </c>
      <c r="E296" s="44">
        <v>4.7939835E-2</v>
      </c>
      <c r="F296" s="44">
        <v>0.29066637000000001</v>
      </c>
      <c r="G296" s="44">
        <v>7.0299136999999998E-2</v>
      </c>
      <c r="H296" s="44">
        <v>0.15286954699999999</v>
      </c>
      <c r="I296" s="44">
        <v>3.231715E-3</v>
      </c>
      <c r="J296" s="44">
        <v>6.3407569999999996E-2</v>
      </c>
      <c r="K296" s="44">
        <v>7.6492586000000001E-2</v>
      </c>
      <c r="L296" s="44">
        <v>6.9151621999999996E-2</v>
      </c>
      <c r="M296" s="44">
        <v>6.1294559999999998E-2</v>
      </c>
      <c r="N296" s="44">
        <v>0.37662971699999997</v>
      </c>
      <c r="O296" s="44">
        <v>0.63964999099999997</v>
      </c>
      <c r="P296" s="40"/>
      <c r="Q296" s="40"/>
      <c r="R296" s="40"/>
      <c r="S296" s="40"/>
      <c r="T296" s="40"/>
    </row>
    <row r="297" spans="1:26" x14ac:dyDescent="0.3">
      <c r="A297" s="43">
        <v>2019</v>
      </c>
      <c r="B297" s="43" t="s">
        <v>79</v>
      </c>
      <c r="C297" s="43">
        <v>6</v>
      </c>
      <c r="D297" s="44">
        <v>7.2199525000000001E-2</v>
      </c>
      <c r="E297" s="44">
        <v>4.8461490000000003E-2</v>
      </c>
      <c r="F297" s="44">
        <v>0.286987512</v>
      </c>
      <c r="G297" s="44">
        <v>6.9273857999999994E-2</v>
      </c>
      <c r="H297" s="44">
        <v>0.151602442</v>
      </c>
      <c r="I297" s="44">
        <v>3.4479519999999998E-3</v>
      </c>
      <c r="J297" s="44">
        <v>6.2863551000000004E-2</v>
      </c>
      <c r="K297" s="44">
        <v>7.9562164000000005E-2</v>
      </c>
      <c r="L297" s="44">
        <v>6.9907478999999995E-2</v>
      </c>
      <c r="M297" s="44">
        <v>6.4615023999999993E-2</v>
      </c>
      <c r="N297" s="44">
        <v>0.37634397800000002</v>
      </c>
      <c r="O297" s="44">
        <v>0.63191889899999998</v>
      </c>
      <c r="P297" s="40"/>
      <c r="Q297" s="40"/>
      <c r="R297" s="40"/>
      <c r="S297" s="40"/>
      <c r="T297" s="40"/>
    </row>
    <row r="298" spans="1:26" x14ac:dyDescent="0.3">
      <c r="A298" s="43">
        <v>2020</v>
      </c>
      <c r="B298" s="43" t="s">
        <v>79</v>
      </c>
      <c r="C298" s="43">
        <v>6</v>
      </c>
      <c r="D298" s="44">
        <v>6.9029089000000002E-2</v>
      </c>
      <c r="E298" s="44">
        <v>4.7297825000000002E-2</v>
      </c>
      <c r="F298" s="44">
        <v>0.27334062599999998</v>
      </c>
      <c r="G298" s="44">
        <v>6.6039677000000005E-2</v>
      </c>
      <c r="H298" s="44">
        <v>0.14820472300000001</v>
      </c>
      <c r="I298" s="44">
        <v>3.2715309999999998E-3</v>
      </c>
      <c r="J298" s="44">
        <v>6.3814700000000002E-2</v>
      </c>
      <c r="K298" s="44">
        <v>8.2787899999999998E-2</v>
      </c>
      <c r="L298" s="44">
        <v>7.0692746000000001E-2</v>
      </c>
      <c r="M298" s="44">
        <v>5.7843566999999999E-2</v>
      </c>
      <c r="N298" s="44">
        <v>0.37479479900000001</v>
      </c>
      <c r="O298" s="44">
        <v>0.60184655099999995</v>
      </c>
      <c r="P298" s="40"/>
      <c r="Q298" s="40"/>
      <c r="R298" s="40"/>
      <c r="S298" s="40"/>
      <c r="T298" s="40"/>
      <c r="U298" s="37"/>
      <c r="V298" s="37"/>
      <c r="W298" s="37"/>
      <c r="X298" s="37"/>
      <c r="Y298" s="37"/>
      <c r="Z298" s="37"/>
    </row>
    <row r="299" spans="1:26" x14ac:dyDescent="0.3">
      <c r="A299" s="43">
        <v>2021</v>
      </c>
      <c r="B299" s="43" t="s">
        <v>79</v>
      </c>
      <c r="C299" s="43">
        <v>6</v>
      </c>
      <c r="D299" s="44">
        <v>6.7597521999999993E-2</v>
      </c>
      <c r="E299" s="44">
        <v>4.6518875000000001E-2</v>
      </c>
      <c r="F299" s="44">
        <v>0.26328275800000001</v>
      </c>
      <c r="G299" s="44">
        <v>6.3601481000000001E-2</v>
      </c>
      <c r="H299" s="44">
        <v>0.15071024799999999</v>
      </c>
      <c r="I299" s="44">
        <v>3.3041949999999998E-3</v>
      </c>
      <c r="J299" s="44">
        <v>6.5784236999999995E-2</v>
      </c>
      <c r="K299" s="44">
        <v>8.6107148999999994E-2</v>
      </c>
      <c r="L299" s="44">
        <v>7.1456755999999996E-2</v>
      </c>
      <c r="M299" s="44">
        <v>5.3212508999999998E-2</v>
      </c>
      <c r="N299" s="44">
        <v>0.37299513499999998</v>
      </c>
      <c r="O299" s="44">
        <v>0.58474164200000001</v>
      </c>
      <c r="P299" s="40"/>
      <c r="Q299" s="40"/>
      <c r="R299" s="40"/>
      <c r="S299" s="40"/>
      <c r="T299" s="40"/>
    </row>
    <row r="300" spans="1:26" x14ac:dyDescent="0.3">
      <c r="A300" s="43">
        <v>2022</v>
      </c>
      <c r="B300" s="43" t="s">
        <v>79</v>
      </c>
      <c r="C300" s="43">
        <v>6</v>
      </c>
      <c r="D300" s="44">
        <v>6.7460120999999998E-2</v>
      </c>
      <c r="E300" s="44">
        <v>4.5630055000000003E-2</v>
      </c>
      <c r="F300" s="44">
        <v>0.251598975</v>
      </c>
      <c r="G300" s="44">
        <v>6.0855617000000001E-2</v>
      </c>
      <c r="H300" s="44">
        <v>0.14949977</v>
      </c>
      <c r="I300" s="44">
        <v>3.3323879999999999E-3</v>
      </c>
      <c r="J300" s="44">
        <v>6.7842238999999999E-2</v>
      </c>
      <c r="K300" s="44">
        <v>8.8803484000000002E-2</v>
      </c>
      <c r="L300" s="44">
        <v>7.2201324999999997E-2</v>
      </c>
      <c r="M300" s="44">
        <v>5.2404462999999998E-2</v>
      </c>
      <c r="N300" s="44">
        <v>0.36524814100000003</v>
      </c>
      <c r="O300" s="44">
        <v>0.57756119500000003</v>
      </c>
      <c r="P300" s="35"/>
      <c r="Q300" s="35"/>
      <c r="R300" s="35"/>
      <c r="S300" s="35"/>
      <c r="T300" s="35"/>
    </row>
    <row r="301" spans="1:26" x14ac:dyDescent="0.3">
      <c r="A301" s="43">
        <v>2023</v>
      </c>
      <c r="B301" s="43" t="s">
        <v>79</v>
      </c>
      <c r="C301" s="43">
        <v>6</v>
      </c>
      <c r="D301" s="44">
        <v>6.9307597999999998E-2</v>
      </c>
      <c r="E301" s="44">
        <v>4.5314798000000003E-2</v>
      </c>
      <c r="F301" s="44">
        <v>0.24457627500000001</v>
      </c>
      <c r="G301" s="44">
        <v>5.9310926E-2</v>
      </c>
      <c r="H301" s="44">
        <v>0.14770909099999999</v>
      </c>
      <c r="I301" s="44">
        <v>3.3718160000000001E-3</v>
      </c>
      <c r="J301" s="44">
        <v>6.9369016000000006E-2</v>
      </c>
      <c r="K301" s="44">
        <v>9.1364385000000006E-2</v>
      </c>
      <c r="L301" s="44">
        <v>7.2950425999999999E-2</v>
      </c>
      <c r="M301" s="44">
        <v>5.3890325000000003E-2</v>
      </c>
      <c r="N301" s="44">
        <v>0.36200560799999998</v>
      </c>
      <c r="O301" s="44">
        <v>0.59842018799999996</v>
      </c>
      <c r="P301" s="40"/>
      <c r="Q301" s="40"/>
      <c r="R301" s="40"/>
      <c r="S301" s="40"/>
      <c r="T301" s="40"/>
    </row>
    <row r="302" spans="1:26" x14ac:dyDescent="0.3">
      <c r="A302" s="43">
        <v>2024</v>
      </c>
      <c r="B302" s="43" t="s">
        <v>79</v>
      </c>
      <c r="C302" s="43">
        <v>6</v>
      </c>
      <c r="D302" s="44">
        <v>7.0446522999999997E-2</v>
      </c>
      <c r="E302" s="44">
        <v>4.5570436999999998E-2</v>
      </c>
      <c r="F302" s="44">
        <v>0.24396335699999999</v>
      </c>
      <c r="G302" s="44">
        <v>5.9317342000000002E-2</v>
      </c>
      <c r="H302" s="44">
        <v>0.14867944599999999</v>
      </c>
      <c r="I302" s="44">
        <v>3.419212E-3</v>
      </c>
      <c r="J302" s="44">
        <v>7.0569092999999999E-2</v>
      </c>
      <c r="K302" s="44">
        <v>9.3933788000000004E-2</v>
      </c>
      <c r="L302" s="44">
        <v>7.3682295999999994E-2</v>
      </c>
      <c r="M302" s="44">
        <v>5.4575762E-2</v>
      </c>
      <c r="N302" s="44">
        <v>0.36326210599999997</v>
      </c>
      <c r="O302" s="44">
        <v>0.60979142900000005</v>
      </c>
      <c r="P302" s="40"/>
      <c r="Q302" s="40"/>
      <c r="R302" s="40"/>
      <c r="S302" s="40"/>
      <c r="T302" s="40"/>
    </row>
    <row r="303" spans="1:26" x14ac:dyDescent="0.3">
      <c r="A303" s="43">
        <v>2025</v>
      </c>
      <c r="B303" s="43" t="s">
        <v>79</v>
      </c>
      <c r="C303" s="43">
        <v>6</v>
      </c>
      <c r="D303" s="44">
        <v>6.9930940999999996E-2</v>
      </c>
      <c r="E303" s="44">
        <v>4.5718823999999998E-2</v>
      </c>
      <c r="F303" s="44">
        <v>0.24430269299999999</v>
      </c>
      <c r="G303" s="44">
        <v>5.9545293999999999E-2</v>
      </c>
      <c r="H303" s="44">
        <v>0.15168242200000001</v>
      </c>
      <c r="I303" s="44">
        <v>3.4717760000000002E-3</v>
      </c>
      <c r="J303" s="44">
        <v>7.2140131999999996E-2</v>
      </c>
      <c r="K303" s="44">
        <v>9.6170811999999994E-2</v>
      </c>
      <c r="L303" s="44">
        <v>7.4286468999999994E-2</v>
      </c>
      <c r="M303" s="44">
        <v>5.4865917E-2</v>
      </c>
      <c r="N303" s="44">
        <v>0.36275407999999998</v>
      </c>
      <c r="O303" s="44">
        <v>0.60559254799999995</v>
      </c>
      <c r="P303" s="40"/>
      <c r="Q303" s="40"/>
      <c r="R303" s="40"/>
      <c r="S303" s="40"/>
      <c r="T303" s="40"/>
    </row>
    <row r="304" spans="1:26" x14ac:dyDescent="0.3">
      <c r="A304" s="43">
        <v>2026</v>
      </c>
      <c r="B304" s="43" t="s">
        <v>79</v>
      </c>
      <c r="C304" s="43">
        <v>6</v>
      </c>
      <c r="D304" s="44">
        <v>6.8485847000000002E-2</v>
      </c>
      <c r="E304" s="44">
        <v>4.5516551000000002E-2</v>
      </c>
      <c r="F304" s="44">
        <v>0.24280837299999999</v>
      </c>
      <c r="G304" s="44">
        <v>5.9329855000000001E-2</v>
      </c>
      <c r="H304" s="44">
        <v>0.15408133399999999</v>
      </c>
      <c r="I304" s="44">
        <v>3.5195529999999999E-3</v>
      </c>
      <c r="J304" s="44">
        <v>7.3537674999999997E-2</v>
      </c>
      <c r="K304" s="44">
        <v>9.8101441999999997E-2</v>
      </c>
      <c r="L304" s="44">
        <v>7.4902761999999998E-2</v>
      </c>
      <c r="M304" s="44">
        <v>5.5781848000000002E-2</v>
      </c>
      <c r="N304" s="44">
        <v>0.36103905600000002</v>
      </c>
      <c r="O304" s="44">
        <v>0.590629285</v>
      </c>
      <c r="P304" s="40"/>
      <c r="Q304" s="40"/>
      <c r="R304" s="40"/>
      <c r="S304" s="40"/>
      <c r="T304" s="40"/>
      <c r="U304" s="40"/>
      <c r="V304" s="40"/>
      <c r="W304" s="40"/>
      <c r="X304" s="40"/>
      <c r="Y304" s="40"/>
      <c r="Z304" s="40"/>
    </row>
    <row r="305" spans="1:26" x14ac:dyDescent="0.3">
      <c r="A305" s="43">
        <v>2027</v>
      </c>
      <c r="B305" s="43" t="s">
        <v>79</v>
      </c>
      <c r="C305" s="43">
        <v>6</v>
      </c>
      <c r="D305" s="44">
        <v>6.7615697000000002E-2</v>
      </c>
      <c r="E305" s="44">
        <v>4.5311787999999999E-2</v>
      </c>
      <c r="F305" s="44">
        <v>0.24092812899999999</v>
      </c>
      <c r="G305" s="44">
        <v>5.8999894999999997E-2</v>
      </c>
      <c r="H305" s="44">
        <v>0.155773783</v>
      </c>
      <c r="I305" s="44">
        <v>3.5737809999999998E-3</v>
      </c>
      <c r="J305" s="44">
        <v>7.4925699999999998E-2</v>
      </c>
      <c r="K305" s="44">
        <v>9.9829121000000007E-2</v>
      </c>
      <c r="L305" s="44">
        <v>7.5482156999999994E-2</v>
      </c>
      <c r="M305" s="44">
        <v>5.6598216999999999E-2</v>
      </c>
      <c r="N305" s="44">
        <v>0.35937627100000002</v>
      </c>
      <c r="O305" s="44">
        <v>0.57833098000000005</v>
      </c>
      <c r="P305" s="40"/>
      <c r="Q305" s="40"/>
      <c r="R305" s="40"/>
      <c r="S305" s="40"/>
      <c r="T305" s="40"/>
      <c r="U305" s="40"/>
      <c r="V305" s="40"/>
      <c r="W305" s="40"/>
      <c r="X305" s="40"/>
      <c r="Y305" s="40"/>
      <c r="Z305" s="40"/>
    </row>
    <row r="306" spans="1:26" x14ac:dyDescent="0.3">
      <c r="A306" s="43">
        <v>2028</v>
      </c>
      <c r="B306" s="43" t="s">
        <v>79</v>
      </c>
      <c r="C306" s="43">
        <v>6</v>
      </c>
      <c r="D306" s="44">
        <v>6.7308014999999999E-2</v>
      </c>
      <c r="E306" s="44">
        <v>4.5099241999999998E-2</v>
      </c>
      <c r="F306" s="44">
        <v>0.23975338600000001</v>
      </c>
      <c r="G306" s="44">
        <v>5.8844857E-2</v>
      </c>
      <c r="H306" s="44">
        <v>0.157778317</v>
      </c>
      <c r="I306" s="44">
        <v>3.6165870000000001E-3</v>
      </c>
      <c r="J306" s="44">
        <v>7.6294374999999998E-2</v>
      </c>
      <c r="K306" s="44">
        <v>0.101230746</v>
      </c>
      <c r="L306" s="44">
        <v>7.6175813999999994E-2</v>
      </c>
      <c r="M306" s="44">
        <v>5.7459761999999998E-2</v>
      </c>
      <c r="N306" s="44">
        <v>0.35809100399999999</v>
      </c>
      <c r="O306" s="44">
        <v>0.570703878</v>
      </c>
      <c r="P306" s="40"/>
      <c r="Q306" s="40"/>
      <c r="R306" s="40"/>
      <c r="S306" s="40"/>
      <c r="T306" s="40"/>
      <c r="U306" s="40"/>
      <c r="V306" s="40"/>
      <c r="W306" s="40"/>
      <c r="X306" s="40"/>
      <c r="Y306" s="40"/>
      <c r="Z306" s="40"/>
    </row>
    <row r="307" spans="1:26" x14ac:dyDescent="0.3">
      <c r="A307" s="43">
        <v>2029</v>
      </c>
      <c r="B307" s="43" t="s">
        <v>79</v>
      </c>
      <c r="C307" s="43">
        <v>6</v>
      </c>
      <c r="D307" s="44">
        <v>6.6951748000000005E-2</v>
      </c>
      <c r="E307" s="44">
        <v>4.4930904000000001E-2</v>
      </c>
      <c r="F307" s="44">
        <v>0.23912884000000001</v>
      </c>
      <c r="G307" s="44">
        <v>5.8816856000000001E-2</v>
      </c>
      <c r="H307" s="44">
        <v>0.159679347</v>
      </c>
      <c r="I307" s="44">
        <v>3.6771130000000001E-3</v>
      </c>
      <c r="J307" s="44">
        <v>7.7631765000000005E-2</v>
      </c>
      <c r="K307" s="44">
        <v>0.102234961</v>
      </c>
      <c r="L307" s="44">
        <v>7.6636250000000003E-2</v>
      </c>
      <c r="M307" s="44">
        <v>5.8131025000000003E-2</v>
      </c>
      <c r="N307" s="44">
        <v>0.35542467999999999</v>
      </c>
      <c r="O307" s="44">
        <v>0.56211127500000002</v>
      </c>
      <c r="P307" s="35"/>
      <c r="Q307" s="35"/>
      <c r="R307" s="35"/>
      <c r="S307" s="35"/>
      <c r="T307" s="35"/>
    </row>
    <row r="308" spans="1:26" x14ac:dyDescent="0.3">
      <c r="A308" s="43">
        <v>2030</v>
      </c>
      <c r="B308" s="43" t="s">
        <v>79</v>
      </c>
      <c r="C308" s="43">
        <v>6</v>
      </c>
      <c r="D308" s="44">
        <v>6.7018173E-2</v>
      </c>
      <c r="E308" s="44">
        <v>4.4750396999999997E-2</v>
      </c>
      <c r="F308" s="44">
        <v>0.23872405899999999</v>
      </c>
      <c r="G308" s="44">
        <v>5.8838735000000003E-2</v>
      </c>
      <c r="H308" s="44">
        <v>0.16550008199999999</v>
      </c>
      <c r="I308" s="44">
        <v>3.7126799999999999E-3</v>
      </c>
      <c r="J308" s="44">
        <v>7.9816758000000002E-2</v>
      </c>
      <c r="K308" s="44">
        <v>0.10313203899999999</v>
      </c>
      <c r="L308" s="44">
        <v>7.8506535000000002E-2</v>
      </c>
      <c r="M308" s="44">
        <v>6.0308805E-2</v>
      </c>
      <c r="N308" s="44">
        <v>0.35905211399999998</v>
      </c>
      <c r="O308" s="44">
        <v>0.56004310599999996</v>
      </c>
      <c r="P308" s="35"/>
      <c r="Q308" s="35"/>
      <c r="R308" s="35"/>
      <c r="S308" s="35"/>
      <c r="T308" s="35"/>
    </row>
    <row r="309" spans="1:26" x14ac:dyDescent="0.3">
      <c r="A309" s="43">
        <v>1980</v>
      </c>
      <c r="B309" s="43" t="s">
        <v>80</v>
      </c>
      <c r="C309" s="43">
        <v>7</v>
      </c>
      <c r="D309" s="44">
        <v>5.1324937000000001E-2</v>
      </c>
      <c r="E309" s="44">
        <v>7.4996769999999997E-3</v>
      </c>
      <c r="F309" s="44">
        <v>0.12318221</v>
      </c>
      <c r="G309" s="44">
        <v>4.9268277999999999E-2</v>
      </c>
      <c r="H309" s="44">
        <v>5.9447979999999997E-2</v>
      </c>
      <c r="I309" s="44">
        <v>9.4022050000000003E-3</v>
      </c>
      <c r="J309" s="44">
        <v>0</v>
      </c>
      <c r="K309" s="44">
        <v>0</v>
      </c>
      <c r="L309" s="44">
        <v>1.8794532999999999E-2</v>
      </c>
      <c r="M309" s="44">
        <v>2.2773846E-2</v>
      </c>
      <c r="N309" s="44">
        <v>5.5604938999999999E-2</v>
      </c>
      <c r="O309" s="44">
        <v>9.2611105999999999E-2</v>
      </c>
      <c r="P309" s="40"/>
      <c r="Q309" s="40"/>
      <c r="R309" s="40"/>
      <c r="S309" s="40"/>
      <c r="T309" s="40"/>
      <c r="U309" s="40"/>
      <c r="V309" s="40"/>
      <c r="W309" s="40"/>
      <c r="X309" s="40"/>
      <c r="Y309" s="40"/>
      <c r="Z309" s="40"/>
    </row>
    <row r="310" spans="1:26" x14ac:dyDescent="0.3">
      <c r="A310" s="43">
        <v>1981</v>
      </c>
      <c r="B310" s="43" t="s">
        <v>80</v>
      </c>
      <c r="C310" s="43">
        <v>7</v>
      </c>
      <c r="D310" s="44">
        <v>9.1519012999999996E-2</v>
      </c>
      <c r="E310" s="44">
        <v>1.9747620000000001E-3</v>
      </c>
      <c r="F310" s="44">
        <v>9.7775032999999997E-2</v>
      </c>
      <c r="G310" s="44">
        <v>3.9104922E-2</v>
      </c>
      <c r="H310" s="44">
        <v>0.24965206200000001</v>
      </c>
      <c r="I310" s="44">
        <v>3.3865940000000001E-3</v>
      </c>
      <c r="J310" s="44">
        <v>0</v>
      </c>
      <c r="K310" s="44">
        <v>8.7200000000000005E-5</v>
      </c>
      <c r="L310" s="44">
        <v>1.1224724E-2</v>
      </c>
      <c r="M310" s="44">
        <v>9.5129410000000005E-3</v>
      </c>
      <c r="N310" s="44">
        <v>7.2169469999999999E-2</v>
      </c>
      <c r="O310" s="44">
        <v>3.3034206000000003E-2</v>
      </c>
      <c r="P310" s="35"/>
      <c r="Q310" s="35"/>
      <c r="R310" s="35"/>
      <c r="S310" s="40"/>
      <c r="T310" s="40"/>
      <c r="U310" s="40"/>
      <c r="V310" s="40"/>
      <c r="W310" s="40"/>
      <c r="X310" s="40"/>
      <c r="Y310" s="40"/>
      <c r="Z310" s="40"/>
    </row>
    <row r="311" spans="1:26" x14ac:dyDescent="0.3">
      <c r="A311" s="43">
        <v>1982</v>
      </c>
      <c r="B311" s="43" t="s">
        <v>80</v>
      </c>
      <c r="C311" s="43">
        <v>7</v>
      </c>
      <c r="D311" s="44">
        <v>0.106125935</v>
      </c>
      <c r="E311" s="44">
        <v>5.2346800000000002E-3</v>
      </c>
      <c r="F311" s="44">
        <v>0.100100391</v>
      </c>
      <c r="G311" s="44">
        <v>4.0034533999999997E-2</v>
      </c>
      <c r="H311" s="44">
        <v>0.137902002</v>
      </c>
      <c r="I311" s="44">
        <v>2.5599999999999999E-5</v>
      </c>
      <c r="J311" s="44">
        <v>5.7178399999999999E-4</v>
      </c>
      <c r="K311" s="44">
        <v>1.3980446000000001E-2</v>
      </c>
      <c r="L311" s="44">
        <v>7.8392210000000004E-3</v>
      </c>
      <c r="M311" s="44">
        <v>7.2818420000000002E-3</v>
      </c>
      <c r="N311" s="44">
        <v>9.7864129999999994E-2</v>
      </c>
      <c r="O311" s="44">
        <v>1.6988881000000001E-2</v>
      </c>
      <c r="P311" s="35"/>
      <c r="Q311" s="35"/>
      <c r="R311" s="35"/>
      <c r="S311" s="35"/>
      <c r="T311" s="35"/>
      <c r="V311" s="37"/>
      <c r="W311" s="37"/>
      <c r="X311" s="37"/>
      <c r="Y311" s="37"/>
      <c r="Z311" s="37"/>
    </row>
    <row r="312" spans="1:26" x14ac:dyDescent="0.3">
      <c r="A312" s="43">
        <v>1983</v>
      </c>
      <c r="B312" s="43" t="s">
        <v>80</v>
      </c>
      <c r="C312" s="43">
        <v>7</v>
      </c>
      <c r="D312" s="44">
        <v>8.3447080000000007E-2</v>
      </c>
      <c r="E312" s="44">
        <v>1.9579150999999999E-2</v>
      </c>
      <c r="F312" s="44">
        <v>0.15871273999999999</v>
      </c>
      <c r="G312" s="44">
        <v>6.3478890999999996E-2</v>
      </c>
      <c r="H312" s="44">
        <v>0.16150405900000001</v>
      </c>
      <c r="I312" s="44">
        <v>5.9777400000000003E-4</v>
      </c>
      <c r="J312" s="44">
        <v>2.0544495999999999E-2</v>
      </c>
      <c r="K312" s="44">
        <v>4.4305689999999997E-3</v>
      </c>
      <c r="L312" s="44">
        <v>9.8371129999999998E-3</v>
      </c>
      <c r="M312" s="44">
        <v>2.1457268000000002E-2</v>
      </c>
      <c r="N312" s="44">
        <v>7.6013830000000004E-2</v>
      </c>
      <c r="O312" s="44">
        <v>8.9241060999999997E-2</v>
      </c>
      <c r="P312" s="35"/>
      <c r="Q312" s="35"/>
      <c r="R312" s="35"/>
      <c r="S312" s="35"/>
      <c r="T312" s="35"/>
      <c r="Y312" s="37"/>
      <c r="Z312" s="37"/>
    </row>
    <row r="313" spans="1:26" x14ac:dyDescent="0.3">
      <c r="A313" s="43">
        <v>1984</v>
      </c>
      <c r="B313" s="43" t="s">
        <v>80</v>
      </c>
      <c r="C313" s="43">
        <v>7</v>
      </c>
      <c r="D313" s="44">
        <v>2.8912693999999999E-2</v>
      </c>
      <c r="E313" s="44">
        <v>1.1490291E-2</v>
      </c>
      <c r="F313" s="44">
        <v>7.4816995999999997E-2</v>
      </c>
      <c r="G313" s="44">
        <v>2.9919957E-2</v>
      </c>
      <c r="H313" s="44">
        <v>7.2434575000000001E-2</v>
      </c>
      <c r="I313" s="44">
        <v>3.4696299999999999E-4</v>
      </c>
      <c r="J313" s="44">
        <v>1.1837992E-2</v>
      </c>
      <c r="K313" s="44">
        <v>4.8233899999999998E-4</v>
      </c>
      <c r="L313" s="44">
        <v>1.2963585999999999E-2</v>
      </c>
      <c r="M313" s="44">
        <v>1.4397848E-2</v>
      </c>
      <c r="N313" s="44">
        <v>6.1883697000000001E-2</v>
      </c>
      <c r="O313" s="44">
        <v>1.2848469E-2</v>
      </c>
      <c r="P313" s="40"/>
      <c r="Q313" s="40"/>
      <c r="R313" s="40"/>
      <c r="S313" s="40"/>
      <c r="T313" s="40"/>
      <c r="U313" s="40"/>
      <c r="V313" s="40"/>
      <c r="W313" s="40"/>
      <c r="X313" s="40"/>
      <c r="Y313" s="40"/>
      <c r="Z313" s="40"/>
    </row>
    <row r="314" spans="1:26" x14ac:dyDescent="0.3">
      <c r="A314" s="43">
        <v>1985</v>
      </c>
      <c r="B314" s="43" t="s">
        <v>80</v>
      </c>
      <c r="C314" s="43">
        <v>7</v>
      </c>
      <c r="D314" s="44">
        <v>3.5758659999999998E-2</v>
      </c>
      <c r="E314" s="44">
        <v>6.0735759999999998E-3</v>
      </c>
      <c r="F314" s="44">
        <v>6.4924280000000001E-2</v>
      </c>
      <c r="G314" s="44">
        <v>2.5962176E-2</v>
      </c>
      <c r="H314" s="44">
        <v>0.12420634999999999</v>
      </c>
      <c r="I314" s="44">
        <v>1.3761433999999999E-2</v>
      </c>
      <c r="J314" s="44">
        <v>3.8371080000000001E-3</v>
      </c>
      <c r="K314" s="44">
        <v>3.6558700000000001E-4</v>
      </c>
      <c r="L314" s="44">
        <v>2.9174081000000001E-2</v>
      </c>
      <c r="M314" s="44">
        <v>6.2712782999999994E-2</v>
      </c>
      <c r="N314" s="44">
        <v>8.6092923000000002E-2</v>
      </c>
      <c r="O314" s="44">
        <v>0.14145692100000001</v>
      </c>
      <c r="P314" s="40"/>
      <c r="Q314" s="40"/>
      <c r="R314" s="40"/>
      <c r="S314" s="40"/>
      <c r="T314" s="40"/>
      <c r="U314" s="40"/>
      <c r="V314" s="40"/>
      <c r="W314" s="40"/>
      <c r="X314" s="40"/>
      <c r="Y314" s="40"/>
      <c r="Z314" s="40"/>
    </row>
    <row r="315" spans="1:26" x14ac:dyDescent="0.3">
      <c r="A315" s="43">
        <v>1986</v>
      </c>
      <c r="B315" s="43" t="s">
        <v>80</v>
      </c>
      <c r="C315" s="43">
        <v>7</v>
      </c>
      <c r="D315" s="44">
        <v>6.8184818999999994E-2</v>
      </c>
      <c r="E315" s="44">
        <v>1.7867932E-2</v>
      </c>
      <c r="F315" s="44">
        <v>0.123984856</v>
      </c>
      <c r="G315" s="44">
        <v>4.9585649000000002E-2</v>
      </c>
      <c r="H315" s="44">
        <v>0.14356750200000001</v>
      </c>
      <c r="I315" s="44">
        <v>5.1548690000000003E-3</v>
      </c>
      <c r="J315" s="44">
        <v>1.3495615000000001E-2</v>
      </c>
      <c r="K315" s="44">
        <v>9.2625800000000001E-4</v>
      </c>
      <c r="L315" s="44">
        <v>1.1981108000000001E-2</v>
      </c>
      <c r="M315" s="44">
        <v>8.7911077000000004E-2</v>
      </c>
      <c r="N315" s="44">
        <v>0.13379735500000001</v>
      </c>
      <c r="O315" s="44">
        <v>3.2028516E-2</v>
      </c>
      <c r="P315" s="40"/>
      <c r="Q315" s="40"/>
      <c r="R315" s="40"/>
      <c r="S315" s="40"/>
      <c r="T315" s="40"/>
      <c r="U315" s="40"/>
      <c r="V315" s="40"/>
      <c r="W315" s="40"/>
      <c r="X315" s="40"/>
      <c r="Y315" s="40"/>
      <c r="Z315" s="40"/>
    </row>
    <row r="316" spans="1:26" x14ac:dyDescent="0.3">
      <c r="A316" s="43">
        <v>1987</v>
      </c>
      <c r="B316" s="43" t="s">
        <v>80</v>
      </c>
      <c r="C316" s="43">
        <v>7</v>
      </c>
      <c r="D316" s="44">
        <v>7.1925502000000002E-2</v>
      </c>
      <c r="E316" s="44">
        <v>8.6380720000000001E-3</v>
      </c>
      <c r="F316" s="44">
        <v>6.6458297E-2</v>
      </c>
      <c r="G316" s="44">
        <v>2.6574204000000001E-2</v>
      </c>
      <c r="H316" s="44">
        <v>0.22379094599999999</v>
      </c>
      <c r="I316" s="44">
        <v>7.3702999999999996E-4</v>
      </c>
      <c r="J316" s="44">
        <v>2.7116929000000001E-2</v>
      </c>
      <c r="K316" s="44">
        <v>4.6834040000000004E-3</v>
      </c>
      <c r="L316" s="44">
        <v>7.8499409000000006E-2</v>
      </c>
      <c r="M316" s="44">
        <v>9.6238077000000005E-2</v>
      </c>
      <c r="N316" s="44">
        <v>8.7225032999999993E-2</v>
      </c>
      <c r="O316" s="44">
        <v>3.1644442000000002E-2</v>
      </c>
      <c r="P316" s="35"/>
      <c r="Q316" s="35"/>
      <c r="R316" s="35"/>
      <c r="S316" s="40"/>
      <c r="T316" s="40"/>
      <c r="U316" s="40"/>
      <c r="V316" s="40"/>
      <c r="W316" s="40"/>
      <c r="X316" s="40"/>
      <c r="Y316" s="40"/>
      <c r="Z316" s="40"/>
    </row>
    <row r="317" spans="1:26" x14ac:dyDescent="0.3">
      <c r="A317" s="43">
        <v>1988</v>
      </c>
      <c r="B317" s="43" t="s">
        <v>80</v>
      </c>
      <c r="C317" s="43">
        <v>7</v>
      </c>
      <c r="D317" s="44">
        <v>5.7262897E-2</v>
      </c>
      <c r="E317" s="44">
        <v>1.1193213E-2</v>
      </c>
      <c r="F317" s="44">
        <v>0.10757978999999999</v>
      </c>
      <c r="G317" s="44">
        <v>4.3021909999999997E-2</v>
      </c>
      <c r="H317" s="44">
        <v>0.16042082799999999</v>
      </c>
      <c r="I317" s="44">
        <v>4.765086E-3</v>
      </c>
      <c r="J317" s="44">
        <v>4.1166279E-2</v>
      </c>
      <c r="K317" s="44">
        <v>1.8992953E-2</v>
      </c>
      <c r="L317" s="44">
        <v>4.0676735999999998E-2</v>
      </c>
      <c r="M317" s="44">
        <v>0.16782493700000001</v>
      </c>
      <c r="N317" s="44">
        <v>0.146672842</v>
      </c>
      <c r="O317" s="44">
        <v>8.2034421999999996E-2</v>
      </c>
      <c r="P317" s="35"/>
      <c r="Q317" s="35"/>
      <c r="R317" s="35"/>
      <c r="S317" s="39"/>
      <c r="T317" s="35"/>
      <c r="V317" s="37"/>
      <c r="W317" s="37"/>
      <c r="X317" s="37"/>
      <c r="Y317" s="37"/>
      <c r="Z317" s="37"/>
    </row>
    <row r="318" spans="1:26" x14ac:dyDescent="0.3">
      <c r="A318" s="43">
        <v>1989</v>
      </c>
      <c r="B318" s="43" t="s">
        <v>80</v>
      </c>
      <c r="C318" s="43">
        <v>7</v>
      </c>
      <c r="D318" s="44">
        <v>7.2217566999999996E-2</v>
      </c>
      <c r="E318" s="44">
        <v>5.8763859999999999E-3</v>
      </c>
      <c r="F318" s="44">
        <v>0.12990199499999999</v>
      </c>
      <c r="G318" s="44">
        <v>5.1949831000000002E-2</v>
      </c>
      <c r="H318" s="44">
        <v>0.290947646</v>
      </c>
      <c r="I318" s="44">
        <v>4.9762099999999996E-4</v>
      </c>
      <c r="J318" s="44">
        <v>5.0610352999999997E-2</v>
      </c>
      <c r="K318" s="44">
        <v>1.9727220000000001E-3</v>
      </c>
      <c r="L318" s="44">
        <v>8.3896574000000002E-2</v>
      </c>
      <c r="M318" s="44">
        <v>0.120041441</v>
      </c>
      <c r="N318" s="44">
        <v>0.17639877800000001</v>
      </c>
      <c r="O318" s="44">
        <v>7.1577763000000003E-2</v>
      </c>
      <c r="P318" s="35"/>
      <c r="Q318" s="35"/>
      <c r="R318" s="35"/>
      <c r="S318" s="35"/>
      <c r="T318" s="35"/>
      <c r="Y318" s="37"/>
      <c r="Z318" s="37"/>
    </row>
    <row r="319" spans="1:26" x14ac:dyDescent="0.3">
      <c r="A319" s="43">
        <v>1990</v>
      </c>
      <c r="B319" s="43" t="s">
        <v>80</v>
      </c>
      <c r="C319" s="43">
        <v>7</v>
      </c>
      <c r="D319" s="44">
        <v>9.9914754999999994E-2</v>
      </c>
      <c r="E319" s="44">
        <v>6.5583220000000001E-3</v>
      </c>
      <c r="F319" s="44">
        <v>0.14445645500000001</v>
      </c>
      <c r="G319" s="44">
        <v>5.7770578000000003E-2</v>
      </c>
      <c r="H319" s="44">
        <v>0.31861900799999998</v>
      </c>
      <c r="I319" s="44">
        <v>4.6042300000000001E-4</v>
      </c>
      <c r="J319" s="44">
        <v>9.7187820999999994E-2</v>
      </c>
      <c r="K319" s="44">
        <v>4.0602930000000004E-3</v>
      </c>
      <c r="L319" s="44">
        <v>2.3247097000000001E-2</v>
      </c>
      <c r="M319" s="44">
        <v>4.6895262E-2</v>
      </c>
      <c r="N319" s="44">
        <v>0.118606352</v>
      </c>
      <c r="O319" s="44">
        <v>7.6850125000000005E-2</v>
      </c>
      <c r="P319" s="35"/>
      <c r="Q319" s="35"/>
      <c r="R319" s="35"/>
      <c r="S319" s="35"/>
      <c r="T319" s="35"/>
      <c r="Y319" s="37"/>
      <c r="Z319" s="37"/>
    </row>
    <row r="320" spans="1:26" x14ac:dyDescent="0.3">
      <c r="A320" s="43">
        <v>1991</v>
      </c>
      <c r="B320" s="43" t="s">
        <v>80</v>
      </c>
      <c r="C320" s="43">
        <v>7</v>
      </c>
      <c r="D320" s="44">
        <v>0.141236521</v>
      </c>
      <c r="E320" s="44">
        <v>1.0641626E-2</v>
      </c>
      <c r="F320" s="44">
        <v>0.32918866400000002</v>
      </c>
      <c r="G320" s="44">
        <v>0.13166235100000001</v>
      </c>
      <c r="H320" s="44">
        <v>0.51148276199999998</v>
      </c>
      <c r="I320" s="44">
        <v>2.0478699999999998E-3</v>
      </c>
      <c r="J320" s="44">
        <v>7.6247777000000003E-2</v>
      </c>
      <c r="K320" s="44">
        <v>1.1434275000000001E-2</v>
      </c>
      <c r="L320" s="44">
        <v>3.9912969E-2</v>
      </c>
      <c r="M320" s="44">
        <v>7.9187325000000003E-2</v>
      </c>
      <c r="N320" s="44">
        <v>0.238064946</v>
      </c>
      <c r="O320" s="44">
        <v>8.6977737999999999E-2</v>
      </c>
      <c r="P320" s="35"/>
      <c r="Q320" s="35"/>
      <c r="R320" s="35"/>
      <c r="S320" s="35"/>
      <c r="T320" s="35"/>
      <c r="Y320" s="37"/>
      <c r="Z320" s="37"/>
    </row>
    <row r="321" spans="1:26" x14ac:dyDescent="0.3">
      <c r="A321" s="43">
        <v>1992</v>
      </c>
      <c r="B321" s="43" t="s">
        <v>80</v>
      </c>
      <c r="C321" s="43">
        <v>7</v>
      </c>
      <c r="D321" s="44">
        <v>0.15393490900000001</v>
      </c>
      <c r="E321" s="44">
        <v>2.8972463E-2</v>
      </c>
      <c r="F321" s="44">
        <v>0.186575672</v>
      </c>
      <c r="G321" s="44">
        <v>7.4615967000000005E-2</v>
      </c>
      <c r="H321" s="44">
        <v>0.35467484700000002</v>
      </c>
      <c r="I321" s="44">
        <v>6.7509899999999997E-4</v>
      </c>
      <c r="J321" s="44">
        <v>7.094955E-2</v>
      </c>
      <c r="K321" s="44">
        <v>5.6306887999999999E-2</v>
      </c>
      <c r="L321" s="44">
        <v>2.9510420999999998E-2</v>
      </c>
      <c r="M321" s="44">
        <v>2.7596919999999998E-3</v>
      </c>
      <c r="N321" s="44">
        <v>0.74530624000000001</v>
      </c>
      <c r="O321" s="44">
        <v>5.9769705999999999E-2</v>
      </c>
      <c r="P321" s="142"/>
      <c r="Q321" s="142"/>
      <c r="R321" s="142"/>
      <c r="S321" s="142"/>
      <c r="T321" s="142"/>
      <c r="U321" s="142"/>
      <c r="V321" s="142"/>
      <c r="W321" s="142"/>
      <c r="X321" s="142"/>
      <c r="Y321" s="142"/>
      <c r="Z321" s="142"/>
    </row>
    <row r="322" spans="1:26" x14ac:dyDescent="0.3">
      <c r="A322" s="43">
        <v>1993</v>
      </c>
      <c r="B322" s="43" t="s">
        <v>80</v>
      </c>
      <c r="C322" s="43">
        <v>7</v>
      </c>
      <c r="D322" s="44">
        <v>8.6410714999999999E-2</v>
      </c>
      <c r="E322" s="44">
        <v>1.2028321E-2</v>
      </c>
      <c r="F322" s="44">
        <v>0.58322409200000003</v>
      </c>
      <c r="G322" s="44">
        <v>0.233274073</v>
      </c>
      <c r="H322" s="44">
        <v>0.22825548100000001</v>
      </c>
      <c r="I322" s="44">
        <v>1.523606E-3</v>
      </c>
      <c r="J322" s="44">
        <v>0.11586555</v>
      </c>
      <c r="K322" s="44">
        <v>2.8283079999999999E-3</v>
      </c>
      <c r="L322" s="44">
        <v>3.6804668999999998E-2</v>
      </c>
      <c r="M322" s="44">
        <v>1.9712120999999999E-2</v>
      </c>
      <c r="N322" s="44">
        <v>0.21087339599999999</v>
      </c>
      <c r="O322" s="44">
        <v>2.3894505999999999E-2</v>
      </c>
      <c r="P322" s="143"/>
      <c r="Q322" s="143"/>
      <c r="R322" s="143"/>
      <c r="S322" s="143"/>
      <c r="T322" s="143"/>
      <c r="U322" s="143"/>
      <c r="V322" s="143"/>
      <c r="W322" s="143"/>
      <c r="X322" s="143"/>
      <c r="Y322" s="143"/>
      <c r="Z322" s="143"/>
    </row>
    <row r="323" spans="1:26" x14ac:dyDescent="0.3">
      <c r="A323" s="43">
        <v>1994</v>
      </c>
      <c r="B323" s="43" t="s">
        <v>80</v>
      </c>
      <c r="C323" s="43">
        <v>7</v>
      </c>
      <c r="D323" s="44">
        <v>6.7489407000000001E-2</v>
      </c>
      <c r="E323" s="44">
        <v>1.8876609999999999E-2</v>
      </c>
      <c r="F323" s="44">
        <v>0.207854235</v>
      </c>
      <c r="G323" s="44">
        <v>8.3124795000000001E-2</v>
      </c>
      <c r="H323" s="44">
        <v>0.17778623700000001</v>
      </c>
      <c r="I323" s="44">
        <v>8.8687300000000004E-4</v>
      </c>
      <c r="J323" s="44">
        <v>7.7282943000000007E-2</v>
      </c>
      <c r="K323" s="44">
        <v>0.210929695</v>
      </c>
      <c r="L323" s="44">
        <v>8.8198660000000009E-3</v>
      </c>
      <c r="M323" s="44">
        <v>1.8586313E-2</v>
      </c>
      <c r="N323" s="44">
        <v>0.92063263399999995</v>
      </c>
      <c r="O323" s="44">
        <v>1.2300202E-2</v>
      </c>
      <c r="P323" s="143"/>
      <c r="Q323" s="143"/>
      <c r="R323" s="143"/>
      <c r="S323" s="143"/>
      <c r="T323" s="143"/>
      <c r="U323" s="143"/>
      <c r="V323" s="143"/>
      <c r="W323" s="143"/>
      <c r="X323" s="143"/>
      <c r="Y323" s="143"/>
      <c r="Z323" s="143"/>
    </row>
    <row r="324" spans="1:26" x14ac:dyDescent="0.3">
      <c r="A324" s="43">
        <v>1995</v>
      </c>
      <c r="B324" s="43" t="s">
        <v>80</v>
      </c>
      <c r="C324" s="43">
        <v>7</v>
      </c>
      <c r="D324" s="44">
        <v>8.6632375999999997E-2</v>
      </c>
      <c r="E324" s="44">
        <v>2.2359381000000001E-2</v>
      </c>
      <c r="F324" s="44">
        <v>9.9052843000000002E-2</v>
      </c>
      <c r="G324" s="44">
        <v>3.9602834000000003E-2</v>
      </c>
      <c r="H324" s="44">
        <v>0.13055039900000001</v>
      </c>
      <c r="I324" s="44">
        <v>8.9432412000000003E-2</v>
      </c>
      <c r="J324" s="44">
        <v>4.7256208000000001E-2</v>
      </c>
      <c r="K324" s="44">
        <v>7.2878461000000005E-2</v>
      </c>
      <c r="L324" s="44">
        <v>5.4574336000000001E-2</v>
      </c>
      <c r="M324" s="44">
        <v>1.8692029999999998E-2</v>
      </c>
      <c r="N324" s="44">
        <v>0.17178078099999999</v>
      </c>
      <c r="O324" s="44">
        <v>3.4631123999999999E-2</v>
      </c>
      <c r="P324" s="143"/>
      <c r="Q324" s="143"/>
      <c r="R324" s="143"/>
      <c r="S324" s="143"/>
      <c r="T324" s="143"/>
      <c r="U324" s="143"/>
      <c r="V324" s="143"/>
      <c r="W324" s="143"/>
      <c r="X324" s="143"/>
      <c r="Y324" s="143"/>
      <c r="Z324" s="143"/>
    </row>
    <row r="325" spans="1:26" x14ac:dyDescent="0.3">
      <c r="A325" s="43">
        <v>1996</v>
      </c>
      <c r="B325" s="43" t="s">
        <v>80</v>
      </c>
      <c r="C325" s="43">
        <v>7</v>
      </c>
      <c r="D325" s="44">
        <v>7.5567272000000005E-2</v>
      </c>
      <c r="E325" s="44">
        <v>7.1373540000000003E-3</v>
      </c>
      <c r="F325" s="44">
        <v>0.12199067700000001</v>
      </c>
      <c r="G325" s="44">
        <v>4.8776501E-2</v>
      </c>
      <c r="H325" s="44">
        <v>0.10363926800000001</v>
      </c>
      <c r="I325" s="44">
        <v>1.4695036999999999E-2</v>
      </c>
      <c r="J325" s="44">
        <v>0.31930582200000002</v>
      </c>
      <c r="K325" s="44">
        <v>7.9777310000000001E-3</v>
      </c>
      <c r="L325" s="44">
        <v>8.9511480000000008E-3</v>
      </c>
      <c r="M325" s="44">
        <v>4.1216897000000002E-2</v>
      </c>
      <c r="N325" s="44">
        <v>9.6676603999999999E-2</v>
      </c>
      <c r="O325" s="44">
        <v>1.8715084999999999E-2</v>
      </c>
      <c r="P325" s="143"/>
      <c r="Q325" s="143"/>
      <c r="R325" s="143"/>
      <c r="S325" s="143"/>
      <c r="T325" s="143"/>
      <c r="U325" s="143"/>
      <c r="V325" s="143"/>
      <c r="W325" s="143"/>
      <c r="X325" s="143"/>
      <c r="Y325" s="143"/>
      <c r="Z325" s="143"/>
    </row>
    <row r="326" spans="1:26" x14ac:dyDescent="0.3">
      <c r="A326" s="43">
        <v>1997</v>
      </c>
      <c r="B326" s="43" t="s">
        <v>80</v>
      </c>
      <c r="C326" s="43">
        <v>7</v>
      </c>
      <c r="D326" s="44">
        <v>7.5335258000000002E-2</v>
      </c>
      <c r="E326" s="44">
        <v>1.3583931E-2</v>
      </c>
      <c r="F326" s="44">
        <v>8.1594864000000003E-2</v>
      </c>
      <c r="G326" s="44">
        <v>3.2616655000000001E-2</v>
      </c>
      <c r="H326" s="44">
        <v>0.17151254799999999</v>
      </c>
      <c r="I326" s="44">
        <v>2.8546781E-2</v>
      </c>
      <c r="J326" s="44">
        <v>0.111973005</v>
      </c>
      <c r="K326" s="44">
        <v>4.3991800000000003E-4</v>
      </c>
      <c r="L326" s="44">
        <v>7.0097381E-2</v>
      </c>
      <c r="M326" s="44">
        <v>3.249619E-3</v>
      </c>
      <c r="N326" s="44">
        <v>0.10597865400000001</v>
      </c>
      <c r="O326" s="44">
        <v>3.0021395999999999E-2</v>
      </c>
      <c r="P326" s="142"/>
      <c r="Q326" s="142"/>
      <c r="R326" s="142"/>
      <c r="S326" s="142"/>
      <c r="T326" s="142"/>
      <c r="U326" s="142"/>
      <c r="V326" s="142"/>
      <c r="W326" s="142"/>
      <c r="X326" s="142"/>
      <c r="Y326" s="142"/>
      <c r="Z326" s="142"/>
    </row>
    <row r="327" spans="1:26" x14ac:dyDescent="0.3">
      <c r="A327" s="43">
        <v>1998</v>
      </c>
      <c r="B327" s="43" t="s">
        <v>80</v>
      </c>
      <c r="C327" s="43">
        <v>7</v>
      </c>
      <c r="D327" s="44">
        <v>0.11084711899999999</v>
      </c>
      <c r="E327" s="44">
        <v>1.1134071000000001E-2</v>
      </c>
      <c r="F327" s="44">
        <v>0.102415541</v>
      </c>
      <c r="G327" s="44">
        <v>4.0943363000000003E-2</v>
      </c>
      <c r="H327" s="44">
        <v>0.201262047</v>
      </c>
      <c r="I327" s="44">
        <v>1.418887E-3</v>
      </c>
      <c r="J327" s="44">
        <v>4.1544676000000003E-2</v>
      </c>
      <c r="K327" s="44">
        <v>5.9899999999999999E-5</v>
      </c>
      <c r="L327" s="44">
        <v>7.9652948000000001E-2</v>
      </c>
      <c r="M327" s="44">
        <v>7.1946859999999996E-3</v>
      </c>
      <c r="N327" s="44">
        <v>0.15304252600000001</v>
      </c>
      <c r="O327" s="44">
        <v>2.2666763999999999E-2</v>
      </c>
      <c r="P327" s="143"/>
      <c r="Q327" s="143"/>
      <c r="R327" s="143"/>
      <c r="S327" s="143"/>
      <c r="T327" s="143"/>
      <c r="U327" s="143"/>
      <c r="V327" s="143"/>
      <c r="W327" s="143"/>
      <c r="X327" s="143"/>
      <c r="Y327" s="143"/>
      <c r="Z327" s="143"/>
    </row>
    <row r="328" spans="1:26" x14ac:dyDescent="0.3">
      <c r="A328" s="43">
        <v>1999</v>
      </c>
      <c r="B328" s="43" t="s">
        <v>80</v>
      </c>
      <c r="C328" s="43">
        <v>7</v>
      </c>
      <c r="D328" s="44">
        <v>0.16544356700000001</v>
      </c>
      <c r="E328" s="44">
        <v>4.2478703999999999E-2</v>
      </c>
      <c r="F328" s="44">
        <v>0.127900919</v>
      </c>
      <c r="G328" s="44">
        <v>5.1135923999999999E-2</v>
      </c>
      <c r="H328" s="44">
        <v>0.362189184</v>
      </c>
      <c r="I328" s="44">
        <v>1.537173E-3</v>
      </c>
      <c r="J328" s="44">
        <v>0.108996808</v>
      </c>
      <c r="K328" s="44">
        <v>4.9005960000000001E-3</v>
      </c>
      <c r="L328" s="44">
        <v>1.2377599E-2</v>
      </c>
      <c r="M328" s="44">
        <v>3.8367472999999999E-2</v>
      </c>
      <c r="N328" s="44">
        <v>0.13795542</v>
      </c>
      <c r="O328" s="44">
        <v>1.9674324999999999E-2</v>
      </c>
      <c r="P328" s="143"/>
      <c r="Q328" s="143"/>
      <c r="R328" s="143"/>
      <c r="S328" s="143"/>
      <c r="T328" s="143"/>
      <c r="U328" s="143"/>
      <c r="V328" s="143"/>
      <c r="W328" s="143"/>
      <c r="X328" s="143"/>
      <c r="Y328" s="143"/>
      <c r="Z328" s="143"/>
    </row>
    <row r="329" spans="1:26" x14ac:dyDescent="0.3">
      <c r="A329" s="43">
        <v>2000</v>
      </c>
      <c r="B329" s="43" t="s">
        <v>80</v>
      </c>
      <c r="C329" s="43">
        <v>7</v>
      </c>
      <c r="D329" s="44">
        <v>0.11960979099999999</v>
      </c>
      <c r="E329" s="44">
        <v>1.3070086999999999E-2</v>
      </c>
      <c r="F329" s="44">
        <v>0.165794677</v>
      </c>
      <c r="G329" s="44">
        <v>6.6291826999999998E-2</v>
      </c>
      <c r="H329" s="44">
        <v>0.30313067500000002</v>
      </c>
      <c r="I329" s="44">
        <v>3.4201929999999998E-2</v>
      </c>
      <c r="J329" s="44">
        <v>0.123907134</v>
      </c>
      <c r="K329" s="44">
        <v>1.1930082E-2</v>
      </c>
      <c r="L329" s="44">
        <v>6.5024466000000003E-2</v>
      </c>
      <c r="M329" s="44">
        <v>4.7107576999999998E-2</v>
      </c>
      <c r="N329" s="44">
        <v>0.23218683200000001</v>
      </c>
      <c r="O329" s="44">
        <v>4.3974956000000003E-2</v>
      </c>
      <c r="P329" s="61"/>
      <c r="Q329" s="61"/>
      <c r="R329" s="61"/>
      <c r="S329" s="61"/>
      <c r="T329" s="61"/>
      <c r="U329" s="61"/>
      <c r="V329" s="61"/>
      <c r="W329" s="61"/>
      <c r="X329" s="61"/>
      <c r="Y329" s="61"/>
      <c r="Z329" s="61"/>
    </row>
    <row r="330" spans="1:26" x14ac:dyDescent="0.3">
      <c r="A330" s="43">
        <v>2001</v>
      </c>
      <c r="B330" s="43" t="s">
        <v>80</v>
      </c>
      <c r="C330" s="43">
        <v>7</v>
      </c>
      <c r="D330" s="44">
        <v>0.20511004499999999</v>
      </c>
      <c r="E330" s="44">
        <v>1.3055875999999999E-2</v>
      </c>
      <c r="F330" s="44">
        <v>8.9024625999999996E-2</v>
      </c>
      <c r="G330" s="44">
        <v>3.5582217999999999E-2</v>
      </c>
      <c r="H330" s="44">
        <v>0.59905926499999995</v>
      </c>
      <c r="I330" s="44">
        <v>1.4435049E-2</v>
      </c>
      <c r="J330" s="44">
        <v>3.4829687999999998E-2</v>
      </c>
      <c r="K330" s="44">
        <v>1.2033535999999999E-2</v>
      </c>
      <c r="L330" s="44">
        <v>1.2627994E-2</v>
      </c>
      <c r="M330" s="44">
        <v>1.6808232999999999E-2</v>
      </c>
      <c r="N330" s="44">
        <v>0.263573206</v>
      </c>
      <c r="O330" s="44">
        <v>4.8227048000000002E-2</v>
      </c>
      <c r="P330" s="61"/>
      <c r="Q330" s="61"/>
      <c r="R330" s="61"/>
      <c r="S330" s="61"/>
      <c r="T330" s="61"/>
      <c r="U330" s="61"/>
      <c r="V330" s="61"/>
      <c r="W330" s="61"/>
      <c r="X330" s="61"/>
      <c r="Y330" s="61"/>
      <c r="Z330" s="61"/>
    </row>
    <row r="331" spans="1:26" x14ac:dyDescent="0.3">
      <c r="A331" s="43">
        <v>2002</v>
      </c>
      <c r="B331" s="43" t="s">
        <v>80</v>
      </c>
      <c r="C331" s="43">
        <v>7</v>
      </c>
      <c r="D331" s="44">
        <v>0.245774929</v>
      </c>
      <c r="E331" s="44">
        <v>1.4760949000000001E-2</v>
      </c>
      <c r="F331" s="44">
        <v>0.149959166</v>
      </c>
      <c r="G331" s="44">
        <v>5.9954480999999997E-2</v>
      </c>
      <c r="H331" s="44">
        <v>0.910101936</v>
      </c>
      <c r="I331" s="44">
        <v>1.9808830000000001E-3</v>
      </c>
      <c r="J331" s="44">
        <v>8.7104513999999994E-2</v>
      </c>
      <c r="K331" s="44">
        <v>1.5470993000000001E-2</v>
      </c>
      <c r="L331" s="44">
        <v>0.104857331</v>
      </c>
      <c r="M331" s="44">
        <v>0.105161246</v>
      </c>
      <c r="N331" s="44">
        <v>0.19665754799999999</v>
      </c>
      <c r="O331" s="44">
        <v>0.103060822</v>
      </c>
      <c r="P331" s="61"/>
      <c r="Q331" s="61"/>
      <c r="R331" s="61"/>
      <c r="S331" s="61"/>
      <c r="T331" s="61"/>
      <c r="U331" s="61"/>
      <c r="V331" s="61"/>
      <c r="W331" s="61"/>
      <c r="X331" s="61"/>
      <c r="Y331" s="61"/>
      <c r="Z331" s="61"/>
    </row>
    <row r="332" spans="1:26" x14ac:dyDescent="0.3">
      <c r="A332" s="43">
        <v>2003</v>
      </c>
      <c r="B332" s="43" t="s">
        <v>80</v>
      </c>
      <c r="C332" s="43">
        <v>7</v>
      </c>
      <c r="D332" s="44">
        <v>0.153820073</v>
      </c>
      <c r="E332" s="44">
        <v>1.9024919000000001E-2</v>
      </c>
      <c r="F332" s="44">
        <v>0.24197985</v>
      </c>
      <c r="G332" s="44">
        <v>9.6761267999999998E-2</v>
      </c>
      <c r="H332" s="44">
        <v>0.26589186599999998</v>
      </c>
      <c r="I332" s="44">
        <v>8.0145549999999996E-3</v>
      </c>
      <c r="J332" s="44">
        <v>0.15992725799999999</v>
      </c>
      <c r="K332" s="44">
        <v>3.4371299999999999E-4</v>
      </c>
      <c r="L332" s="44">
        <v>2.9977442999999999E-2</v>
      </c>
      <c r="M332" s="44">
        <v>0.107087917</v>
      </c>
      <c r="N332" s="44">
        <v>0.46698350599999999</v>
      </c>
      <c r="O332" s="44">
        <v>0.156871608</v>
      </c>
      <c r="P332" s="61"/>
      <c r="Q332" s="61"/>
      <c r="R332" s="61"/>
      <c r="S332" s="61"/>
      <c r="T332" s="61"/>
      <c r="U332" s="61"/>
      <c r="V332" s="61"/>
      <c r="W332" s="61"/>
      <c r="X332" s="61"/>
      <c r="Y332" s="61"/>
      <c r="Z332" s="61"/>
    </row>
    <row r="333" spans="1:26" x14ac:dyDescent="0.3">
      <c r="A333" s="43">
        <v>2004</v>
      </c>
      <c r="B333" s="43" t="s">
        <v>80</v>
      </c>
      <c r="C333" s="43">
        <v>7</v>
      </c>
      <c r="D333" s="44">
        <v>0.18170618699999999</v>
      </c>
      <c r="E333" s="44">
        <v>4.8641285999999999E-2</v>
      </c>
      <c r="F333" s="44">
        <v>0.26350467999999999</v>
      </c>
      <c r="G333" s="44">
        <v>0.10536980999999999</v>
      </c>
      <c r="H333" s="44">
        <v>0.469396588</v>
      </c>
      <c r="I333" s="44">
        <v>9.8489159999999992E-3</v>
      </c>
      <c r="J333" s="44">
        <v>0.23778754299999999</v>
      </c>
      <c r="K333" s="44">
        <v>1.2343592E-2</v>
      </c>
      <c r="L333" s="44">
        <v>4.2457507999999998E-2</v>
      </c>
      <c r="M333" s="44">
        <v>0.102396362</v>
      </c>
      <c r="N333" s="44">
        <v>0.17833687100000001</v>
      </c>
      <c r="O333" s="44">
        <v>0.153095805</v>
      </c>
      <c r="P333" s="61"/>
      <c r="Q333" s="61"/>
      <c r="R333" s="61"/>
      <c r="S333" s="61"/>
      <c r="T333" s="61"/>
      <c r="U333" s="61"/>
      <c r="V333" s="61"/>
      <c r="W333" s="61"/>
      <c r="X333" s="61"/>
      <c r="Y333" s="61"/>
      <c r="Z333" s="61"/>
    </row>
    <row r="334" spans="1:26" x14ac:dyDescent="0.3">
      <c r="A334" s="43">
        <v>2005</v>
      </c>
      <c r="B334" s="43" t="s">
        <v>80</v>
      </c>
      <c r="C334" s="43">
        <v>7</v>
      </c>
      <c r="D334" s="44">
        <v>0.191802526</v>
      </c>
      <c r="E334" s="44">
        <v>6.6373599000000005E-2</v>
      </c>
      <c r="F334" s="44">
        <v>0.92295865899999996</v>
      </c>
      <c r="G334" s="44">
        <v>0.36915014299999999</v>
      </c>
      <c r="H334" s="44">
        <v>0.51463524800000005</v>
      </c>
      <c r="I334" s="44">
        <v>2.4490101E-2</v>
      </c>
      <c r="J334" s="44">
        <v>0.223559854</v>
      </c>
      <c r="K334" s="44">
        <v>2.7931903000000001E-2</v>
      </c>
      <c r="L334" s="44">
        <v>4.5075848000000002E-2</v>
      </c>
      <c r="M334" s="44">
        <v>7.9001232000000005E-2</v>
      </c>
      <c r="N334" s="44">
        <v>0.25889786599999998</v>
      </c>
      <c r="O334" s="44">
        <v>9.9791670999999998E-2</v>
      </c>
      <c r="P334" s="61"/>
      <c r="Q334" s="61"/>
      <c r="R334" s="61"/>
      <c r="S334" s="61"/>
      <c r="T334" s="61"/>
      <c r="U334" s="61"/>
      <c r="V334" s="61"/>
      <c r="W334" s="61"/>
      <c r="X334" s="61"/>
      <c r="Y334" s="61"/>
      <c r="Z334" s="61"/>
    </row>
    <row r="335" spans="1:26" x14ac:dyDescent="0.3">
      <c r="A335" s="43">
        <v>2006</v>
      </c>
      <c r="B335" s="43" t="s">
        <v>80</v>
      </c>
      <c r="C335" s="43">
        <v>7</v>
      </c>
      <c r="D335" s="44">
        <v>0.115150507</v>
      </c>
      <c r="E335" s="44">
        <v>2.0255741000000001E-2</v>
      </c>
      <c r="F335" s="44">
        <v>0.61407402899999997</v>
      </c>
      <c r="G335" s="44">
        <v>0.24559519899999999</v>
      </c>
      <c r="H335" s="44">
        <v>0.25250977499999999</v>
      </c>
      <c r="I335" s="44">
        <v>2.704007E-3</v>
      </c>
      <c r="J335" s="44">
        <v>0.15540633300000001</v>
      </c>
      <c r="K335" s="44">
        <v>2.5697459999999999E-3</v>
      </c>
      <c r="L335" s="44">
        <v>2.4076619E-2</v>
      </c>
      <c r="M335" s="44">
        <v>7.7167495000000003E-2</v>
      </c>
      <c r="N335" s="44">
        <v>0.17499024099999999</v>
      </c>
      <c r="O335" s="44">
        <v>4.948379E-2</v>
      </c>
      <c r="P335" s="61"/>
      <c r="Q335" s="61"/>
      <c r="R335" s="61"/>
      <c r="S335" s="61"/>
      <c r="T335" s="61"/>
      <c r="U335" s="61"/>
      <c r="V335" s="61"/>
      <c r="W335" s="61"/>
      <c r="X335" s="61"/>
      <c r="Y335" s="61"/>
      <c r="Z335" s="61"/>
    </row>
    <row r="336" spans="1:26" x14ac:dyDescent="0.3">
      <c r="A336" s="43">
        <v>2007</v>
      </c>
      <c r="B336" s="43" t="s">
        <v>80</v>
      </c>
      <c r="C336" s="43">
        <v>7</v>
      </c>
      <c r="D336" s="44">
        <v>0.20654096999999999</v>
      </c>
      <c r="E336" s="44">
        <v>3.5833617999999998E-2</v>
      </c>
      <c r="F336" s="44">
        <v>0.27540305100000001</v>
      </c>
      <c r="G336" s="44">
        <v>0.110125922</v>
      </c>
      <c r="H336" s="44">
        <v>0.749396057</v>
      </c>
      <c r="I336" s="44">
        <v>3.9559790000000001E-3</v>
      </c>
      <c r="J336" s="44">
        <v>0.32560683099999999</v>
      </c>
      <c r="K336" s="44">
        <v>2.2335185E-2</v>
      </c>
      <c r="L336" s="44">
        <v>4.0840248000000003E-2</v>
      </c>
      <c r="M336" s="44">
        <v>3.3761114000000002E-2</v>
      </c>
      <c r="N336" s="44">
        <v>0.31699912600000002</v>
      </c>
      <c r="O336" s="44">
        <v>0.172961171</v>
      </c>
      <c r="P336" s="142"/>
      <c r="Q336" s="142"/>
      <c r="R336" s="142"/>
      <c r="S336" s="142"/>
      <c r="T336" s="142"/>
      <c r="U336" s="142"/>
      <c r="V336" s="142"/>
      <c r="W336" s="142"/>
      <c r="X336" s="142"/>
      <c r="Y336" s="142"/>
      <c r="Z336" s="142"/>
    </row>
    <row r="337" spans="1:31" x14ac:dyDescent="0.3">
      <c r="A337" s="43">
        <v>2008</v>
      </c>
      <c r="B337" s="43" t="s">
        <v>80</v>
      </c>
      <c r="C337" s="43">
        <v>7</v>
      </c>
      <c r="D337" s="44">
        <v>0.12695806100000001</v>
      </c>
      <c r="E337" s="44">
        <v>1.5803576E-2</v>
      </c>
      <c r="F337" s="44">
        <v>0.67706391499999996</v>
      </c>
      <c r="G337" s="44">
        <v>0.27078962499999998</v>
      </c>
      <c r="H337" s="44">
        <v>0.30282063599999998</v>
      </c>
      <c r="I337" s="44">
        <v>2.479616E-3</v>
      </c>
      <c r="J337" s="44">
        <v>0.31705286599999999</v>
      </c>
      <c r="K337" s="44">
        <v>2.054071E-2</v>
      </c>
      <c r="L337" s="44">
        <v>2.0245859000000001E-2</v>
      </c>
      <c r="M337" s="44">
        <v>0.179114154</v>
      </c>
      <c r="N337" s="44">
        <v>0.17027767399999999</v>
      </c>
      <c r="O337" s="44">
        <v>9.3341716000000005E-2</v>
      </c>
      <c r="P337" s="143"/>
      <c r="Q337" s="143"/>
      <c r="R337" s="143"/>
      <c r="S337" s="143"/>
      <c r="T337" s="143"/>
      <c r="U337" s="143"/>
      <c r="V337" s="143"/>
      <c r="W337" s="143"/>
      <c r="X337" s="143"/>
      <c r="Y337" s="143"/>
      <c r="Z337" s="143"/>
    </row>
    <row r="338" spans="1:31" x14ac:dyDescent="0.3">
      <c r="A338" s="43">
        <v>2009</v>
      </c>
      <c r="B338" s="43" t="s">
        <v>80</v>
      </c>
      <c r="C338" s="43">
        <v>7</v>
      </c>
      <c r="D338" s="44">
        <v>0.161493093</v>
      </c>
      <c r="E338" s="44">
        <v>1.2150309E-2</v>
      </c>
      <c r="F338" s="44">
        <v>0.42315866200000002</v>
      </c>
      <c r="G338" s="44">
        <v>0.16922716199999999</v>
      </c>
      <c r="H338" s="44">
        <v>0.51481485900000001</v>
      </c>
      <c r="I338" s="44">
        <v>2.5569170000000001E-3</v>
      </c>
      <c r="J338" s="44">
        <v>0.120713454</v>
      </c>
      <c r="K338" s="44">
        <v>8.4872645999999996E-2</v>
      </c>
      <c r="L338" s="44">
        <v>5.9120957000000002E-2</v>
      </c>
      <c r="M338" s="44">
        <v>4.2354933999999997E-2</v>
      </c>
      <c r="N338" s="44">
        <v>0.10623160700000001</v>
      </c>
      <c r="O338" s="44">
        <v>0.21844471300000001</v>
      </c>
      <c r="P338" s="61"/>
      <c r="Q338" s="61"/>
      <c r="R338" s="61"/>
      <c r="S338" s="61"/>
      <c r="T338" s="61"/>
      <c r="U338" s="61"/>
      <c r="V338" s="61"/>
      <c r="W338" s="61"/>
      <c r="X338" s="61"/>
      <c r="Y338" s="61"/>
      <c r="Z338" s="61"/>
    </row>
    <row r="339" spans="1:31" x14ac:dyDescent="0.3">
      <c r="A339" s="43">
        <v>2010</v>
      </c>
      <c r="B339" s="43" t="s">
        <v>80</v>
      </c>
      <c r="C339" s="43">
        <v>7</v>
      </c>
      <c r="D339" s="44">
        <v>0.13211468600000001</v>
      </c>
      <c r="E339" s="44">
        <v>9.1981279999999999E-3</v>
      </c>
      <c r="F339" s="44">
        <v>9.0440275000000001E-2</v>
      </c>
      <c r="G339" s="44">
        <v>3.613976E-2</v>
      </c>
      <c r="H339" s="44">
        <v>0.36377889600000002</v>
      </c>
      <c r="I339" s="44">
        <v>2.5870379999999998E-3</v>
      </c>
      <c r="J339" s="44">
        <v>9.8982466000000005E-2</v>
      </c>
      <c r="K339" s="44">
        <v>8.1529280000000003E-3</v>
      </c>
      <c r="L339" s="44">
        <v>2.7002727000000001E-2</v>
      </c>
      <c r="M339" s="44">
        <v>4.7797674999999998E-2</v>
      </c>
      <c r="N339" s="44">
        <v>0.19367118899999999</v>
      </c>
      <c r="O339" s="44">
        <v>3.0359201999999998E-2</v>
      </c>
      <c r="P339" s="61"/>
      <c r="Q339" s="61"/>
      <c r="R339" s="61"/>
      <c r="S339" s="61"/>
      <c r="T339" s="61"/>
      <c r="U339" s="61"/>
      <c r="V339" s="61"/>
      <c r="W339" s="61"/>
      <c r="X339" s="61"/>
      <c r="Y339" s="61"/>
      <c r="Z339" s="61"/>
    </row>
    <row r="340" spans="1:31" x14ac:dyDescent="0.3">
      <c r="A340" s="43">
        <v>2011</v>
      </c>
      <c r="B340" s="43" t="s">
        <v>80</v>
      </c>
      <c r="C340" s="43">
        <v>7</v>
      </c>
      <c r="D340" s="44">
        <v>0.13408569300000001</v>
      </c>
      <c r="E340" s="44">
        <v>1.0364076E-2</v>
      </c>
      <c r="F340" s="44">
        <v>6.7812138999999994E-2</v>
      </c>
      <c r="G340" s="44">
        <v>2.7088804000000001E-2</v>
      </c>
      <c r="H340" s="44">
        <v>0.27868545</v>
      </c>
      <c r="I340" s="44">
        <v>2.6114089999999999E-3</v>
      </c>
      <c r="J340" s="44">
        <v>0.118813259</v>
      </c>
      <c r="K340" s="44">
        <v>1.5422851E-2</v>
      </c>
      <c r="L340" s="44">
        <v>8.6549486999999994E-2</v>
      </c>
      <c r="M340" s="44">
        <v>2.5118652000000002E-2</v>
      </c>
      <c r="N340" s="44">
        <v>8.4552583000000001E-2</v>
      </c>
      <c r="O340" s="44">
        <v>2.7902954000000001E-2</v>
      </c>
      <c r="P340" s="61"/>
      <c r="Q340" s="61"/>
      <c r="R340" s="61"/>
      <c r="S340" s="61"/>
      <c r="T340" s="61"/>
      <c r="U340" s="61"/>
      <c r="V340" s="61"/>
      <c r="W340" s="61"/>
      <c r="X340" s="61"/>
      <c r="Y340" s="61"/>
      <c r="Z340" s="61"/>
    </row>
    <row r="341" spans="1:31" x14ac:dyDescent="0.3">
      <c r="A341" s="43">
        <v>2012</v>
      </c>
      <c r="B341" s="43" t="s">
        <v>80</v>
      </c>
      <c r="C341" s="43">
        <v>7</v>
      </c>
      <c r="D341" s="44">
        <v>9.5187392999999995E-2</v>
      </c>
      <c r="E341" s="44">
        <v>7.9665299999999994E-3</v>
      </c>
      <c r="F341" s="44">
        <v>0.130229871</v>
      </c>
      <c r="G341" s="44">
        <v>5.2056564999999999E-2</v>
      </c>
      <c r="H341" s="44">
        <v>0.1060326</v>
      </c>
      <c r="I341" s="44">
        <v>2.6149960000000001E-3</v>
      </c>
      <c r="J341" s="44">
        <v>5.3925594E-2</v>
      </c>
      <c r="K341" s="44">
        <v>6.1431139999999999E-3</v>
      </c>
      <c r="L341" s="44">
        <v>3.5447240999999997E-2</v>
      </c>
      <c r="M341" s="44">
        <v>3.7680847000000003E-2</v>
      </c>
      <c r="N341" s="44">
        <v>0.129130986</v>
      </c>
      <c r="O341" s="44">
        <v>4.5574443999999999E-2</v>
      </c>
      <c r="P341" s="61"/>
      <c r="Q341" s="61"/>
      <c r="R341" s="61"/>
      <c r="S341" s="61"/>
      <c r="T341" s="61"/>
      <c r="U341" s="61"/>
      <c r="V341" s="61"/>
      <c r="W341" s="61"/>
      <c r="X341" s="61"/>
      <c r="Y341" s="61"/>
      <c r="Z341" s="61"/>
    </row>
    <row r="342" spans="1:31" x14ac:dyDescent="0.3">
      <c r="A342" s="43">
        <v>2013</v>
      </c>
      <c r="B342" s="43" t="s">
        <v>80</v>
      </c>
      <c r="C342" s="43">
        <v>7</v>
      </c>
      <c r="D342" s="44">
        <v>0.103702261</v>
      </c>
      <c r="E342" s="44">
        <v>1.4240205000000001E-2</v>
      </c>
      <c r="F342" s="44">
        <v>9.943101E-2</v>
      </c>
      <c r="G342" s="44">
        <v>3.9738078000000003E-2</v>
      </c>
      <c r="H342" s="44">
        <v>0.16253758300000001</v>
      </c>
      <c r="I342" s="44">
        <v>2.6300669999999998E-3</v>
      </c>
      <c r="J342" s="44">
        <v>2.8092356999999998E-2</v>
      </c>
      <c r="K342" s="44">
        <v>1.4027837E-2</v>
      </c>
      <c r="L342" s="44">
        <v>2.7439106000000001E-2</v>
      </c>
      <c r="M342" s="44">
        <v>3.1993465999999998E-2</v>
      </c>
      <c r="N342" s="44">
        <v>0.11066695</v>
      </c>
      <c r="O342" s="44">
        <v>3.8406127999999998E-2</v>
      </c>
      <c r="P342" s="144"/>
      <c r="Q342" s="144"/>
      <c r="R342" s="144"/>
      <c r="S342" s="144"/>
      <c r="T342" s="144"/>
      <c r="U342" s="144"/>
      <c r="V342" s="144"/>
      <c r="W342" s="144"/>
      <c r="X342" s="144"/>
      <c r="Y342" s="144"/>
      <c r="Z342" s="144"/>
      <c r="AA342" s="36"/>
      <c r="AB342" s="36"/>
      <c r="AC342" s="36"/>
      <c r="AD342" s="36"/>
      <c r="AE342" s="36"/>
    </row>
    <row r="343" spans="1:31" x14ac:dyDescent="0.3">
      <c r="A343" s="43">
        <v>2014</v>
      </c>
      <c r="B343" s="43" t="s">
        <v>80</v>
      </c>
      <c r="C343" s="43">
        <v>7</v>
      </c>
      <c r="D343" s="44">
        <v>0.101336989</v>
      </c>
      <c r="E343" s="44">
        <v>1.1193076E-2</v>
      </c>
      <c r="F343" s="44">
        <v>0.100108849</v>
      </c>
      <c r="G343" s="44">
        <v>4.0010669999999998E-2</v>
      </c>
      <c r="H343" s="44">
        <v>0.18358971399999999</v>
      </c>
      <c r="I343" s="44">
        <v>2.6309829999999999E-3</v>
      </c>
      <c r="J343" s="44">
        <v>4.6293538000000002E-2</v>
      </c>
      <c r="K343" s="44">
        <v>7.1214591999999993E-2</v>
      </c>
      <c r="L343" s="44">
        <v>3.9786769999999999E-3</v>
      </c>
      <c r="M343" s="44">
        <v>5.1885114000000003E-2</v>
      </c>
      <c r="N343" s="44">
        <v>8.4338236999999996E-2</v>
      </c>
      <c r="O343" s="44">
        <v>3.8974487000000002E-2</v>
      </c>
      <c r="P343" s="143"/>
      <c r="Q343" s="143"/>
      <c r="R343" s="143"/>
      <c r="S343" s="143"/>
      <c r="T343" s="143"/>
      <c r="U343" s="143"/>
      <c r="V343" s="143"/>
      <c r="W343" s="143"/>
      <c r="X343" s="143"/>
      <c r="Y343" s="143"/>
      <c r="Z343" s="143"/>
    </row>
    <row r="344" spans="1:31" x14ac:dyDescent="0.3">
      <c r="A344" s="43">
        <v>2015</v>
      </c>
      <c r="B344" s="43" t="s">
        <v>80</v>
      </c>
      <c r="C344" s="43">
        <v>7</v>
      </c>
      <c r="D344" s="44">
        <v>0.140478614</v>
      </c>
      <c r="E344" s="44">
        <v>2.5311466000000001E-2</v>
      </c>
      <c r="F344" s="44">
        <v>0.225669545</v>
      </c>
      <c r="G344" s="44">
        <v>8.9302254999999997E-2</v>
      </c>
      <c r="H344" s="44">
        <v>0.25466308900000001</v>
      </c>
      <c r="I344" s="44">
        <v>8.1546489999999999E-3</v>
      </c>
      <c r="J344" s="44">
        <v>0.13672289300000001</v>
      </c>
      <c r="K344" s="44">
        <v>3.0962672E-2</v>
      </c>
      <c r="L344" s="44">
        <v>4.2125532E-2</v>
      </c>
      <c r="M344" s="44">
        <v>6.2614356999999995E-2</v>
      </c>
      <c r="N344" s="44">
        <v>0.17873719099999999</v>
      </c>
      <c r="O344" s="44">
        <v>6.3830564000000006E-2</v>
      </c>
      <c r="P344" s="40"/>
      <c r="Q344" s="40"/>
      <c r="R344" s="40"/>
      <c r="S344" s="40"/>
      <c r="T344" s="40"/>
      <c r="U344" s="40"/>
      <c r="V344" s="40"/>
      <c r="W344" s="40"/>
      <c r="X344" s="40"/>
      <c r="Y344" s="40"/>
      <c r="Z344" s="40"/>
    </row>
    <row r="345" spans="1:31" x14ac:dyDescent="0.3">
      <c r="A345" s="43">
        <v>2016</v>
      </c>
      <c r="B345" s="43" t="s">
        <v>80</v>
      </c>
      <c r="C345" s="43">
        <v>7</v>
      </c>
      <c r="D345" s="44">
        <v>0.14932400300000001</v>
      </c>
      <c r="E345" s="44">
        <v>2.6580877999999999E-2</v>
      </c>
      <c r="F345" s="44">
        <v>0.25543885900000002</v>
      </c>
      <c r="G345" s="44">
        <v>0.102480539</v>
      </c>
      <c r="H345" s="44">
        <v>0.25998719999999997</v>
      </c>
      <c r="I345" s="44">
        <v>8.0222650000000006E-3</v>
      </c>
      <c r="J345" s="44">
        <v>0.15155275200000001</v>
      </c>
      <c r="K345" s="44">
        <v>3.0206263000000001E-2</v>
      </c>
      <c r="L345" s="44">
        <v>4.4845362999999999E-2</v>
      </c>
      <c r="M345" s="44">
        <v>7.9254881999999999E-2</v>
      </c>
      <c r="N345" s="44">
        <v>0.22999324300000001</v>
      </c>
      <c r="O345" s="44">
        <v>8.2525983999999997E-2</v>
      </c>
      <c r="P345" s="40"/>
      <c r="Q345" s="40"/>
      <c r="R345" s="40"/>
      <c r="S345" s="40"/>
      <c r="T345" s="40"/>
      <c r="U345" s="40"/>
      <c r="V345" s="40"/>
      <c r="W345" s="40"/>
      <c r="X345" s="40"/>
      <c r="Y345" s="40"/>
      <c r="Z345" s="40"/>
      <c r="AA345" s="35"/>
      <c r="AB345" s="35"/>
      <c r="AC345" s="35"/>
    </row>
    <row r="346" spans="1:31" x14ac:dyDescent="0.3">
      <c r="A346" s="43">
        <v>2017</v>
      </c>
      <c r="B346" s="43" t="s">
        <v>80</v>
      </c>
      <c r="C346" s="43">
        <v>7</v>
      </c>
      <c r="D346" s="44">
        <v>0.16089066599999999</v>
      </c>
      <c r="E346" s="44">
        <v>2.9251346000000001E-2</v>
      </c>
      <c r="F346" s="44">
        <v>0.29946064700000002</v>
      </c>
      <c r="G346" s="44">
        <v>0.120373985</v>
      </c>
      <c r="H346" s="44">
        <v>0.32881229200000001</v>
      </c>
      <c r="I346" s="44">
        <v>1.1043569E-2</v>
      </c>
      <c r="J346" s="44">
        <v>0.15569660499999999</v>
      </c>
      <c r="K346" s="44">
        <v>2.9236552999999998E-2</v>
      </c>
      <c r="L346" s="44">
        <v>4.3326480000000001E-2</v>
      </c>
      <c r="M346" s="44">
        <v>9.4135010000000005E-2</v>
      </c>
      <c r="N346" s="44">
        <v>0.26573523199999999</v>
      </c>
      <c r="O346" s="44">
        <v>0.10491732400000001</v>
      </c>
      <c r="P346" s="40"/>
      <c r="Q346" s="40"/>
      <c r="R346" s="40"/>
      <c r="S346" s="40"/>
      <c r="T346" s="40"/>
      <c r="U346" s="40"/>
      <c r="V346" s="40"/>
      <c r="W346" s="40"/>
      <c r="X346" s="40"/>
      <c r="Y346" s="40"/>
      <c r="Z346" s="40"/>
      <c r="AA346" s="35"/>
      <c r="AB346" s="35"/>
      <c r="AC346" s="35"/>
    </row>
    <row r="347" spans="1:31" x14ac:dyDescent="0.3">
      <c r="A347" s="43">
        <v>2018</v>
      </c>
      <c r="B347" s="43" t="s">
        <v>80</v>
      </c>
      <c r="C347" s="43">
        <v>7</v>
      </c>
      <c r="D347" s="44">
        <v>0.15919651500000001</v>
      </c>
      <c r="E347" s="44">
        <v>2.8724817E-2</v>
      </c>
      <c r="F347" s="44">
        <v>0.31520329499999999</v>
      </c>
      <c r="G347" s="44">
        <v>0.12670151599999999</v>
      </c>
      <c r="H347" s="44">
        <v>0.34235648000000002</v>
      </c>
      <c r="I347" s="44">
        <v>1.0428322E-2</v>
      </c>
      <c r="J347" s="44">
        <v>0.167212683</v>
      </c>
      <c r="K347" s="44">
        <v>3.1814818000000002E-2</v>
      </c>
      <c r="L347" s="44">
        <v>4.3905486000000001E-2</v>
      </c>
      <c r="M347" s="44">
        <v>9.7288511999999994E-2</v>
      </c>
      <c r="N347" s="44">
        <v>0.311008428</v>
      </c>
      <c r="O347" s="44">
        <v>0.10571976600000001</v>
      </c>
      <c r="P347" s="40"/>
      <c r="Q347" s="40"/>
      <c r="R347" s="40"/>
      <c r="S347" s="40"/>
      <c r="T347" s="40"/>
      <c r="U347" s="40"/>
      <c r="V347" s="40"/>
      <c r="W347" s="40"/>
      <c r="X347" s="40"/>
      <c r="Y347" s="40"/>
      <c r="Z347" s="40"/>
      <c r="AA347" s="37"/>
      <c r="AB347" s="37"/>
      <c r="AC347" s="37"/>
    </row>
    <row r="348" spans="1:31" x14ac:dyDescent="0.3">
      <c r="A348" s="43">
        <v>2019</v>
      </c>
      <c r="B348" s="43" t="s">
        <v>80</v>
      </c>
      <c r="C348" s="43">
        <v>7</v>
      </c>
      <c r="D348" s="44">
        <v>0.15895708</v>
      </c>
      <c r="E348" s="44">
        <v>2.9143401999999999E-2</v>
      </c>
      <c r="F348" s="44">
        <v>0.31634131199999999</v>
      </c>
      <c r="G348" s="44">
        <v>0.126004175</v>
      </c>
      <c r="H348" s="44">
        <v>0.360395456</v>
      </c>
      <c r="I348" s="44">
        <v>1.158676E-2</v>
      </c>
      <c r="J348" s="44">
        <v>0.16443954899999999</v>
      </c>
      <c r="K348" s="44">
        <v>3.1479887999999998E-2</v>
      </c>
      <c r="L348" s="44">
        <v>4.4555982000000001E-2</v>
      </c>
      <c r="M348" s="44">
        <v>0.103257924</v>
      </c>
      <c r="N348" s="44">
        <v>0.30872659800000002</v>
      </c>
      <c r="O348" s="44">
        <v>0.109040236</v>
      </c>
      <c r="P348" s="40"/>
      <c r="Q348" s="40"/>
      <c r="R348" s="40"/>
      <c r="S348" s="40"/>
      <c r="T348" s="40"/>
      <c r="U348" s="40"/>
      <c r="V348" s="40"/>
      <c r="W348" s="40"/>
      <c r="X348" s="40"/>
      <c r="Y348" s="40"/>
      <c r="Z348" s="40"/>
      <c r="AA348" s="37"/>
      <c r="AB348" s="37"/>
      <c r="AC348" s="37"/>
    </row>
    <row r="349" spans="1:31" x14ac:dyDescent="0.3">
      <c r="A349" s="43">
        <v>2020</v>
      </c>
      <c r="B349" s="43" t="s">
        <v>80</v>
      </c>
      <c r="C349" s="43">
        <v>7</v>
      </c>
      <c r="D349" s="44">
        <v>0.148948844</v>
      </c>
      <c r="E349" s="44">
        <v>2.7544472E-2</v>
      </c>
      <c r="F349" s="44">
        <v>0.26819537199999999</v>
      </c>
      <c r="G349" s="44">
        <v>0.107324058</v>
      </c>
      <c r="H349" s="44">
        <v>0.32923556799999998</v>
      </c>
      <c r="I349" s="44">
        <v>1.0769571E-2</v>
      </c>
      <c r="J349" s="44">
        <v>0.166403562</v>
      </c>
      <c r="K349" s="44">
        <v>3.0888427E-2</v>
      </c>
      <c r="L349" s="44">
        <v>4.5082921999999997E-2</v>
      </c>
      <c r="M349" s="44">
        <v>9.8903634000000004E-2</v>
      </c>
      <c r="N349" s="44">
        <v>0.30093735900000002</v>
      </c>
      <c r="O349" s="44">
        <v>0.103228297</v>
      </c>
      <c r="P349" s="40"/>
      <c r="Q349" s="40"/>
      <c r="R349" s="40"/>
      <c r="S349" s="40"/>
      <c r="T349" s="40"/>
      <c r="U349" s="40"/>
      <c r="V349" s="40"/>
      <c r="W349" s="40"/>
      <c r="X349" s="40"/>
      <c r="Y349" s="40"/>
      <c r="Z349" s="40"/>
      <c r="AA349" s="37"/>
      <c r="AB349" s="37"/>
      <c r="AC349" s="37"/>
    </row>
    <row r="350" spans="1:31" x14ac:dyDescent="0.3">
      <c r="A350" s="43">
        <v>2021</v>
      </c>
      <c r="B350" s="43" t="s">
        <v>80</v>
      </c>
      <c r="C350" s="43">
        <v>7</v>
      </c>
      <c r="D350" s="44">
        <v>0.14594006900000001</v>
      </c>
      <c r="E350" s="44">
        <v>2.7181831E-2</v>
      </c>
      <c r="F350" s="44">
        <v>0.25298667600000002</v>
      </c>
      <c r="G350" s="44">
        <v>0.101133824</v>
      </c>
      <c r="H350" s="44">
        <v>0.32788402900000002</v>
      </c>
      <c r="I350" s="44">
        <v>1.08933E-2</v>
      </c>
      <c r="J350" s="44">
        <v>0.171610342</v>
      </c>
      <c r="K350" s="44">
        <v>3.2633268999999999E-2</v>
      </c>
      <c r="L350" s="44">
        <v>4.5542239999999998E-2</v>
      </c>
      <c r="M350" s="44">
        <v>9.8011380999999995E-2</v>
      </c>
      <c r="N350" s="44">
        <v>0.30155660400000001</v>
      </c>
      <c r="O350" s="44">
        <v>0.10253651499999999</v>
      </c>
      <c r="P350" s="35"/>
      <c r="Q350" s="35"/>
      <c r="R350" s="35"/>
      <c r="S350" s="35"/>
      <c r="T350" s="35"/>
      <c r="AB350" s="37"/>
      <c r="AC350" s="37"/>
    </row>
    <row r="351" spans="1:31" x14ac:dyDescent="0.3">
      <c r="A351" s="43">
        <v>2022</v>
      </c>
      <c r="B351" s="43" t="s">
        <v>80</v>
      </c>
      <c r="C351" s="43">
        <v>7</v>
      </c>
      <c r="D351" s="44">
        <v>0.14508985999999999</v>
      </c>
      <c r="E351" s="44">
        <v>2.6846053000000002E-2</v>
      </c>
      <c r="F351" s="44">
        <v>0.237179058</v>
      </c>
      <c r="G351" s="44">
        <v>9.4979090000000002E-2</v>
      </c>
      <c r="H351" s="44">
        <v>0.325583652</v>
      </c>
      <c r="I351" s="44">
        <v>1.1019124999999999E-2</v>
      </c>
      <c r="J351" s="44">
        <v>0.177122681</v>
      </c>
      <c r="K351" s="44">
        <v>3.4289974000000001E-2</v>
      </c>
      <c r="L351" s="44">
        <v>4.5858141999999998E-2</v>
      </c>
      <c r="M351" s="44">
        <v>9.9239591000000002E-2</v>
      </c>
      <c r="N351" s="44">
        <v>0.28895321000000002</v>
      </c>
      <c r="O351" s="44">
        <v>0.103820867</v>
      </c>
    </row>
    <row r="352" spans="1:31" x14ac:dyDescent="0.3">
      <c r="A352" s="43">
        <v>2023</v>
      </c>
      <c r="B352" s="43" t="s">
        <v>80</v>
      </c>
      <c r="C352" s="43">
        <v>7</v>
      </c>
      <c r="D352" s="44">
        <v>0.14560727400000001</v>
      </c>
      <c r="E352" s="44">
        <v>2.6888523000000001E-2</v>
      </c>
      <c r="F352" s="44">
        <v>0.229122412</v>
      </c>
      <c r="G352" s="44">
        <v>9.1999969000000001E-2</v>
      </c>
      <c r="H352" s="44">
        <v>0.31690384300000002</v>
      </c>
      <c r="I352" s="44">
        <v>1.1019299E-2</v>
      </c>
      <c r="J352" s="44">
        <v>0.18015420400000001</v>
      </c>
      <c r="K352" s="44">
        <v>3.5844707000000003E-2</v>
      </c>
      <c r="L352" s="44">
        <v>4.6053249999999997E-2</v>
      </c>
      <c r="M352" s="44">
        <v>0.10073818700000001</v>
      </c>
      <c r="N352" s="44">
        <v>0.28256778399999999</v>
      </c>
      <c r="O352" s="44">
        <v>0.107919318</v>
      </c>
    </row>
    <row r="353" spans="1:15" x14ac:dyDescent="0.3">
      <c r="A353" s="43">
        <v>2024</v>
      </c>
      <c r="B353" s="43" t="s">
        <v>80</v>
      </c>
      <c r="C353" s="43">
        <v>7</v>
      </c>
      <c r="D353" s="44">
        <v>0.14459865</v>
      </c>
      <c r="E353" s="44">
        <v>2.7336005E-2</v>
      </c>
      <c r="F353" s="44">
        <v>0.23328560000000001</v>
      </c>
      <c r="G353" s="44">
        <v>9.3557893000000003E-2</v>
      </c>
      <c r="H353" s="44">
        <v>0.30816377499999997</v>
      </c>
      <c r="I353" s="44">
        <v>1.0932366000000001E-2</v>
      </c>
      <c r="J353" s="44">
        <v>0.181940515</v>
      </c>
      <c r="K353" s="44">
        <v>3.5974140000000002E-2</v>
      </c>
      <c r="L353" s="44">
        <v>4.6254476000000003E-2</v>
      </c>
      <c r="M353" s="44">
        <v>0.10072359</v>
      </c>
      <c r="N353" s="44">
        <v>0.28398537299999999</v>
      </c>
      <c r="O353" s="44">
        <v>0.10984785</v>
      </c>
    </row>
    <row r="354" spans="1:15" x14ac:dyDescent="0.3">
      <c r="A354" s="43">
        <v>2025</v>
      </c>
      <c r="B354" s="43" t="s">
        <v>80</v>
      </c>
      <c r="C354" s="43">
        <v>7</v>
      </c>
      <c r="D354" s="44">
        <v>0.141409913</v>
      </c>
      <c r="E354" s="44">
        <v>2.7548243E-2</v>
      </c>
      <c r="F354" s="44">
        <v>0.23503843799999999</v>
      </c>
      <c r="G354" s="44">
        <v>9.4070854999999995E-2</v>
      </c>
      <c r="H354" s="44">
        <v>0.30258082800000002</v>
      </c>
      <c r="I354" s="44">
        <v>1.0783256E-2</v>
      </c>
      <c r="J354" s="44">
        <v>0.185141218</v>
      </c>
      <c r="K354" s="44">
        <v>3.6142834999999998E-2</v>
      </c>
      <c r="L354" s="44">
        <v>4.6676720999999997E-2</v>
      </c>
      <c r="M354" s="44">
        <v>0.10034024800000001</v>
      </c>
      <c r="N354" s="44">
        <v>0.28276152700000001</v>
      </c>
      <c r="O354" s="44">
        <v>0.109529187</v>
      </c>
    </row>
    <row r="355" spans="1:15" x14ac:dyDescent="0.3">
      <c r="A355" s="43">
        <v>2026</v>
      </c>
      <c r="B355" s="43" t="s">
        <v>80</v>
      </c>
      <c r="C355" s="43">
        <v>7</v>
      </c>
      <c r="D355" s="44">
        <v>0.13713162800000001</v>
      </c>
      <c r="E355" s="44">
        <v>2.7516697999999999E-2</v>
      </c>
      <c r="F355" s="44">
        <v>0.229145186</v>
      </c>
      <c r="G355" s="44">
        <v>9.1682048000000002E-2</v>
      </c>
      <c r="H355" s="44">
        <v>0.298333715</v>
      </c>
      <c r="I355" s="44">
        <v>1.0685381000000001E-2</v>
      </c>
      <c r="J355" s="44">
        <v>0.188052677</v>
      </c>
      <c r="K355" s="44">
        <v>3.4795129000000001E-2</v>
      </c>
      <c r="L355" s="44">
        <v>4.7115572000000001E-2</v>
      </c>
      <c r="M355" s="44">
        <v>0.100009028</v>
      </c>
      <c r="N355" s="44">
        <v>0.27930126700000002</v>
      </c>
      <c r="O355" s="44">
        <v>0.108459446</v>
      </c>
    </row>
    <row r="356" spans="1:15" x14ac:dyDescent="0.3">
      <c r="A356" s="43">
        <v>2027</v>
      </c>
      <c r="B356" s="43" t="s">
        <v>80</v>
      </c>
      <c r="C356" s="43">
        <v>7</v>
      </c>
      <c r="D356" s="44">
        <v>0.13365508600000001</v>
      </c>
      <c r="E356" s="44">
        <v>2.7471331000000002E-2</v>
      </c>
      <c r="F356" s="44">
        <v>0.224137639</v>
      </c>
      <c r="G356" s="44">
        <v>8.9738205000000001E-2</v>
      </c>
      <c r="H356" s="44">
        <v>0.29469074299999998</v>
      </c>
      <c r="I356" s="44">
        <v>1.0601665E-2</v>
      </c>
      <c r="J356" s="44">
        <v>0.19145059</v>
      </c>
      <c r="K356" s="44">
        <v>3.4096491E-2</v>
      </c>
      <c r="L356" s="44">
        <v>4.7534807999999998E-2</v>
      </c>
      <c r="M356" s="44">
        <v>9.9673291999999997E-2</v>
      </c>
      <c r="N356" s="44">
        <v>0.279629038</v>
      </c>
      <c r="O356" s="44">
        <v>0.10793462099999999</v>
      </c>
    </row>
    <row r="357" spans="1:15" x14ac:dyDescent="0.3">
      <c r="A357" s="43">
        <v>2028</v>
      </c>
      <c r="B357" s="43" t="s">
        <v>80</v>
      </c>
      <c r="C357" s="43">
        <v>7</v>
      </c>
      <c r="D357" s="44">
        <v>0.131291989</v>
      </c>
      <c r="E357" s="44">
        <v>2.7529826E-2</v>
      </c>
      <c r="F357" s="44">
        <v>0.223764401</v>
      </c>
      <c r="G357" s="44">
        <v>8.9593725999999999E-2</v>
      </c>
      <c r="H357" s="44">
        <v>0.29396398400000001</v>
      </c>
      <c r="I357" s="44">
        <v>1.0616848E-2</v>
      </c>
      <c r="J357" s="44">
        <v>0.19694715600000001</v>
      </c>
      <c r="K357" s="44">
        <v>3.4731988999999998E-2</v>
      </c>
      <c r="L357" s="44">
        <v>4.8051818000000003E-2</v>
      </c>
      <c r="M357" s="44">
        <v>9.9717822999999997E-2</v>
      </c>
      <c r="N357" s="44">
        <v>0.28242438399999997</v>
      </c>
      <c r="O357" s="44">
        <v>0.10840509800000001</v>
      </c>
    </row>
    <row r="358" spans="1:15" x14ac:dyDescent="0.3">
      <c r="A358" s="43">
        <v>2029</v>
      </c>
      <c r="B358" s="43" t="s">
        <v>80</v>
      </c>
      <c r="C358" s="43">
        <v>7</v>
      </c>
      <c r="D358" s="44">
        <v>0.129215517</v>
      </c>
      <c r="E358" s="44">
        <v>2.7642156000000001E-2</v>
      </c>
      <c r="F358" s="44">
        <v>0.224073985</v>
      </c>
      <c r="G358" s="44">
        <v>8.9708751000000003E-2</v>
      </c>
      <c r="H358" s="44">
        <v>0.29505189700000001</v>
      </c>
      <c r="I358" s="44">
        <v>1.0688423000000001E-2</v>
      </c>
      <c r="J358" s="44">
        <v>0.20057355099999999</v>
      </c>
      <c r="K358" s="44">
        <v>3.3914341000000001E-2</v>
      </c>
      <c r="L358" s="44">
        <v>4.8618096999999999E-2</v>
      </c>
      <c r="M358" s="44">
        <v>9.9640581000000006E-2</v>
      </c>
      <c r="N358" s="44">
        <v>0.28562730400000003</v>
      </c>
      <c r="O358" s="44">
        <v>0.108819659</v>
      </c>
    </row>
    <row r="359" spans="1:15" x14ac:dyDescent="0.3">
      <c r="A359" s="43">
        <v>2030</v>
      </c>
      <c r="B359" s="43" t="s">
        <v>80</v>
      </c>
      <c r="C359" s="43">
        <v>7</v>
      </c>
      <c r="D359" s="44">
        <v>0.12743484099999999</v>
      </c>
      <c r="E359" s="44">
        <v>2.7753158E-2</v>
      </c>
      <c r="F359" s="44">
        <v>0.22554065100000001</v>
      </c>
      <c r="G359" s="44">
        <v>9.0335726000000005E-2</v>
      </c>
      <c r="H359" s="44">
        <v>0.29765189600000003</v>
      </c>
      <c r="I359" s="44">
        <v>1.0774895E-2</v>
      </c>
      <c r="J359" s="44">
        <v>0.20536244100000001</v>
      </c>
      <c r="K359" s="44">
        <v>3.0679478E-2</v>
      </c>
      <c r="L359" s="44">
        <v>4.9226142000000001E-2</v>
      </c>
      <c r="M359" s="44">
        <v>9.9598829E-2</v>
      </c>
      <c r="N359" s="44">
        <v>0.28940109200000003</v>
      </c>
      <c r="O359" s="44">
        <v>0.109344409</v>
      </c>
    </row>
    <row r="360" spans="1:15" x14ac:dyDescent="0.3">
      <c r="A360" s="43">
        <v>1980</v>
      </c>
      <c r="B360" s="43" t="s">
        <v>81</v>
      </c>
      <c r="C360" s="43">
        <v>8</v>
      </c>
      <c r="D360" s="44">
        <v>5.9359474141863265E-6</v>
      </c>
      <c r="E360" s="44">
        <v>5.1119890614725524E-6</v>
      </c>
      <c r="F360" s="44">
        <v>2.4655068447546605E-5</v>
      </c>
      <c r="G360" s="44">
        <v>5.6281306538333547E-6</v>
      </c>
      <c r="H360" s="44">
        <v>2.3898036331471926E-5</v>
      </c>
      <c r="I360" s="44">
        <v>6.1414951213157641E-7</v>
      </c>
      <c r="J360" s="44">
        <v>1.1477828314382969E-6</v>
      </c>
      <c r="K360" s="44">
        <v>1.8587194164570247E-6</v>
      </c>
      <c r="L360" s="44">
        <v>2.0841089318323992E-6</v>
      </c>
      <c r="M360" s="44">
        <v>1.6269184150445038E-6</v>
      </c>
      <c r="N360" s="44">
        <v>2.3621343999263597E-5</v>
      </c>
      <c r="O360" s="44">
        <v>2.4185047768222113E-5</v>
      </c>
    </row>
    <row r="361" spans="1:15" x14ac:dyDescent="0.3">
      <c r="A361" s="43">
        <v>1981</v>
      </c>
      <c r="B361" s="43" t="s">
        <v>81</v>
      </c>
      <c r="C361" s="43">
        <v>8</v>
      </c>
      <c r="D361" s="44">
        <v>6.3082767898164955E-6</v>
      </c>
      <c r="E361" s="44">
        <v>4.3617170235250161E-6</v>
      </c>
      <c r="F361" s="44">
        <v>2.4348972966211161E-5</v>
      </c>
      <c r="G361" s="44">
        <v>5.5552325606731677E-6</v>
      </c>
      <c r="H361" s="44">
        <v>2.5495478557167807E-5</v>
      </c>
      <c r="I361" s="44">
        <v>2.8948519499939815E-7</v>
      </c>
      <c r="J361" s="44">
        <v>6.4441639461407781E-7</v>
      </c>
      <c r="K361" s="44">
        <v>1.949324675113142E-6</v>
      </c>
      <c r="L361" s="44">
        <v>2.0672259763915521E-6</v>
      </c>
      <c r="M361" s="44">
        <v>5.4021587474574131E-6</v>
      </c>
      <c r="N361" s="44">
        <v>2.5684065061292484E-5</v>
      </c>
      <c r="O361" s="44">
        <v>2.4513715063184267E-5</v>
      </c>
    </row>
    <row r="362" spans="1:15" x14ac:dyDescent="0.3">
      <c r="A362" s="43">
        <v>1982</v>
      </c>
      <c r="B362" s="43" t="s">
        <v>81</v>
      </c>
      <c r="C362" s="43">
        <v>8</v>
      </c>
      <c r="D362" s="44">
        <v>6.523221366470345E-6</v>
      </c>
      <c r="E362" s="44">
        <v>4.1024005055914995E-6</v>
      </c>
      <c r="F362" s="44">
        <v>2.0312136270735755E-5</v>
      </c>
      <c r="G362" s="44">
        <v>4.7795789727899416E-6</v>
      </c>
      <c r="H362" s="44">
        <v>2.0531444493145548E-5</v>
      </c>
      <c r="I362" s="44">
        <v>3.8158284062681538E-7</v>
      </c>
      <c r="J362" s="44">
        <v>9.7860473578006203E-7</v>
      </c>
      <c r="K362" s="44">
        <v>1.685539662682683E-6</v>
      </c>
      <c r="L362" s="44">
        <v>3.7528982036435477E-6</v>
      </c>
      <c r="M362" s="44">
        <v>4.4060142865077304E-6</v>
      </c>
      <c r="N362" s="44">
        <v>2.5350094411037496E-5</v>
      </c>
      <c r="O362" s="44">
        <v>4.2323055802271679E-5</v>
      </c>
    </row>
    <row r="363" spans="1:15" x14ac:dyDescent="0.3">
      <c r="A363" s="43">
        <v>1983</v>
      </c>
      <c r="B363" s="43" t="s">
        <v>81</v>
      </c>
      <c r="C363" s="43">
        <v>8</v>
      </c>
      <c r="D363" s="44">
        <v>4.8853902258685411E-6</v>
      </c>
      <c r="E363" s="44">
        <v>3.0420105446037689E-6</v>
      </c>
      <c r="F363" s="44">
        <v>1.540495632345089E-5</v>
      </c>
      <c r="G363" s="44">
        <v>3.8873071564692327E-6</v>
      </c>
      <c r="H363" s="44">
        <v>1.2953615420611571E-5</v>
      </c>
      <c r="I363" s="44">
        <v>2.6260866908255414E-7</v>
      </c>
      <c r="J363" s="44">
        <v>1.2376460112954198E-6</v>
      </c>
      <c r="K363" s="44">
        <v>1.2206525557221646E-6</v>
      </c>
      <c r="L363" s="44">
        <v>5.3845687747201369E-6</v>
      </c>
      <c r="M363" s="44">
        <v>6.4898501657255717E-6</v>
      </c>
      <c r="N363" s="44">
        <v>1.8665299580270359E-5</v>
      </c>
      <c r="O363" s="44">
        <v>3.3668076252945483E-5</v>
      </c>
    </row>
    <row r="364" spans="1:15" x14ac:dyDescent="0.3">
      <c r="A364" s="43">
        <v>1984</v>
      </c>
      <c r="B364" s="43" t="s">
        <v>81</v>
      </c>
      <c r="C364" s="43">
        <v>8</v>
      </c>
      <c r="D364" s="44">
        <v>3.9665457119051466E-6</v>
      </c>
      <c r="E364" s="44">
        <v>2.315681413938706E-6</v>
      </c>
      <c r="F364" s="44">
        <v>1.047872057303135E-5</v>
      </c>
      <c r="G364" s="44">
        <v>2.8283179031221632E-6</v>
      </c>
      <c r="H364" s="44">
        <v>7.1823867153415561E-6</v>
      </c>
      <c r="I364" s="44">
        <v>6.3464955197652639E-7</v>
      </c>
      <c r="J364" s="44">
        <v>1.570937373510944E-6</v>
      </c>
      <c r="K364" s="44">
        <v>7.0662563666120744E-7</v>
      </c>
      <c r="L364" s="44">
        <v>3.9851386251115856E-6</v>
      </c>
      <c r="M364" s="44">
        <v>6.7744316750097516E-6</v>
      </c>
      <c r="N364" s="44">
        <v>1.5206525239159726E-5</v>
      </c>
      <c r="O364" s="44">
        <v>3.8571646687998081E-5</v>
      </c>
    </row>
    <row r="365" spans="1:15" x14ac:dyDescent="0.3">
      <c r="A365" s="43">
        <v>1985</v>
      </c>
      <c r="B365" s="43" t="s">
        <v>81</v>
      </c>
      <c r="C365" s="43">
        <v>8</v>
      </c>
      <c r="D365" s="44">
        <v>4.1635003265934513E-6</v>
      </c>
      <c r="E365" s="44">
        <v>3.7384119142122824E-6</v>
      </c>
      <c r="F365" s="44">
        <v>1.6347977981464185E-5</v>
      </c>
      <c r="G365" s="44">
        <v>4.024968318063647E-6</v>
      </c>
      <c r="H365" s="44">
        <v>1.3820799608774474E-5</v>
      </c>
      <c r="I365" s="44">
        <v>7.2599582123039254E-7</v>
      </c>
      <c r="J365" s="44">
        <v>1.2968648606728455E-6</v>
      </c>
      <c r="K365" s="44">
        <v>1.1835544805619621E-6</v>
      </c>
      <c r="L365" s="44">
        <v>6.3628480017514938E-6</v>
      </c>
      <c r="M365" s="44">
        <v>1.7015843100252602E-5</v>
      </c>
      <c r="N365" s="44">
        <v>1.8546027811403749E-5</v>
      </c>
      <c r="O365" s="44">
        <v>3.0140334810875208E-5</v>
      </c>
    </row>
    <row r="366" spans="1:15" x14ac:dyDescent="0.3">
      <c r="A366" s="43">
        <v>1986</v>
      </c>
      <c r="B366" s="43" t="s">
        <v>81</v>
      </c>
      <c r="C366" s="43">
        <v>8</v>
      </c>
      <c r="D366" s="44">
        <v>4.8740997925295207E-6</v>
      </c>
      <c r="E366" s="44">
        <v>4.2728781949531379E-6</v>
      </c>
      <c r="F366" s="44">
        <v>2.4808134528567184E-5</v>
      </c>
      <c r="G366" s="44">
        <v>6.3813625054536499E-6</v>
      </c>
      <c r="H366" s="44">
        <v>1.8601613006303654E-5</v>
      </c>
      <c r="I366" s="44">
        <v>4.62105311242443E-7</v>
      </c>
      <c r="J366" s="44">
        <v>1.5583527834486199E-6</v>
      </c>
      <c r="K366" s="44">
        <v>1.7044659349620842E-6</v>
      </c>
      <c r="L366" s="44">
        <v>4.6297217578222275E-6</v>
      </c>
      <c r="M366" s="44">
        <v>1.5224675583405155E-5</v>
      </c>
      <c r="N366" s="44">
        <v>2.3723562418632794E-5</v>
      </c>
      <c r="O366" s="44">
        <v>3.9888235523349536E-5</v>
      </c>
    </row>
    <row r="367" spans="1:15" x14ac:dyDescent="0.3">
      <c r="A367" s="43">
        <v>1987</v>
      </c>
      <c r="B367" s="43" t="s">
        <v>81</v>
      </c>
      <c r="C367" s="43">
        <v>8</v>
      </c>
      <c r="D367" s="44">
        <v>6.3608913547322068E-6</v>
      </c>
      <c r="E367" s="44">
        <v>5.0589858488532388E-6</v>
      </c>
      <c r="F367" s="44">
        <v>2.9609725592632968E-5</v>
      </c>
      <c r="G367" s="44">
        <v>7.0303590340046899E-6</v>
      </c>
      <c r="H367" s="44">
        <v>2.9528896708393363E-5</v>
      </c>
      <c r="I367" s="44">
        <v>5.5990317650404168E-7</v>
      </c>
      <c r="J367" s="44">
        <v>1.9465010032957922E-6</v>
      </c>
      <c r="K367" s="44">
        <v>2.7627437073412332E-6</v>
      </c>
      <c r="L367" s="44">
        <v>7.4265255893813879E-6</v>
      </c>
      <c r="M367" s="44">
        <v>1.3793666492636348E-5</v>
      </c>
      <c r="N367" s="44">
        <v>3.2705567953278645E-5</v>
      </c>
      <c r="O367" s="44">
        <v>5.4061991416053396E-5</v>
      </c>
    </row>
    <row r="368" spans="1:15" x14ac:dyDescent="0.3">
      <c r="A368" s="43">
        <v>1988</v>
      </c>
      <c r="B368" s="43" t="s">
        <v>81</v>
      </c>
      <c r="C368" s="43">
        <v>8</v>
      </c>
      <c r="D368" s="44">
        <v>6.0700010105344189E-6</v>
      </c>
      <c r="E368" s="44">
        <v>4.7594816619126841E-6</v>
      </c>
      <c r="F368" s="44">
        <v>3.5749957814194534E-5</v>
      </c>
      <c r="G368" s="44">
        <v>9.3683632589817691E-6</v>
      </c>
      <c r="H368" s="44">
        <v>2.6157731738365793E-5</v>
      </c>
      <c r="I368" s="44">
        <v>7.1879337956429358E-7</v>
      </c>
      <c r="J368" s="44">
        <v>4.6695322001380713E-6</v>
      </c>
      <c r="K368" s="44">
        <v>2.5398885727093377E-6</v>
      </c>
      <c r="L368" s="44">
        <v>1.0214721678232405E-5</v>
      </c>
      <c r="M368" s="44">
        <v>1.7765424813150111E-5</v>
      </c>
      <c r="N368" s="44">
        <v>3.6838806627480476E-5</v>
      </c>
      <c r="O368" s="44">
        <v>4.14192568720482E-5</v>
      </c>
    </row>
    <row r="369" spans="1:15" x14ac:dyDescent="0.3">
      <c r="A369" s="43">
        <v>1989</v>
      </c>
      <c r="B369" s="43" t="s">
        <v>81</v>
      </c>
      <c r="C369" s="43">
        <v>8</v>
      </c>
      <c r="D369" s="44">
        <v>6.5696093489985013E-6</v>
      </c>
      <c r="E369" s="44">
        <v>6.6050609430227377E-6</v>
      </c>
      <c r="F369" s="44">
        <v>4.1882995209976633E-5</v>
      </c>
      <c r="G369" s="44">
        <v>1.0072547463834379E-5</v>
      </c>
      <c r="H369" s="44">
        <v>4.3217035848671399E-5</v>
      </c>
      <c r="I369" s="44">
        <v>6.1644819793092326E-7</v>
      </c>
      <c r="J369" s="44">
        <v>4.4092187399275294E-6</v>
      </c>
      <c r="K369" s="44">
        <v>4.0511162346967323E-6</v>
      </c>
      <c r="L369" s="44">
        <v>8.1092961755487484E-6</v>
      </c>
      <c r="M369" s="44">
        <v>1.8913058779065176E-5</v>
      </c>
      <c r="N369" s="44">
        <v>5.0185134689653516E-5</v>
      </c>
      <c r="O369" s="44">
        <v>5.381127308660089E-5</v>
      </c>
    </row>
    <row r="370" spans="1:15" x14ac:dyDescent="0.3">
      <c r="A370" s="43">
        <v>1990</v>
      </c>
      <c r="B370" s="43" t="s">
        <v>81</v>
      </c>
      <c r="C370" s="43">
        <v>8</v>
      </c>
      <c r="D370" s="44">
        <v>7.1740576686954274E-6</v>
      </c>
      <c r="E370" s="44">
        <v>6.7734512645213961E-6</v>
      </c>
      <c r="F370" s="44">
        <v>3.4298498669983388E-5</v>
      </c>
      <c r="G370" s="44">
        <v>7.6935846980037139E-6</v>
      </c>
      <c r="H370" s="44">
        <v>4.4880464115535321E-5</v>
      </c>
      <c r="I370" s="44">
        <v>8.2811274170086048E-7</v>
      </c>
      <c r="J370" s="44">
        <v>8.0843926873481512E-6</v>
      </c>
      <c r="K370" s="44">
        <v>4.5839015063805673E-6</v>
      </c>
      <c r="L370" s="44">
        <v>8.9886067764832262E-6</v>
      </c>
      <c r="M370" s="44">
        <v>7.7187257825464583E-6</v>
      </c>
      <c r="N370" s="44">
        <v>4.4695408675809893E-5</v>
      </c>
      <c r="O370" s="44">
        <v>3.4706449453482024E-5</v>
      </c>
    </row>
    <row r="371" spans="1:15" x14ac:dyDescent="0.3">
      <c r="A371" s="43">
        <v>1991</v>
      </c>
      <c r="B371" s="43" t="s">
        <v>81</v>
      </c>
      <c r="C371" s="43">
        <v>8</v>
      </c>
      <c r="D371" s="44">
        <v>7.074303981134697E-6</v>
      </c>
      <c r="E371" s="44">
        <v>6.0885238166877596E-6</v>
      </c>
      <c r="F371" s="44">
        <v>3.8176077820700637E-5</v>
      </c>
      <c r="G371" s="44">
        <v>9.2416094724836238E-6</v>
      </c>
      <c r="H371" s="44">
        <v>3.9724454840419263E-5</v>
      </c>
      <c r="I371" s="44">
        <v>1.3754179626318639E-6</v>
      </c>
      <c r="J371" s="44">
        <v>5.6817663801558557E-6</v>
      </c>
      <c r="K371" s="44">
        <v>4.0041384128873216E-6</v>
      </c>
      <c r="L371" s="44">
        <v>6.0114375095766856E-6</v>
      </c>
      <c r="M371" s="44">
        <v>8.7320649524020913E-6</v>
      </c>
      <c r="N371" s="44">
        <v>3.8741890115942597E-5</v>
      </c>
      <c r="O371" s="44">
        <v>3.8410072617186671E-5</v>
      </c>
    </row>
    <row r="372" spans="1:15" x14ac:dyDescent="0.3">
      <c r="A372" s="43">
        <v>1992</v>
      </c>
      <c r="B372" s="43" t="s">
        <v>81</v>
      </c>
      <c r="C372" s="43">
        <v>8</v>
      </c>
      <c r="D372" s="44">
        <v>6.6419866179194807E-6</v>
      </c>
      <c r="E372" s="44">
        <v>6.4143141248721108E-6</v>
      </c>
      <c r="F372" s="44">
        <v>3.4830052220326198E-5</v>
      </c>
      <c r="G372" s="44">
        <v>8.207902412945662E-6</v>
      </c>
      <c r="H372" s="44">
        <v>4.3883671947657672E-5</v>
      </c>
      <c r="I372" s="44">
        <v>1.1193670692219996E-6</v>
      </c>
      <c r="J372" s="44">
        <v>8.1746368257353929E-6</v>
      </c>
      <c r="K372" s="44">
        <v>3.5628615505349181E-6</v>
      </c>
      <c r="L372" s="44">
        <v>7.3864219313927914E-6</v>
      </c>
      <c r="M372" s="44">
        <v>5.0124359821186574E-6</v>
      </c>
      <c r="N372" s="44">
        <v>3.8228082193518953E-5</v>
      </c>
      <c r="O372" s="44">
        <v>3.0524765167168952E-5</v>
      </c>
    </row>
    <row r="373" spans="1:15" x14ac:dyDescent="0.3">
      <c r="A373" s="43">
        <v>1993</v>
      </c>
      <c r="B373" s="43" t="s">
        <v>81</v>
      </c>
      <c r="C373" s="43">
        <v>8</v>
      </c>
      <c r="D373" s="44">
        <v>5.1418570002308213E-6</v>
      </c>
      <c r="E373" s="44">
        <v>3.4599314291858959E-6</v>
      </c>
      <c r="F373" s="44">
        <v>2.966725706018751E-5</v>
      </c>
      <c r="G373" s="44">
        <v>8.1700966736854479E-6</v>
      </c>
      <c r="H373" s="44">
        <v>2.1665184834348165E-5</v>
      </c>
      <c r="I373" s="44">
        <v>1.0955889953760235E-6</v>
      </c>
      <c r="J373" s="44">
        <v>6.3463802888851481E-6</v>
      </c>
      <c r="K373" s="44">
        <v>3.13939504696997E-6</v>
      </c>
      <c r="L373" s="44">
        <v>5.7495677783546753E-6</v>
      </c>
      <c r="M373" s="44">
        <v>2.4074918963750959E-6</v>
      </c>
      <c r="N373" s="44">
        <v>3.49617348557631E-5</v>
      </c>
      <c r="O373" s="44">
        <v>8.5722623875177024E-6</v>
      </c>
    </row>
    <row r="374" spans="1:15" x14ac:dyDescent="0.3">
      <c r="A374" s="43">
        <v>1994</v>
      </c>
      <c r="B374" s="43" t="s">
        <v>81</v>
      </c>
      <c r="C374" s="43">
        <v>8</v>
      </c>
      <c r="D374" s="44">
        <v>4.0268766696314397E-6</v>
      </c>
      <c r="E374" s="44">
        <v>2.2778333066622221E-6</v>
      </c>
      <c r="F374" s="44">
        <v>1.6136150261847137E-5</v>
      </c>
      <c r="G374" s="44">
        <v>4.4051606799919611E-6</v>
      </c>
      <c r="H374" s="44">
        <v>1.0927534555216913E-5</v>
      </c>
      <c r="I374" s="44">
        <v>1.4536646531587602E-6</v>
      </c>
      <c r="J374" s="44">
        <v>7.1575741219150204E-6</v>
      </c>
      <c r="K374" s="44">
        <v>2.7194355373674025E-6</v>
      </c>
      <c r="L374" s="44">
        <v>5.9469691168621933E-6</v>
      </c>
      <c r="M374" s="44">
        <v>1.0363523017097992E-6</v>
      </c>
      <c r="N374" s="44">
        <v>2.2732694934851094E-5</v>
      </c>
      <c r="O374" s="44">
        <v>8.1290859343690563E-6</v>
      </c>
    </row>
    <row r="375" spans="1:15" x14ac:dyDescent="0.3">
      <c r="A375" s="43">
        <v>1995</v>
      </c>
      <c r="B375" s="43" t="s">
        <v>81</v>
      </c>
      <c r="C375" s="43">
        <v>8</v>
      </c>
      <c r="D375" s="44">
        <v>3.7129457144693042E-6</v>
      </c>
      <c r="E375" s="44">
        <v>2.0199776032875456E-6</v>
      </c>
      <c r="F375" s="44">
        <v>1.5887073626893101E-5</v>
      </c>
      <c r="G375" s="44">
        <v>4.6564231249923936E-6</v>
      </c>
      <c r="H375" s="44">
        <v>8.0187948805792285E-6</v>
      </c>
      <c r="I375" s="44">
        <v>4.2010019549198881E-6</v>
      </c>
      <c r="J375" s="44">
        <v>8.6192312169525209E-6</v>
      </c>
      <c r="K375" s="44">
        <v>1.628668816643983E-6</v>
      </c>
      <c r="L375" s="44">
        <v>4.2067397462923126E-6</v>
      </c>
      <c r="M375" s="44">
        <v>1.6954835703862324E-6</v>
      </c>
      <c r="N375" s="44">
        <v>1.2421592962206444E-5</v>
      </c>
      <c r="O375" s="44">
        <v>7.1565284409268284E-6</v>
      </c>
    </row>
    <row r="376" spans="1:15" x14ac:dyDescent="0.3">
      <c r="A376" s="43">
        <v>1996</v>
      </c>
      <c r="B376" s="43" t="s">
        <v>81</v>
      </c>
      <c r="C376" s="43">
        <v>8</v>
      </c>
      <c r="D376" s="44">
        <v>4.2469227671007453E-6</v>
      </c>
      <c r="E376" s="44">
        <v>2.4017669118162585E-6</v>
      </c>
      <c r="F376" s="44">
        <v>1.6908964897984976E-5</v>
      </c>
      <c r="G376" s="44">
        <v>4.7453859922352383E-6</v>
      </c>
      <c r="H376" s="44">
        <v>1.1898725582809569E-5</v>
      </c>
      <c r="I376" s="44">
        <v>1.0429647812980417E-6</v>
      </c>
      <c r="J376" s="44">
        <v>4.1495924266797561E-6</v>
      </c>
      <c r="K376" s="44">
        <v>2.7389431596088648E-6</v>
      </c>
      <c r="L376" s="44">
        <v>3.197676964308507E-6</v>
      </c>
      <c r="M376" s="44">
        <v>1.3396620308146682E-6</v>
      </c>
      <c r="N376" s="44">
        <v>1.7187008559801017E-5</v>
      </c>
      <c r="O376" s="44">
        <v>5.4529903851629271E-6</v>
      </c>
    </row>
    <row r="377" spans="1:15" x14ac:dyDescent="0.3">
      <c r="A377" s="43">
        <v>1997</v>
      </c>
      <c r="B377" s="43" t="s">
        <v>81</v>
      </c>
      <c r="C377" s="43">
        <v>8</v>
      </c>
      <c r="D377" s="44">
        <v>3.5139232775993592E-6</v>
      </c>
      <c r="E377" s="44">
        <v>2.6291638802018645E-6</v>
      </c>
      <c r="F377" s="44">
        <v>1.7460012511430445E-5</v>
      </c>
      <c r="G377" s="44">
        <v>4.7651122994305538E-6</v>
      </c>
      <c r="H377" s="44">
        <v>1.3449850712462214E-5</v>
      </c>
      <c r="I377" s="44">
        <v>1.406531641410391E-6</v>
      </c>
      <c r="J377" s="44">
        <v>4.4284576149703328E-6</v>
      </c>
      <c r="K377" s="44">
        <v>1.2974681231566509E-6</v>
      </c>
      <c r="L377" s="44">
        <v>3.2192023294563025E-6</v>
      </c>
      <c r="M377" s="44">
        <v>1.357317183985542E-6</v>
      </c>
      <c r="N377" s="44">
        <v>1.5701902897433144E-5</v>
      </c>
      <c r="O377" s="44">
        <v>7.5442510705890704E-6</v>
      </c>
    </row>
    <row r="378" spans="1:15" x14ac:dyDescent="0.3">
      <c r="A378" s="43">
        <v>1998</v>
      </c>
      <c r="B378" s="43" t="s">
        <v>81</v>
      </c>
      <c r="C378" s="43">
        <v>8</v>
      </c>
      <c r="D378" s="44">
        <v>4.2930456970299836E-6</v>
      </c>
      <c r="E378" s="44">
        <v>3.4360950745406435E-6</v>
      </c>
      <c r="F378" s="44">
        <v>2.4018747187560765E-5</v>
      </c>
      <c r="G378" s="44">
        <v>6.5909055651844571E-6</v>
      </c>
      <c r="H378" s="44">
        <v>1.7662045786363743E-5</v>
      </c>
      <c r="I378" s="44">
        <v>6.9999828333340264E-7</v>
      </c>
      <c r="J378" s="44">
        <v>3.9746496469392171E-6</v>
      </c>
      <c r="K378" s="44">
        <v>1.7961677161938474E-6</v>
      </c>
      <c r="L378" s="44">
        <v>1.8750224539204454E-6</v>
      </c>
      <c r="M378" s="44">
        <v>3.2787734515393226E-6</v>
      </c>
      <c r="N378" s="44">
        <v>2.3951541680485123E-5</v>
      </c>
      <c r="O378" s="44">
        <v>7.2955753169899044E-6</v>
      </c>
    </row>
    <row r="379" spans="1:15" x14ac:dyDescent="0.3">
      <c r="A379" s="43">
        <v>1999</v>
      </c>
      <c r="B379" s="43" t="s">
        <v>81</v>
      </c>
      <c r="C379" s="43">
        <v>8</v>
      </c>
      <c r="D379" s="44">
        <v>4.7810641152504899E-6</v>
      </c>
      <c r="E379" s="44">
        <v>4.5518683738261849E-6</v>
      </c>
      <c r="F379" s="44">
        <v>2.2962506722338746E-5</v>
      </c>
      <c r="G379" s="44">
        <v>5.7361040906401242E-6</v>
      </c>
      <c r="H379" s="44">
        <v>2.3474703199990607E-5</v>
      </c>
      <c r="I379" s="44">
        <v>1.3166871330625683E-6</v>
      </c>
      <c r="J379" s="44">
        <v>6.6562801616859676E-6</v>
      </c>
      <c r="K379" s="44">
        <v>2.0941144189702305E-6</v>
      </c>
      <c r="L379" s="44">
        <v>2.2979733018047371E-6</v>
      </c>
      <c r="M379" s="44">
        <v>4.5676854281113336E-6</v>
      </c>
      <c r="N379" s="44">
        <v>2.3133336361113252E-5</v>
      </c>
      <c r="O379" s="44">
        <v>1.0780280229361429E-5</v>
      </c>
    </row>
    <row r="380" spans="1:15" x14ac:dyDescent="0.3">
      <c r="A380" s="43">
        <v>2000</v>
      </c>
      <c r="B380" s="43" t="s">
        <v>81</v>
      </c>
      <c r="C380" s="43">
        <v>8</v>
      </c>
      <c r="D380" s="44">
        <v>5.4857011010847578E-6</v>
      </c>
      <c r="E380" s="44">
        <v>5.2848808817827893E-6</v>
      </c>
      <c r="F380" s="44">
        <v>2.541278687549152E-5</v>
      </c>
      <c r="G380" s="44">
        <v>5.9341442336102622E-6</v>
      </c>
      <c r="H380" s="44">
        <v>3.298690994519718E-5</v>
      </c>
      <c r="I380" s="44">
        <v>1.4089267685322606E-6</v>
      </c>
      <c r="J380" s="44">
        <v>4.8499733521272862E-6</v>
      </c>
      <c r="K380" s="44">
        <v>2.7247299022414406E-6</v>
      </c>
      <c r="L380" s="44">
        <v>3.3267020392918445E-6</v>
      </c>
      <c r="M380" s="44">
        <v>4.6509729178924042E-6</v>
      </c>
      <c r="N380" s="44">
        <v>3.8494980249054441E-5</v>
      </c>
      <c r="O380" s="44">
        <v>2.4178866379719236E-5</v>
      </c>
    </row>
    <row r="381" spans="1:15" x14ac:dyDescent="0.3">
      <c r="A381" s="43">
        <v>2001</v>
      </c>
      <c r="B381" s="43" t="s">
        <v>81</v>
      </c>
      <c r="C381" s="43">
        <v>8</v>
      </c>
      <c r="D381" s="44">
        <v>5.9519321745876831E-6</v>
      </c>
      <c r="E381" s="44">
        <v>5.5638810892687734E-6</v>
      </c>
      <c r="F381" s="44">
        <v>2.6168386354330795E-5</v>
      </c>
      <c r="G381" s="44">
        <v>5.875977955088669E-6</v>
      </c>
      <c r="H381" s="44">
        <v>3.7416432356051354E-5</v>
      </c>
      <c r="I381" s="44">
        <v>1.2172278472271021E-6</v>
      </c>
      <c r="J381" s="44">
        <v>5.6851248965428478E-6</v>
      </c>
      <c r="K381" s="44">
        <v>4.1221841416213055E-6</v>
      </c>
      <c r="L381" s="44">
        <v>3.0903327717446595E-6</v>
      </c>
      <c r="M381" s="44">
        <v>9.7193131007295926E-6</v>
      </c>
      <c r="N381" s="44">
        <v>3.699945716299089E-5</v>
      </c>
      <c r="O381" s="44">
        <v>1.8597172326757588E-5</v>
      </c>
    </row>
    <row r="382" spans="1:15" x14ac:dyDescent="0.3">
      <c r="A382" s="43">
        <v>2002</v>
      </c>
      <c r="B382" s="43" t="s">
        <v>81</v>
      </c>
      <c r="C382" s="43">
        <v>8</v>
      </c>
      <c r="D382" s="44">
        <v>6.935821263858674E-6</v>
      </c>
      <c r="E382" s="44">
        <v>7.6921058077704705E-6</v>
      </c>
      <c r="F382" s="44">
        <v>3.0978982013483376E-5</v>
      </c>
      <c r="G382" s="44">
        <v>6.5677943237218676E-6</v>
      </c>
      <c r="H382" s="44">
        <v>5.2822095658979676E-5</v>
      </c>
      <c r="I382" s="44">
        <v>7.5531579842374668E-7</v>
      </c>
      <c r="J382" s="44">
        <v>7.3154351186037134E-6</v>
      </c>
      <c r="K382" s="44">
        <v>4.5203933776770605E-6</v>
      </c>
      <c r="L382" s="44">
        <v>4.5141978953379158E-6</v>
      </c>
      <c r="M382" s="44">
        <v>6.7837123174737138E-6</v>
      </c>
      <c r="N382" s="44">
        <v>4.2723075299076332E-5</v>
      </c>
      <c r="O382" s="44">
        <v>1.9036899656526507E-5</v>
      </c>
    </row>
    <row r="383" spans="1:15" x14ac:dyDescent="0.3">
      <c r="A383" s="43">
        <v>2003</v>
      </c>
      <c r="B383" s="43" t="s">
        <v>81</v>
      </c>
      <c r="C383" s="43">
        <v>8</v>
      </c>
      <c r="D383" s="44">
        <v>7.0088557241395248E-6</v>
      </c>
      <c r="E383" s="44">
        <v>6.5057223849871086E-6</v>
      </c>
      <c r="F383" s="44">
        <v>3.6933059544315679E-5</v>
      </c>
      <c r="G383" s="44">
        <v>8.9094135425393059E-6</v>
      </c>
      <c r="H383" s="44">
        <v>4.481575845278726E-5</v>
      </c>
      <c r="I383" s="44">
        <v>1.1268314168256371E-6</v>
      </c>
      <c r="J383" s="44">
        <v>1.0160088030615296E-5</v>
      </c>
      <c r="K383" s="44">
        <v>4.3214351937782394E-6</v>
      </c>
      <c r="L383" s="44">
        <v>5.9166190316394653E-6</v>
      </c>
      <c r="M383" s="44">
        <v>6.3449079500195083E-6</v>
      </c>
      <c r="N383" s="44">
        <v>4.008578145209156E-5</v>
      </c>
      <c r="O383" s="44">
        <v>2.4738723207934595E-5</v>
      </c>
    </row>
    <row r="384" spans="1:15" x14ac:dyDescent="0.3">
      <c r="A384" s="43">
        <v>2004</v>
      </c>
      <c r="B384" s="43" t="s">
        <v>81</v>
      </c>
      <c r="C384" s="43">
        <v>8</v>
      </c>
      <c r="D384" s="44">
        <v>6.7629923098347571E-6</v>
      </c>
      <c r="E384" s="44">
        <v>6.1473778000294782E-6</v>
      </c>
      <c r="F384" s="44">
        <v>3.0482473153166286E-5</v>
      </c>
      <c r="G384" s="44">
        <v>7.5418794747286055E-6</v>
      </c>
      <c r="H384" s="44">
        <v>4.1773575605069977E-5</v>
      </c>
      <c r="I384" s="44">
        <v>1.2858113405274939E-6</v>
      </c>
      <c r="J384" s="44">
        <v>1.3927810848372709E-5</v>
      </c>
      <c r="K384" s="44">
        <v>3.8777423400947635E-6</v>
      </c>
      <c r="L384" s="44">
        <v>8.2167424497539717E-6</v>
      </c>
      <c r="M384" s="44">
        <v>5.1082974733695811E-6</v>
      </c>
      <c r="N384" s="44">
        <v>3.5188920116944892E-5</v>
      </c>
      <c r="O384" s="44">
        <v>1.5839040042888901E-5</v>
      </c>
    </row>
    <row r="385" spans="1:15" x14ac:dyDescent="0.3">
      <c r="A385" s="43">
        <v>2005</v>
      </c>
      <c r="B385" s="43" t="s">
        <v>81</v>
      </c>
      <c r="C385" s="43">
        <v>8</v>
      </c>
      <c r="D385" s="44">
        <v>6.1822668700509621E-6</v>
      </c>
      <c r="E385" s="44">
        <v>5.3787503847594824E-6</v>
      </c>
      <c r="F385" s="44">
        <v>3.1306053154675758E-5</v>
      </c>
      <c r="G385" s="44">
        <v>8.3982759407556611E-6</v>
      </c>
      <c r="H385" s="44">
        <v>3.5163803945195181E-5</v>
      </c>
      <c r="I385" s="44">
        <v>9.0074793839709376E-7</v>
      </c>
      <c r="J385" s="44">
        <v>1.796586778790837E-5</v>
      </c>
      <c r="K385" s="44">
        <v>3.6909542891579721E-6</v>
      </c>
      <c r="L385" s="44">
        <v>5.7907178406660633E-6</v>
      </c>
      <c r="M385" s="44">
        <v>5.5595689623060059E-6</v>
      </c>
      <c r="N385" s="44">
        <v>3.3321227407289155E-5</v>
      </c>
      <c r="O385" s="44">
        <v>1.5938270811966191E-5</v>
      </c>
    </row>
    <row r="386" spans="1:15" x14ac:dyDescent="0.3">
      <c r="A386" s="43">
        <v>2006</v>
      </c>
      <c r="B386" s="43" t="s">
        <v>81</v>
      </c>
      <c r="C386" s="43">
        <v>8</v>
      </c>
      <c r="D386" s="44">
        <v>5.9337286013820732E-6</v>
      </c>
      <c r="E386" s="44">
        <v>4.6168457076750093E-6</v>
      </c>
      <c r="F386" s="44">
        <v>2.8208196802615544E-5</v>
      </c>
      <c r="G386" s="44">
        <v>7.6069756204890805E-6</v>
      </c>
      <c r="H386" s="44">
        <v>3.095308026710551E-5</v>
      </c>
      <c r="I386" s="44">
        <v>7.9574073845421436E-7</v>
      </c>
      <c r="J386" s="44">
        <v>1.6601000079888897E-5</v>
      </c>
      <c r="K386" s="44">
        <v>3.7880591867032683E-6</v>
      </c>
      <c r="L386" s="44">
        <v>7.9981640909572903E-6</v>
      </c>
      <c r="M386" s="44">
        <v>6.2476106561662876E-6</v>
      </c>
      <c r="N386" s="44">
        <v>2.7474529745037196E-5</v>
      </c>
      <c r="O386" s="44">
        <v>1.3079202041640228E-5</v>
      </c>
    </row>
    <row r="387" spans="1:15" x14ac:dyDescent="0.3">
      <c r="A387" s="43">
        <v>2007</v>
      </c>
      <c r="B387" s="43" t="s">
        <v>81</v>
      </c>
      <c r="C387" s="43">
        <v>8</v>
      </c>
      <c r="D387" s="44">
        <v>7.098628002405023E-6</v>
      </c>
      <c r="E387" s="44">
        <v>5.8045308644102259E-6</v>
      </c>
      <c r="F387" s="44">
        <v>3.5614165396437094E-5</v>
      </c>
      <c r="G387" s="44">
        <v>9.2574638399376092E-6</v>
      </c>
      <c r="H387" s="44">
        <v>4.2633341626392692E-5</v>
      </c>
      <c r="I387" s="44">
        <v>8.5271128827494454E-7</v>
      </c>
      <c r="J387" s="44">
        <v>1.2213006552799806E-5</v>
      </c>
      <c r="K387" s="44">
        <v>6.1172084778946131E-6</v>
      </c>
      <c r="L387" s="44">
        <v>6.6777765204902332E-6</v>
      </c>
      <c r="M387" s="44">
        <v>4.4597385235934634E-6</v>
      </c>
      <c r="N387" s="44">
        <v>3.6310002705036346E-5</v>
      </c>
      <c r="O387" s="44">
        <v>2.2308501293229062E-5</v>
      </c>
    </row>
    <row r="388" spans="1:15" x14ac:dyDescent="0.3">
      <c r="A388" s="43">
        <v>2008</v>
      </c>
      <c r="B388" s="43" t="s">
        <v>81</v>
      </c>
      <c r="C388" s="43">
        <v>8</v>
      </c>
      <c r="D388" s="44">
        <v>7.3826712219961126E-6</v>
      </c>
      <c r="E388" s="44">
        <v>4.8903513034272712E-6</v>
      </c>
      <c r="F388" s="44">
        <v>3.5871439413633744E-5</v>
      </c>
      <c r="G388" s="44">
        <v>9.8612132670852705E-6</v>
      </c>
      <c r="H388" s="44">
        <v>3.6476909622444812E-5</v>
      </c>
      <c r="I388" s="44">
        <v>8.8122274919136493E-7</v>
      </c>
      <c r="J388" s="44">
        <v>1.2416939423545735E-5</v>
      </c>
      <c r="K388" s="44">
        <v>7.5929619166413364E-6</v>
      </c>
      <c r="L388" s="44">
        <v>9.5859827838243385E-6</v>
      </c>
      <c r="M388" s="44">
        <v>9.9953610350896231E-6</v>
      </c>
      <c r="N388" s="44">
        <v>3.0343747006880229E-5</v>
      </c>
      <c r="O388" s="44">
        <v>2.7193134008750726E-5</v>
      </c>
    </row>
    <row r="389" spans="1:15" x14ac:dyDescent="0.3">
      <c r="A389" s="43">
        <v>2009</v>
      </c>
      <c r="B389" s="43" t="s">
        <v>81</v>
      </c>
      <c r="C389" s="43">
        <v>8</v>
      </c>
      <c r="D389" s="44">
        <v>6.3454304621957629E-6</v>
      </c>
      <c r="E389" s="44">
        <v>4.8278026078720742E-6</v>
      </c>
      <c r="F389" s="44">
        <v>3.3985229936038939E-5</v>
      </c>
      <c r="G389" s="44">
        <v>9.4441764886618398E-6</v>
      </c>
      <c r="H389" s="44">
        <v>3.7679904094617899E-5</v>
      </c>
      <c r="I389" s="44">
        <v>8.235386458963068E-7</v>
      </c>
      <c r="J389" s="44">
        <v>1.2631059751659331E-5</v>
      </c>
      <c r="K389" s="44">
        <v>7.1782088337150105E-6</v>
      </c>
      <c r="L389" s="44">
        <v>8.4623521465099193E-6</v>
      </c>
      <c r="M389" s="44">
        <v>8.2003852314999957E-6</v>
      </c>
      <c r="N389" s="44">
        <v>2.8823449367596246E-5</v>
      </c>
      <c r="O389" s="44">
        <v>2.4936703124928286E-5</v>
      </c>
    </row>
    <row r="390" spans="1:15" x14ac:dyDescent="0.3">
      <c r="A390" s="43">
        <v>2010</v>
      </c>
      <c r="B390" s="43" t="s">
        <v>81</v>
      </c>
      <c r="C390" s="43">
        <v>8</v>
      </c>
      <c r="D390" s="44">
        <v>5.3639063173983261E-6</v>
      </c>
      <c r="E390" s="44">
        <v>4.7672388750922016E-6</v>
      </c>
      <c r="F390" s="44">
        <v>2.2464169144166894E-5</v>
      </c>
      <c r="G390" s="44">
        <v>5.2493300487937838E-6</v>
      </c>
      <c r="H390" s="44">
        <v>3.6235495730732358E-5</v>
      </c>
      <c r="I390" s="44">
        <v>1.8009610315958023E-6</v>
      </c>
      <c r="J390" s="44">
        <v>1.4960533577329014E-5</v>
      </c>
      <c r="K390" s="44">
        <v>6.4967020259539658E-6</v>
      </c>
      <c r="L390" s="44">
        <v>5.4402299616895583E-6</v>
      </c>
      <c r="M390" s="44">
        <v>3.9313168083140891E-6</v>
      </c>
      <c r="N390" s="44">
        <v>3.0545214914536186E-5</v>
      </c>
      <c r="O390" s="44">
        <v>1.1100191170022677E-5</v>
      </c>
    </row>
    <row r="391" spans="1:15" x14ac:dyDescent="0.3">
      <c r="A391" s="43">
        <v>2011</v>
      </c>
      <c r="B391" s="43" t="s">
        <v>81</v>
      </c>
      <c r="C391" s="43">
        <v>8</v>
      </c>
      <c r="D391" s="44">
        <v>4.0245023519588065E-6</v>
      </c>
      <c r="E391" s="44">
        <v>2.1600421932634049E-6</v>
      </c>
      <c r="F391" s="44">
        <v>1.301196919282049E-5</v>
      </c>
      <c r="G391" s="44">
        <v>3.7662673246537005E-6</v>
      </c>
      <c r="H391" s="44">
        <v>1.6898209720641793E-5</v>
      </c>
      <c r="I391" s="44">
        <v>1.0542745765760291E-6</v>
      </c>
      <c r="J391" s="44">
        <v>1.2517189232017763E-5</v>
      </c>
      <c r="K391" s="44">
        <v>3.5902350015764459E-6</v>
      </c>
      <c r="L391" s="44">
        <v>7.5097593487833615E-6</v>
      </c>
      <c r="M391" s="44">
        <v>2.2735635931629803E-6</v>
      </c>
      <c r="N391" s="44">
        <v>1.6920523840236275E-5</v>
      </c>
      <c r="O391" s="44">
        <v>8.4426320059661497E-6</v>
      </c>
    </row>
    <row r="392" spans="1:15" x14ac:dyDescent="0.3">
      <c r="A392" s="43">
        <v>2012</v>
      </c>
      <c r="B392" s="43" t="s">
        <v>81</v>
      </c>
      <c r="C392" s="43">
        <v>8</v>
      </c>
      <c r="D392" s="44">
        <v>3.6689159227354297E-6</v>
      </c>
      <c r="E392" s="44">
        <v>1.8299576796353786E-6</v>
      </c>
      <c r="F392" s="44">
        <v>1.1780678056223454E-5</v>
      </c>
      <c r="G392" s="44">
        <v>3.5962211370495771E-6</v>
      </c>
      <c r="H392" s="44">
        <v>1.2682574380903673E-5</v>
      </c>
      <c r="I392" s="44">
        <v>7.189818587257091E-7</v>
      </c>
      <c r="J392" s="44">
        <v>1.1094844739303358E-5</v>
      </c>
      <c r="K392" s="44">
        <v>4.312287595568433E-6</v>
      </c>
      <c r="L392" s="44">
        <v>5.966522146469834E-6</v>
      </c>
      <c r="M392" s="44">
        <v>2.7306740262313649E-6</v>
      </c>
      <c r="N392" s="44">
        <v>1.3000374834540191E-5</v>
      </c>
      <c r="O392" s="44">
        <v>9.4145768845469326E-6</v>
      </c>
    </row>
    <row r="393" spans="1:15" x14ac:dyDescent="0.3">
      <c r="A393" s="43">
        <v>2013</v>
      </c>
      <c r="B393" s="43" t="s">
        <v>81</v>
      </c>
      <c r="C393" s="43">
        <v>8</v>
      </c>
      <c r="D393" s="44">
        <v>3.6355270522322141E-6</v>
      </c>
      <c r="E393" s="44">
        <v>2.1446537870263238E-6</v>
      </c>
      <c r="F393" s="44">
        <v>1.3556715821916107E-5</v>
      </c>
      <c r="G393" s="44">
        <v>4.115109804148076E-6</v>
      </c>
      <c r="H393" s="44">
        <v>1.444329738659119E-5</v>
      </c>
      <c r="I393" s="44">
        <v>6.740676984619495E-7</v>
      </c>
      <c r="J393" s="44">
        <v>6.9961674912944625E-6</v>
      </c>
      <c r="K393" s="44">
        <v>2.6847667240044E-6</v>
      </c>
      <c r="L393" s="44">
        <v>4.377286660340818E-6</v>
      </c>
      <c r="M393" s="44">
        <v>2.4900608131841489E-6</v>
      </c>
      <c r="N393" s="44">
        <v>1.4445425337850406E-5</v>
      </c>
      <c r="O393" s="44">
        <v>1.135132621328437E-5</v>
      </c>
    </row>
    <row r="394" spans="1:15" x14ac:dyDescent="0.3">
      <c r="A394" s="43">
        <v>2014</v>
      </c>
      <c r="B394" s="43" t="s">
        <v>81</v>
      </c>
      <c r="C394" s="43">
        <v>8</v>
      </c>
      <c r="D394" s="44">
        <v>3.9540720528343442E-6</v>
      </c>
      <c r="E394" s="44">
        <v>2.9009651121750071E-6</v>
      </c>
      <c r="F394" s="44">
        <v>1.3569793678186705E-5</v>
      </c>
      <c r="G394" s="44">
        <v>3.8395725854616283E-6</v>
      </c>
      <c r="H394" s="44">
        <v>1.7155196154065299E-5</v>
      </c>
      <c r="I394" s="44">
        <v>6.9175933882855606E-7</v>
      </c>
      <c r="J394" s="44">
        <v>6.0281609643407626E-6</v>
      </c>
      <c r="K394" s="44">
        <v>2.3674874021489775E-6</v>
      </c>
      <c r="L394" s="44">
        <v>4.3708794761998536E-6</v>
      </c>
      <c r="M394" s="44">
        <v>4.8738571708189567E-6</v>
      </c>
      <c r="N394" s="44">
        <v>1.1835578061200752E-5</v>
      </c>
      <c r="O394" s="44">
        <v>1.2574885918359635E-5</v>
      </c>
    </row>
    <row r="395" spans="1:15" x14ac:dyDescent="0.3">
      <c r="A395" s="43">
        <v>2015</v>
      </c>
      <c r="B395" s="43" t="s">
        <v>81</v>
      </c>
      <c r="C395" s="43">
        <v>8</v>
      </c>
      <c r="D395" s="44">
        <v>7.6962384174327204E-6</v>
      </c>
      <c r="E395" s="44">
        <v>6.7986800257946504E-6</v>
      </c>
      <c r="F395" s="44">
        <v>3.6403389088919799E-5</v>
      </c>
      <c r="G395" s="44">
        <v>9.4079695114634901E-6</v>
      </c>
      <c r="H395" s="44">
        <v>3.2527845382021285E-5</v>
      </c>
      <c r="I395" s="44">
        <v>1.2942500082582044E-6</v>
      </c>
      <c r="J395" s="44">
        <v>1.2484997289873303E-5</v>
      </c>
      <c r="K395" s="44">
        <v>5.1650509787591208E-6</v>
      </c>
      <c r="L395" s="44">
        <v>6.8367786593525428E-6</v>
      </c>
      <c r="M395" s="44">
        <v>6.683294411196162E-6</v>
      </c>
      <c r="N395" s="44">
        <v>3.2776574111889288E-5</v>
      </c>
      <c r="O395" s="44">
        <v>2.674014824780537E-5</v>
      </c>
    </row>
    <row r="396" spans="1:15" x14ac:dyDescent="0.3">
      <c r="A396" s="43">
        <v>2016</v>
      </c>
      <c r="B396" s="43" t="s">
        <v>81</v>
      </c>
      <c r="C396" s="43">
        <v>8</v>
      </c>
      <c r="D396" s="44">
        <v>8.6735665144254483E-6</v>
      </c>
      <c r="E396" s="44">
        <v>7.0214699025587181E-6</v>
      </c>
      <c r="F396" s="44">
        <v>3.865385877045355E-5</v>
      </c>
      <c r="G396" s="44">
        <v>9.9740849152041387E-6</v>
      </c>
      <c r="H396" s="44">
        <v>3.5662083780536591E-5</v>
      </c>
      <c r="I396" s="44">
        <v>1.2832008299984903E-6</v>
      </c>
      <c r="J396" s="44">
        <v>1.2754529163116483E-5</v>
      </c>
      <c r="K396" s="44">
        <v>5.1900470729677266E-6</v>
      </c>
      <c r="L396" s="44">
        <v>7.264285938868233E-6</v>
      </c>
      <c r="M396" s="44">
        <v>9.5040983021107472E-6</v>
      </c>
      <c r="N396" s="44">
        <v>3.3921610025045576E-5</v>
      </c>
      <c r="O396" s="44">
        <v>3.5254413926635892E-5</v>
      </c>
    </row>
    <row r="397" spans="1:15" x14ac:dyDescent="0.3">
      <c r="A397" s="43">
        <v>2017</v>
      </c>
      <c r="B397" s="43" t="s">
        <v>81</v>
      </c>
      <c r="C397" s="43">
        <v>8</v>
      </c>
      <c r="D397" s="44">
        <v>9.2983015270082396E-6</v>
      </c>
      <c r="E397" s="44">
        <v>7.5147168418654083E-6</v>
      </c>
      <c r="F397" s="44">
        <v>3.9891468945329862E-5</v>
      </c>
      <c r="G397" s="44">
        <v>1.0243656224262069E-5</v>
      </c>
      <c r="H397" s="44">
        <v>3.8096499504129162E-5</v>
      </c>
      <c r="I397" s="44">
        <v>1.4126761200666833E-6</v>
      </c>
      <c r="J397" s="44">
        <v>1.3298948382935259E-5</v>
      </c>
      <c r="K397" s="44">
        <v>5.2240951624625898E-6</v>
      </c>
      <c r="L397" s="44">
        <v>7.0613612769507813E-6</v>
      </c>
      <c r="M397" s="44">
        <v>9.533648658927932E-6</v>
      </c>
      <c r="N397" s="44">
        <v>3.7021477794347737E-5</v>
      </c>
      <c r="O397" s="44">
        <v>3.9531972155187831E-5</v>
      </c>
    </row>
    <row r="398" spans="1:15" x14ac:dyDescent="0.3">
      <c r="A398" s="43">
        <v>2018</v>
      </c>
      <c r="B398" s="43" t="s">
        <v>81</v>
      </c>
      <c r="C398" s="43">
        <v>8</v>
      </c>
      <c r="D398" s="44">
        <v>9.2286057190209888E-6</v>
      </c>
      <c r="E398" s="44">
        <v>6.9707876366068575E-6</v>
      </c>
      <c r="F398" s="44">
        <v>4.0288239964398928E-5</v>
      </c>
      <c r="G398" s="44">
        <v>1.0365939554317587E-5</v>
      </c>
      <c r="H398" s="44">
        <v>3.2425922387388287E-5</v>
      </c>
      <c r="I398" s="44">
        <v>1.3316260751707992E-6</v>
      </c>
      <c r="J398" s="44">
        <v>1.4297302846529793E-5</v>
      </c>
      <c r="K398" s="44">
        <v>5.4867865072639516E-6</v>
      </c>
      <c r="L398" s="44">
        <v>7.1905510814078787E-6</v>
      </c>
      <c r="M398" s="44">
        <v>9.1716019906060447E-6</v>
      </c>
      <c r="N398" s="44">
        <v>4.0859887090402406E-5</v>
      </c>
      <c r="O398" s="44">
        <v>3.85597273147249E-5</v>
      </c>
    </row>
    <row r="399" spans="1:15" x14ac:dyDescent="0.3">
      <c r="A399" s="43">
        <v>2019</v>
      </c>
      <c r="B399" s="43" t="s">
        <v>81</v>
      </c>
      <c r="C399" s="43">
        <v>8</v>
      </c>
      <c r="D399" s="44">
        <v>9.151383080042808E-6</v>
      </c>
      <c r="E399" s="44">
        <v>7.0286638890906858E-6</v>
      </c>
      <c r="F399" s="44">
        <v>3.9464712433047994E-5</v>
      </c>
      <c r="G399" s="44">
        <v>1.0104457006180547E-5</v>
      </c>
      <c r="H399" s="44">
        <v>3.3059269145125881E-5</v>
      </c>
      <c r="I399" s="44">
        <v>1.4235726559623883E-6</v>
      </c>
      <c r="J399" s="44">
        <v>1.4353704216124702E-5</v>
      </c>
      <c r="K399" s="44">
        <v>5.613927817402201E-6</v>
      </c>
      <c r="L399" s="44">
        <v>7.3363534464441202E-6</v>
      </c>
      <c r="M399" s="44">
        <v>1.0056259607123311E-5</v>
      </c>
      <c r="N399" s="44">
        <v>3.9770477247369737E-5</v>
      </c>
      <c r="O399" s="44">
        <v>3.7742159454366417E-5</v>
      </c>
    </row>
    <row r="400" spans="1:15" x14ac:dyDescent="0.3">
      <c r="A400" s="43">
        <v>2020</v>
      </c>
      <c r="B400" s="43" t="s">
        <v>81</v>
      </c>
      <c r="C400" s="43">
        <v>8</v>
      </c>
      <c r="D400" s="44">
        <v>8.6679105155708398E-6</v>
      </c>
      <c r="E400" s="44">
        <v>6.7247570678997317E-6</v>
      </c>
      <c r="F400" s="44">
        <v>3.6940878024915729E-5</v>
      </c>
      <c r="G400" s="44">
        <v>9.5306569566864747E-6</v>
      </c>
      <c r="H400" s="44">
        <v>2.8877881241042508E-5</v>
      </c>
      <c r="I400" s="44">
        <v>1.3340106853976008E-6</v>
      </c>
      <c r="J400" s="44">
        <v>1.4805019445517726E-5</v>
      </c>
      <c r="K400" s="44">
        <v>5.7734015845334032E-6</v>
      </c>
      <c r="L400" s="44">
        <v>7.4825386219789949E-6</v>
      </c>
      <c r="M400" s="44">
        <v>8.7533614255342568E-6</v>
      </c>
      <c r="N400" s="44">
        <v>3.9968713829053099E-5</v>
      </c>
      <c r="O400" s="44">
        <v>3.4027349020922533E-5</v>
      </c>
    </row>
    <row r="401" spans="1:17" x14ac:dyDescent="0.3">
      <c r="A401" s="43">
        <v>2021</v>
      </c>
      <c r="B401" s="43" t="s">
        <v>81</v>
      </c>
      <c r="C401" s="43">
        <v>8</v>
      </c>
      <c r="D401" s="44">
        <v>8.7058977051354088E-6</v>
      </c>
      <c r="E401" s="44">
        <v>6.6626363089398969E-6</v>
      </c>
      <c r="F401" s="44">
        <v>3.6316995820273982E-5</v>
      </c>
      <c r="G401" s="44">
        <v>9.3635010784771931E-6</v>
      </c>
      <c r="H401" s="44">
        <v>3.0174148995882489E-5</v>
      </c>
      <c r="I401" s="44">
        <v>1.3356687007858847E-6</v>
      </c>
      <c r="J401" s="44">
        <v>1.5503535670916289E-5</v>
      </c>
      <c r="K401" s="44">
        <v>6.0317776998529174E-6</v>
      </c>
      <c r="L401" s="44">
        <v>7.6315704322396267E-6</v>
      </c>
      <c r="M401" s="44">
        <v>8.0508530924590783E-6</v>
      </c>
      <c r="N401" s="44">
        <v>4.0562568850466279E-5</v>
      </c>
      <c r="O401" s="44">
        <v>3.2841045895912084E-5</v>
      </c>
      <c r="P401" s="43"/>
      <c r="Q401" s="43"/>
    </row>
    <row r="402" spans="1:17" x14ac:dyDescent="0.3">
      <c r="A402" s="43">
        <v>2022</v>
      </c>
      <c r="B402" s="43" t="s">
        <v>81</v>
      </c>
      <c r="C402" s="43">
        <v>8</v>
      </c>
      <c r="D402" s="44">
        <v>9.0275373784813741E-6</v>
      </c>
      <c r="E402" s="44">
        <v>6.5821128535333639E-6</v>
      </c>
      <c r="F402" s="44">
        <v>3.5310763490707802E-5</v>
      </c>
      <c r="G402" s="44">
        <v>9.1260551234143547E-6</v>
      </c>
      <c r="H402" s="44">
        <v>3.0622672638330457E-5</v>
      </c>
      <c r="I402" s="44">
        <v>1.3359699761405146E-6</v>
      </c>
      <c r="J402" s="44">
        <v>1.6228146266872018E-5</v>
      </c>
      <c r="K402" s="44">
        <v>6.229132663689128E-6</v>
      </c>
      <c r="L402" s="44">
        <v>7.7871914707910724E-6</v>
      </c>
      <c r="M402" s="44">
        <v>8.0289732173216576E-6</v>
      </c>
      <c r="N402" s="44">
        <v>3.9850567126252894E-5</v>
      </c>
      <c r="O402" s="44">
        <v>3.3017125282507071E-5</v>
      </c>
      <c r="P402" s="43"/>
      <c r="Q402" s="43"/>
    </row>
    <row r="403" spans="1:17" x14ac:dyDescent="0.3">
      <c r="A403" s="43">
        <v>2023</v>
      </c>
      <c r="B403" s="43" t="s">
        <v>81</v>
      </c>
      <c r="C403" s="43">
        <v>8</v>
      </c>
      <c r="D403" s="44">
        <v>9.764064696081051E-6</v>
      </c>
      <c r="E403" s="44">
        <v>6.6703948516211604E-6</v>
      </c>
      <c r="F403" s="44">
        <v>3.5175573583506119E-5</v>
      </c>
      <c r="G403" s="44">
        <v>9.0991774620385915E-6</v>
      </c>
      <c r="H403" s="44">
        <v>3.0532302301292416E-5</v>
      </c>
      <c r="I403" s="44">
        <v>1.3373001989311596E-6</v>
      </c>
      <c r="J403" s="44">
        <v>1.6844846875046262E-5</v>
      </c>
      <c r="K403" s="44">
        <v>6.4478599360213114E-6</v>
      </c>
      <c r="L403" s="44">
        <v>7.9523521521460356E-6</v>
      </c>
      <c r="M403" s="44">
        <v>8.4153779974112816E-6</v>
      </c>
      <c r="N403" s="44">
        <v>4.0210304033645458E-5</v>
      </c>
      <c r="O403" s="44">
        <v>3.6901357599393942E-5</v>
      </c>
      <c r="P403" s="43"/>
      <c r="Q403" s="43"/>
    </row>
    <row r="404" spans="1:17" x14ac:dyDescent="0.3">
      <c r="A404" s="43">
        <v>2024</v>
      </c>
      <c r="B404" s="43" t="s">
        <v>81</v>
      </c>
      <c r="C404" s="43">
        <v>8</v>
      </c>
      <c r="D404" s="44">
        <v>1.0331898422192281E-5</v>
      </c>
      <c r="E404" s="44">
        <v>6.9447797908044828E-6</v>
      </c>
      <c r="F404" s="44">
        <v>3.6429065887973164E-5</v>
      </c>
      <c r="G404" s="44">
        <v>9.3785178791239881E-6</v>
      </c>
      <c r="H404" s="44">
        <v>3.0822919586232497E-5</v>
      </c>
      <c r="I404" s="44">
        <v>1.3360560684897158E-6</v>
      </c>
      <c r="J404" s="44">
        <v>1.7351156643227198E-5</v>
      </c>
      <c r="K404" s="44">
        <v>6.6780591520749452E-6</v>
      </c>
      <c r="L404" s="44">
        <v>8.1096886520139959E-6</v>
      </c>
      <c r="M404" s="44">
        <v>8.6311346714712107E-6</v>
      </c>
      <c r="N404" s="44">
        <v>4.1525144732099494E-5</v>
      </c>
      <c r="O404" s="44">
        <v>3.9629782507379094E-5</v>
      </c>
      <c r="P404" s="43"/>
      <c r="Q404" s="43"/>
    </row>
    <row r="405" spans="1:17" x14ac:dyDescent="0.3">
      <c r="A405" s="43">
        <v>2025</v>
      </c>
      <c r="B405" s="43" t="s">
        <v>81</v>
      </c>
      <c r="C405" s="43">
        <v>8</v>
      </c>
      <c r="D405" s="44">
        <v>1.0527739520052128E-5</v>
      </c>
      <c r="E405" s="44">
        <v>7.1788814398138285E-6</v>
      </c>
      <c r="F405" s="44">
        <v>3.7849508934398649E-5</v>
      </c>
      <c r="G405" s="44">
        <v>9.6883546055110241E-6</v>
      </c>
      <c r="H405" s="44">
        <v>3.1485022269466688E-5</v>
      </c>
      <c r="I405" s="44">
        <v>1.3342302490264082E-6</v>
      </c>
      <c r="J405" s="44">
        <v>1.7961905191658279E-5</v>
      </c>
      <c r="K405" s="44">
        <v>6.9099608095886595E-6</v>
      </c>
      <c r="L405" s="44">
        <v>8.256483088144725E-6</v>
      </c>
      <c r="M405" s="44">
        <v>8.7988865706717614E-6</v>
      </c>
      <c r="N405" s="44">
        <v>4.2546808236885767E-5</v>
      </c>
      <c r="O405" s="44">
        <v>4.0494489798498711E-5</v>
      </c>
      <c r="P405" s="43"/>
      <c r="Q405" s="43"/>
    </row>
    <row r="406" spans="1:17" x14ac:dyDescent="0.3">
      <c r="A406" s="43">
        <v>2026</v>
      </c>
      <c r="B406" s="43" t="s">
        <v>81</v>
      </c>
      <c r="C406" s="43">
        <v>8</v>
      </c>
      <c r="D406" s="44">
        <v>1.0526578491639827E-5</v>
      </c>
      <c r="E406" s="44">
        <v>7.3209056281245818E-6</v>
      </c>
      <c r="F406" s="44">
        <v>3.8690520927797098E-5</v>
      </c>
      <c r="G406" s="44">
        <v>9.8638199196287554E-6</v>
      </c>
      <c r="H406" s="44">
        <v>3.2021862959797287E-5</v>
      </c>
      <c r="I406" s="44">
        <v>1.3301464177649609E-6</v>
      </c>
      <c r="J406" s="44">
        <v>1.8524222610594994E-5</v>
      </c>
      <c r="K406" s="44">
        <v>7.1177121729432484E-6</v>
      </c>
      <c r="L406" s="44">
        <v>8.4052539955915525E-6</v>
      </c>
      <c r="M406" s="44">
        <v>9.0916612099372478E-6</v>
      </c>
      <c r="N406" s="44">
        <v>4.3367098762321516E-5</v>
      </c>
      <c r="O406" s="44">
        <v>4.0093376213207984E-5</v>
      </c>
      <c r="P406" s="43"/>
      <c r="Q406" s="43"/>
    </row>
    <row r="407" spans="1:17" x14ac:dyDescent="0.3">
      <c r="A407" s="43">
        <v>2027</v>
      </c>
      <c r="B407" s="43" t="s">
        <v>81</v>
      </c>
      <c r="C407" s="43">
        <v>8</v>
      </c>
      <c r="D407" s="44">
        <v>1.0634297700998815E-5</v>
      </c>
      <c r="E407" s="44">
        <v>7.4569901255507497E-6</v>
      </c>
      <c r="F407" s="44">
        <v>3.9293199961406596E-5</v>
      </c>
      <c r="G407" s="44">
        <v>9.9873125724627819E-6</v>
      </c>
      <c r="H407" s="44">
        <v>3.2374644053940292E-5</v>
      </c>
      <c r="I407" s="44">
        <v>1.3262521171472166E-6</v>
      </c>
      <c r="J407" s="44">
        <v>1.9109471593324734E-5</v>
      </c>
      <c r="K407" s="44">
        <v>7.3134324021468592E-6</v>
      </c>
      <c r="L407" s="44">
        <v>8.5538146629674626E-6</v>
      </c>
      <c r="M407" s="44">
        <v>9.3209941606975708E-6</v>
      </c>
      <c r="N407" s="44">
        <v>4.424348488833277E-5</v>
      </c>
      <c r="O407" s="44">
        <v>4.0213707098718156E-5</v>
      </c>
      <c r="P407" s="43"/>
      <c r="Q407" s="43"/>
    </row>
    <row r="408" spans="1:17" x14ac:dyDescent="0.3">
      <c r="A408" s="43">
        <v>2028</v>
      </c>
      <c r="B408" s="43" t="s">
        <v>81</v>
      </c>
      <c r="C408" s="43">
        <v>8</v>
      </c>
      <c r="D408" s="44">
        <v>1.0869541441018894E-5</v>
      </c>
      <c r="E408" s="44">
        <v>7.6168162899305053E-6</v>
      </c>
      <c r="F408" s="44">
        <v>4.0081302357673557E-5</v>
      </c>
      <c r="G408" s="44">
        <v>1.0156334179417215E-5</v>
      </c>
      <c r="H408" s="44">
        <v>3.2862496325178776E-5</v>
      </c>
      <c r="I408" s="44">
        <v>1.3244871358118889E-6</v>
      </c>
      <c r="J408" s="44">
        <v>1.9716649801148733E-5</v>
      </c>
      <c r="K408" s="44">
        <v>7.5388786107860898E-6</v>
      </c>
      <c r="L408" s="44">
        <v>8.7162760627906414E-6</v>
      </c>
      <c r="M408" s="44">
        <v>9.5739505913720137E-6</v>
      </c>
      <c r="N408" s="44">
        <v>4.5185968344989889E-5</v>
      </c>
      <c r="O408" s="44">
        <v>4.1144270670154453E-5</v>
      </c>
      <c r="P408" s="43"/>
      <c r="Q408" s="43"/>
    </row>
    <row r="409" spans="1:17" x14ac:dyDescent="0.3">
      <c r="A409" s="43">
        <v>2029</v>
      </c>
      <c r="B409" s="43" t="s">
        <v>81</v>
      </c>
      <c r="C409" s="43">
        <v>8</v>
      </c>
      <c r="D409" s="44">
        <v>1.1100916050606847E-5</v>
      </c>
      <c r="E409" s="44">
        <v>7.7934711736364889E-6</v>
      </c>
      <c r="F409" s="44">
        <v>4.096843081373197E-5</v>
      </c>
      <c r="G409" s="44">
        <v>1.0348584466555508E-5</v>
      </c>
      <c r="H409" s="44">
        <v>3.361170405409437E-5</v>
      </c>
      <c r="I409" s="44">
        <v>1.3272190149934355E-6</v>
      </c>
      <c r="J409" s="44">
        <v>2.0350233273853E-5</v>
      </c>
      <c r="K409" s="44">
        <v>7.737882864077549E-6</v>
      </c>
      <c r="L409" s="44">
        <v>8.9039093423277482E-6</v>
      </c>
      <c r="M409" s="44">
        <v>9.8950598045984201E-6</v>
      </c>
      <c r="N409" s="44">
        <v>4.6234819327005511E-5</v>
      </c>
      <c r="O409" s="44">
        <v>4.2304405459389337E-5</v>
      </c>
      <c r="P409" s="43"/>
      <c r="Q409" s="43"/>
    </row>
    <row r="410" spans="1:17" x14ac:dyDescent="0.3">
      <c r="A410" s="43">
        <v>2030</v>
      </c>
      <c r="B410" s="43" t="s">
        <v>81</v>
      </c>
      <c r="C410" s="43">
        <v>8</v>
      </c>
      <c r="D410" s="44">
        <v>1.1324190309908927E-5</v>
      </c>
      <c r="E410" s="44">
        <v>7.9909514050670927E-6</v>
      </c>
      <c r="F410" s="44">
        <v>4.1898478266806764E-5</v>
      </c>
      <c r="G410" s="44">
        <v>1.0551581729442303E-5</v>
      </c>
      <c r="H410" s="44">
        <v>3.4436788174750374E-5</v>
      </c>
      <c r="I410" s="44">
        <v>1.3382469849979328E-6</v>
      </c>
      <c r="J410" s="44">
        <v>2.092680072421703E-5</v>
      </c>
      <c r="K410" s="44">
        <v>7.9112175508479343E-6</v>
      </c>
      <c r="L410" s="44">
        <v>9.0557528781976536E-6</v>
      </c>
      <c r="M410" s="44">
        <v>1.0189839629441766E-5</v>
      </c>
      <c r="N410" s="44">
        <v>4.7168481672827458E-5</v>
      </c>
      <c r="O410" s="44">
        <v>4.3430062035895453E-5</v>
      </c>
      <c r="P410" s="43"/>
      <c r="Q410" s="43"/>
    </row>
    <row r="414" spans="1:17" x14ac:dyDescent="0.3">
      <c r="A414" s="43"/>
      <c r="B414" s="43"/>
      <c r="C414" s="43"/>
      <c r="D414" s="43" t="s">
        <v>63</v>
      </c>
      <c r="E414" s="43" t="s">
        <v>64</v>
      </c>
      <c r="F414" s="43" t="s">
        <v>65</v>
      </c>
      <c r="G414" s="43" t="s">
        <v>66</v>
      </c>
      <c r="H414" s="43" t="s">
        <v>67</v>
      </c>
      <c r="I414" s="43" t="s">
        <v>68</v>
      </c>
      <c r="J414" s="43" t="s">
        <v>69</v>
      </c>
      <c r="K414" s="43" t="s">
        <v>70</v>
      </c>
      <c r="L414" s="43" t="s">
        <v>71</v>
      </c>
      <c r="M414" s="43" t="s">
        <v>72</v>
      </c>
      <c r="N414" s="43" t="s">
        <v>73</v>
      </c>
      <c r="O414" s="43" t="s">
        <v>74</v>
      </c>
      <c r="P414" s="43" t="s">
        <v>83</v>
      </c>
      <c r="Q414" s="43" t="s">
        <v>84</v>
      </c>
    </row>
    <row r="415" spans="1:17" x14ac:dyDescent="0.3">
      <c r="A415" s="43">
        <v>1980</v>
      </c>
      <c r="B415" s="43"/>
      <c r="C415" s="43"/>
      <c r="D415" s="43">
        <f>SUMIF($A$3:$A$410,$A415,D$3:D$410)</f>
        <v>8.3260119570000004</v>
      </c>
      <c r="E415" s="43">
        <f t="shared" ref="E415:O430" si="0">SUMIF($A$3:$A$410,$A415,E$3:E$410)</f>
        <v>3.7251128390000003</v>
      </c>
      <c r="F415" s="43">
        <f t="shared" si="0"/>
        <v>25.665525240999997</v>
      </c>
      <c r="G415" s="43">
        <f t="shared" si="0"/>
        <v>6.6204660360000007</v>
      </c>
      <c r="H415" s="43">
        <f t="shared" si="0"/>
        <v>26.407833082000003</v>
      </c>
      <c r="I415" s="43">
        <f t="shared" si="0"/>
        <v>1.008112342</v>
      </c>
      <c r="J415" s="43">
        <f t="shared" si="0"/>
        <v>1.4320303099999996</v>
      </c>
      <c r="K415" s="43">
        <f t="shared" si="0"/>
        <v>1.4338608289999999</v>
      </c>
      <c r="L415" s="43">
        <f t="shared" si="0"/>
        <v>3.0956728939999998</v>
      </c>
      <c r="M415" s="43">
        <f t="shared" si="0"/>
        <v>1.9345630700000001</v>
      </c>
      <c r="N415" s="43">
        <f t="shared" si="0"/>
        <v>20.539454616</v>
      </c>
      <c r="O415" s="43">
        <f t="shared" si="0"/>
        <v>25.812652143999998</v>
      </c>
      <c r="P415" s="43">
        <v>55.78277655016813</v>
      </c>
      <c r="Q415" s="43">
        <v>512.41597423808207</v>
      </c>
    </row>
    <row r="416" spans="1:17" x14ac:dyDescent="0.3">
      <c r="A416" s="43">
        <v>1981</v>
      </c>
      <c r="B416" s="43"/>
      <c r="C416" s="43"/>
      <c r="D416" s="43">
        <f t="shared" ref="D416:O447" si="1">SUMIF($A$3:$A$410,$A416,D$3:D$410)</f>
        <v>7.2673681279999984</v>
      </c>
      <c r="E416" s="43">
        <f t="shared" si="0"/>
        <v>3.0344119939999992</v>
      </c>
      <c r="F416" s="43">
        <f t="shared" si="0"/>
        <v>22.750818061999997</v>
      </c>
      <c r="G416" s="43">
        <f t="shared" si="0"/>
        <v>5.6763884839999994</v>
      </c>
      <c r="H416" s="43">
        <f t="shared" si="0"/>
        <v>28.88370295</v>
      </c>
      <c r="I416" s="43">
        <f t="shared" si="0"/>
        <v>1.0467325289999998</v>
      </c>
      <c r="J416" s="43">
        <f t="shared" si="0"/>
        <v>1.1658939810000002</v>
      </c>
      <c r="K416" s="43">
        <f t="shared" si="0"/>
        <v>1.6381233069999996</v>
      </c>
      <c r="L416" s="43">
        <f t="shared" si="0"/>
        <v>3.6148701839999995</v>
      </c>
      <c r="M416" s="43">
        <f t="shared" si="0"/>
        <v>4.3946444749999998</v>
      </c>
      <c r="N416" s="43">
        <f t="shared" si="0"/>
        <v>21.867210246999996</v>
      </c>
      <c r="O416" s="43">
        <f t="shared" si="0"/>
        <v>26.128303037000002</v>
      </c>
      <c r="P416" s="43">
        <v>42.620383228421431</v>
      </c>
      <c r="Q416" s="43">
        <v>454.9254290500316</v>
      </c>
    </row>
    <row r="417" spans="1:17" x14ac:dyDescent="0.3">
      <c r="A417" s="43">
        <v>1982</v>
      </c>
      <c r="B417" s="43"/>
      <c r="C417" s="43"/>
      <c r="D417" s="43">
        <f t="shared" si="1"/>
        <v>6.9843363060000003</v>
      </c>
      <c r="E417" s="43">
        <f t="shared" si="0"/>
        <v>2.7209247949999997</v>
      </c>
      <c r="F417" s="43">
        <f t="shared" si="0"/>
        <v>18.370028390000002</v>
      </c>
      <c r="G417" s="43">
        <f t="shared" si="0"/>
        <v>4.8471906809999989</v>
      </c>
      <c r="H417" s="43">
        <f t="shared" si="0"/>
        <v>22.161749160000003</v>
      </c>
      <c r="I417" s="43">
        <f t="shared" si="0"/>
        <v>0.64254340599999993</v>
      </c>
      <c r="J417" s="43">
        <f t="shared" si="0"/>
        <v>1.165878076</v>
      </c>
      <c r="K417" s="43">
        <f t="shared" si="0"/>
        <v>1.3305161859999999</v>
      </c>
      <c r="L417" s="43">
        <f t="shared" si="0"/>
        <v>4.8223020249999999</v>
      </c>
      <c r="M417" s="43">
        <f t="shared" si="0"/>
        <v>4.2700625560000001</v>
      </c>
      <c r="N417" s="43">
        <f t="shared" si="0"/>
        <v>19.682260808999995</v>
      </c>
      <c r="O417" s="43">
        <f t="shared" si="0"/>
        <v>37.521767554</v>
      </c>
      <c r="P417" s="43">
        <v>33.591096720458033</v>
      </c>
      <c r="Q417" s="43">
        <v>434.62439505081028</v>
      </c>
    </row>
    <row r="418" spans="1:17" x14ac:dyDescent="0.3">
      <c r="A418" s="43">
        <v>1983</v>
      </c>
      <c r="B418" s="43"/>
      <c r="C418" s="43"/>
      <c r="D418" s="43">
        <f t="shared" si="1"/>
        <v>5.7811023020000007</v>
      </c>
      <c r="E418" s="43">
        <f t="shared" si="0"/>
        <v>2.2717249110000006</v>
      </c>
      <c r="F418" s="43">
        <f t="shared" si="0"/>
        <v>13.918986009999999</v>
      </c>
      <c r="G418" s="43">
        <f t="shared" si="0"/>
        <v>3.7792388799999999</v>
      </c>
      <c r="H418" s="43">
        <f t="shared" si="0"/>
        <v>16.68597385</v>
      </c>
      <c r="I418" s="43">
        <f t="shared" si="0"/>
        <v>0.55288548599999998</v>
      </c>
      <c r="J418" s="43">
        <f t="shared" si="0"/>
        <v>1.1851200250000002</v>
      </c>
      <c r="K418" s="43">
        <f t="shared" si="0"/>
        <v>1.152279724</v>
      </c>
      <c r="L418" s="43">
        <f t="shared" si="0"/>
        <v>4.714806415</v>
      </c>
      <c r="M418" s="43">
        <f t="shared" si="0"/>
        <v>6.013339397000002</v>
      </c>
      <c r="N418" s="43">
        <f t="shared" si="0"/>
        <v>17.732767917000004</v>
      </c>
      <c r="O418" s="43">
        <f t="shared" si="0"/>
        <v>36.366400569000014</v>
      </c>
      <c r="P418" s="43">
        <v>68.057203375623601</v>
      </c>
      <c r="Q418" s="43">
        <v>569.88209591585053</v>
      </c>
    </row>
    <row r="419" spans="1:17" x14ac:dyDescent="0.3">
      <c r="A419" s="43">
        <v>1984</v>
      </c>
      <c r="B419" s="43"/>
      <c r="C419" s="43"/>
      <c r="D419" s="43">
        <f t="shared" si="1"/>
        <v>5.5748445249999996</v>
      </c>
      <c r="E419" s="43">
        <f t="shared" si="0"/>
        <v>2.122436961</v>
      </c>
      <c r="F419" s="43">
        <f t="shared" si="0"/>
        <v>11.003211313000001</v>
      </c>
      <c r="G419" s="43">
        <f t="shared" si="0"/>
        <v>3.0973073480000006</v>
      </c>
      <c r="H419" s="43">
        <f t="shared" si="0"/>
        <v>12.158250465</v>
      </c>
      <c r="I419" s="43">
        <f t="shared" si="0"/>
        <v>0.78786971800000016</v>
      </c>
      <c r="J419" s="43">
        <f t="shared" si="0"/>
        <v>1.3272479720000001</v>
      </c>
      <c r="K419" s="43">
        <f t="shared" si="0"/>
        <v>1.123184011</v>
      </c>
      <c r="L419" s="43">
        <f t="shared" si="0"/>
        <v>4.592073634000001</v>
      </c>
      <c r="M419" s="43">
        <f t="shared" si="0"/>
        <v>7.5013299929999997</v>
      </c>
      <c r="N419" s="43">
        <f t="shared" si="0"/>
        <v>15.070438461000002</v>
      </c>
      <c r="O419" s="43">
        <f t="shared" si="0"/>
        <v>38.947686347000001</v>
      </c>
      <c r="P419" s="43">
        <v>109.29875318629321</v>
      </c>
      <c r="Q419" s="43">
        <v>605.16259407611744</v>
      </c>
    </row>
    <row r="420" spans="1:17" x14ac:dyDescent="0.3">
      <c r="A420" s="43">
        <v>1985</v>
      </c>
      <c r="B420" s="43"/>
      <c r="C420" s="43"/>
      <c r="D420" s="43">
        <f t="shared" si="1"/>
        <v>5.8862346460000001</v>
      </c>
      <c r="E420" s="43">
        <f t="shared" si="0"/>
        <v>2.817956304</v>
      </c>
      <c r="F420" s="43">
        <f t="shared" si="0"/>
        <v>16.239271985000002</v>
      </c>
      <c r="G420" s="43">
        <f t="shared" si="0"/>
        <v>4.3865576559999999</v>
      </c>
      <c r="H420" s="43">
        <f t="shared" si="0"/>
        <v>18.128277635</v>
      </c>
      <c r="I420" s="43">
        <f t="shared" si="0"/>
        <v>1.1095376279999998</v>
      </c>
      <c r="J420" s="43">
        <f t="shared" si="0"/>
        <v>1.551873099</v>
      </c>
      <c r="K420" s="43">
        <f t="shared" si="0"/>
        <v>1.3052451250000001</v>
      </c>
      <c r="L420" s="43">
        <f t="shared" si="0"/>
        <v>6.1406618709999989</v>
      </c>
      <c r="M420" s="43">
        <f t="shared" si="0"/>
        <v>14.544826770000002</v>
      </c>
      <c r="N420" s="43">
        <f t="shared" si="0"/>
        <v>20.433951291999993</v>
      </c>
      <c r="O420" s="43">
        <f t="shared" si="0"/>
        <v>42.790313814999998</v>
      </c>
      <c r="P420" s="43">
        <v>153.30915521986108</v>
      </c>
      <c r="Q420" s="43">
        <v>612.6930320903698</v>
      </c>
    </row>
    <row r="421" spans="1:17" x14ac:dyDescent="0.3">
      <c r="A421" s="43">
        <v>1986</v>
      </c>
      <c r="B421" s="43"/>
      <c r="C421" s="43"/>
      <c r="D421" s="43">
        <f t="shared" si="1"/>
        <v>6.1814027419999995</v>
      </c>
      <c r="E421" s="43">
        <f t="shared" si="0"/>
        <v>3.454723435</v>
      </c>
      <c r="F421" s="43">
        <f t="shared" si="0"/>
        <v>23.503685103999999</v>
      </c>
      <c r="G421" s="43">
        <f t="shared" si="0"/>
        <v>6.4200003379999995</v>
      </c>
      <c r="H421" s="43">
        <f t="shared" si="0"/>
        <v>22.889287695</v>
      </c>
      <c r="I421" s="43">
        <f t="shared" si="0"/>
        <v>1.002970148</v>
      </c>
      <c r="J421" s="43">
        <f t="shared" si="0"/>
        <v>1.75988046</v>
      </c>
      <c r="K421" s="43">
        <f t="shared" si="0"/>
        <v>1.7463418940000002</v>
      </c>
      <c r="L421" s="43">
        <f t="shared" si="0"/>
        <v>8.0901089400000004</v>
      </c>
      <c r="M421" s="43">
        <f t="shared" si="0"/>
        <v>14.368655986999999</v>
      </c>
      <c r="N421" s="43">
        <f t="shared" si="0"/>
        <v>28.720053711999999</v>
      </c>
      <c r="O421" s="43">
        <f t="shared" si="0"/>
        <v>47.430344054999992</v>
      </c>
      <c r="P421" s="43">
        <v>162.25998015055865</v>
      </c>
      <c r="Q421" s="43">
        <v>697.57506510801966</v>
      </c>
    </row>
    <row r="422" spans="1:17" x14ac:dyDescent="0.3">
      <c r="A422" s="43">
        <v>1987</v>
      </c>
      <c r="B422" s="43"/>
      <c r="C422" s="43"/>
      <c r="D422" s="43">
        <f t="shared" si="1"/>
        <v>7.4149951889999999</v>
      </c>
      <c r="E422" s="43">
        <f t="shared" si="0"/>
        <v>3.3788846430000001</v>
      </c>
      <c r="F422" s="43">
        <f t="shared" si="0"/>
        <v>26.796793320000003</v>
      </c>
      <c r="G422" s="43">
        <f t="shared" si="0"/>
        <v>6.8930067869999991</v>
      </c>
      <c r="H422" s="43">
        <f t="shared" si="0"/>
        <v>29.375688005999994</v>
      </c>
      <c r="I422" s="43">
        <f t="shared" si="0"/>
        <v>1.3171826679999996</v>
      </c>
      <c r="J422" s="43">
        <f t="shared" si="0"/>
        <v>2.296817458</v>
      </c>
      <c r="K422" s="43">
        <f t="shared" si="0"/>
        <v>2.3219375149999997</v>
      </c>
      <c r="L422" s="43">
        <f t="shared" si="0"/>
        <v>7.9183708619999988</v>
      </c>
      <c r="M422" s="43">
        <f t="shared" si="0"/>
        <v>15.317053932</v>
      </c>
      <c r="N422" s="43">
        <f t="shared" si="0"/>
        <v>36.058769415000008</v>
      </c>
      <c r="O422" s="43">
        <f t="shared" si="0"/>
        <v>54.483685543</v>
      </c>
      <c r="P422" s="43">
        <v>113.45663656031937</v>
      </c>
      <c r="Q422" s="43">
        <v>681.9610261644259</v>
      </c>
    </row>
    <row r="423" spans="1:17" x14ac:dyDescent="0.3">
      <c r="A423" s="43">
        <v>1988</v>
      </c>
      <c r="B423" s="43"/>
      <c r="C423" s="43"/>
      <c r="D423" s="43">
        <f t="shared" si="1"/>
        <v>6.301777057999999</v>
      </c>
      <c r="E423" s="43">
        <f t="shared" si="0"/>
        <v>3.0492932320000006</v>
      </c>
      <c r="F423" s="43">
        <f t="shared" si="0"/>
        <v>28.182974901999998</v>
      </c>
      <c r="G423" s="43">
        <f t="shared" si="0"/>
        <v>7.5092400900000005</v>
      </c>
      <c r="H423" s="43">
        <f t="shared" si="0"/>
        <v>25.486821977000002</v>
      </c>
      <c r="I423" s="43">
        <f t="shared" si="0"/>
        <v>0.9050018780000002</v>
      </c>
      <c r="J423" s="43">
        <f t="shared" si="0"/>
        <v>3.2919106249999999</v>
      </c>
      <c r="K423" s="43">
        <f t="shared" si="0"/>
        <v>2.3527433310000001</v>
      </c>
      <c r="L423" s="43">
        <f t="shared" si="0"/>
        <v>10.170204868999999</v>
      </c>
      <c r="M423" s="43">
        <f t="shared" si="0"/>
        <v>15.894251014000002</v>
      </c>
      <c r="N423" s="43">
        <f t="shared" si="0"/>
        <v>32.561185545000008</v>
      </c>
      <c r="O423" s="43">
        <f t="shared" si="0"/>
        <v>36.307096045000009</v>
      </c>
      <c r="P423" s="43">
        <v>90.442183087263516</v>
      </c>
      <c r="Q423" s="43">
        <v>762.34895043661209</v>
      </c>
    </row>
    <row r="424" spans="1:17" x14ac:dyDescent="0.3">
      <c r="A424" s="43">
        <v>1989</v>
      </c>
      <c r="B424" s="43"/>
      <c r="C424" s="43"/>
      <c r="D424" s="43">
        <f t="shared" si="1"/>
        <v>6.8206168249999992</v>
      </c>
      <c r="E424" s="43">
        <f t="shared" si="0"/>
        <v>3.875932175</v>
      </c>
      <c r="F424" s="43">
        <f t="shared" si="0"/>
        <v>30.955619780000003</v>
      </c>
      <c r="G424" s="43">
        <f t="shared" si="0"/>
        <v>8.0909431750000014</v>
      </c>
      <c r="H424" s="43">
        <f t="shared" si="0"/>
        <v>35.232989962000005</v>
      </c>
      <c r="I424" s="43">
        <f t="shared" si="0"/>
        <v>1.2140037170000002</v>
      </c>
      <c r="J424" s="43">
        <f t="shared" si="0"/>
        <v>3.5679702430000009</v>
      </c>
      <c r="K424" s="43">
        <f t="shared" si="0"/>
        <v>3.9283557640000013</v>
      </c>
      <c r="L424" s="43">
        <f t="shared" si="0"/>
        <v>8.3201403380000016</v>
      </c>
      <c r="M424" s="43">
        <f t="shared" si="0"/>
        <v>15.158960684</v>
      </c>
      <c r="N424" s="43">
        <f t="shared" si="0"/>
        <v>35.292205190000004</v>
      </c>
      <c r="O424" s="43">
        <f t="shared" si="0"/>
        <v>41.289108946999995</v>
      </c>
      <c r="P424" s="43">
        <v>73.661986050862993</v>
      </c>
      <c r="Q424" s="43">
        <v>781.1199783444514</v>
      </c>
    </row>
    <row r="425" spans="1:17" x14ac:dyDescent="0.3">
      <c r="A425" s="43">
        <v>1990</v>
      </c>
      <c r="B425" s="43"/>
      <c r="C425" s="43"/>
      <c r="D425" s="43">
        <f t="shared" si="1"/>
        <v>7.277143852</v>
      </c>
      <c r="E425" s="43">
        <f t="shared" si="0"/>
        <v>4.150691773000001</v>
      </c>
      <c r="F425" s="43">
        <f t="shared" si="0"/>
        <v>29.617397869999998</v>
      </c>
      <c r="G425" s="43">
        <f t="shared" si="0"/>
        <v>7.4619702700000001</v>
      </c>
      <c r="H425" s="43">
        <f t="shared" si="0"/>
        <v>35.387254640000002</v>
      </c>
      <c r="I425" s="43">
        <f t="shared" si="0"/>
        <v>1.1243150750000002</v>
      </c>
      <c r="J425" s="43">
        <f t="shared" si="0"/>
        <v>6.0416051790000012</v>
      </c>
      <c r="K425" s="43">
        <f t="shared" si="0"/>
        <v>3.3363392219999999</v>
      </c>
      <c r="L425" s="43">
        <f t="shared" si="0"/>
        <v>9.6968309279999989</v>
      </c>
      <c r="M425" s="43">
        <f t="shared" si="0"/>
        <v>8.6300884479999986</v>
      </c>
      <c r="N425" s="43">
        <f t="shared" si="0"/>
        <v>34.044404024999999</v>
      </c>
      <c r="O425" s="43">
        <f t="shared" si="0"/>
        <v>36.422984069000002</v>
      </c>
      <c r="P425" s="43">
        <v>58.509425227627034</v>
      </c>
      <c r="Q425" s="43">
        <v>658.92837438079084</v>
      </c>
    </row>
    <row r="426" spans="1:17" x14ac:dyDescent="0.3">
      <c r="A426" s="43">
        <v>1991</v>
      </c>
      <c r="B426" s="43"/>
      <c r="C426" s="43"/>
      <c r="D426" s="43">
        <f t="shared" si="1"/>
        <v>7.4097521300000002</v>
      </c>
      <c r="E426" s="43">
        <f t="shared" si="0"/>
        <v>3.9148114169999992</v>
      </c>
      <c r="F426" s="43">
        <f t="shared" si="0"/>
        <v>32.219106457999999</v>
      </c>
      <c r="G426" s="43">
        <f t="shared" si="0"/>
        <v>8.6805325670000002</v>
      </c>
      <c r="H426" s="43">
        <f t="shared" si="0"/>
        <v>32.889397421000005</v>
      </c>
      <c r="I426" s="43">
        <f t="shared" si="0"/>
        <v>1.8305707670000004</v>
      </c>
      <c r="J426" s="43">
        <f t="shared" si="0"/>
        <v>6.4773132389999999</v>
      </c>
      <c r="K426" s="43">
        <f t="shared" si="0"/>
        <v>3.4584290790000001</v>
      </c>
      <c r="L426" s="43">
        <f t="shared" si="0"/>
        <v>8.7361815299999996</v>
      </c>
      <c r="M426" s="43">
        <f t="shared" si="0"/>
        <v>8.6525140129999993</v>
      </c>
      <c r="N426" s="43">
        <f t="shared" si="0"/>
        <v>30.281312414999995</v>
      </c>
      <c r="O426" s="43">
        <f t="shared" si="0"/>
        <v>35.505556797999994</v>
      </c>
      <c r="P426" s="43">
        <v>33.980515399395742</v>
      </c>
      <c r="Q426" s="43">
        <v>594.76894395460181</v>
      </c>
    </row>
    <row r="427" spans="1:17" x14ac:dyDescent="0.3">
      <c r="A427" s="43">
        <v>1992</v>
      </c>
      <c r="B427" s="43"/>
      <c r="C427" s="43"/>
      <c r="D427" s="43">
        <f t="shared" si="1"/>
        <v>6.345873707</v>
      </c>
      <c r="E427" s="43">
        <f t="shared" si="0"/>
        <v>3.8233661009999991</v>
      </c>
      <c r="F427" s="43">
        <f t="shared" si="0"/>
        <v>25.46740423</v>
      </c>
      <c r="G427" s="43">
        <f t="shared" si="0"/>
        <v>6.5897604860000003</v>
      </c>
      <c r="H427" s="43">
        <f t="shared" si="0"/>
        <v>29.885632828999999</v>
      </c>
      <c r="I427" s="43">
        <f t="shared" si="0"/>
        <v>1.1589029710000001</v>
      </c>
      <c r="J427" s="43">
        <f t="shared" si="0"/>
        <v>7.0235009040000005</v>
      </c>
      <c r="K427" s="43">
        <f t="shared" si="0"/>
        <v>2.6926127389999999</v>
      </c>
      <c r="L427" s="43">
        <f t="shared" si="0"/>
        <v>6.7318424940000012</v>
      </c>
      <c r="M427" s="43">
        <f t="shared" si="0"/>
        <v>6.751405653</v>
      </c>
      <c r="N427" s="43">
        <f t="shared" si="0"/>
        <v>29.024816731999998</v>
      </c>
      <c r="O427" s="43">
        <f t="shared" si="0"/>
        <v>25.984447743999997</v>
      </c>
      <c r="P427" s="43">
        <v>22.842180831020215</v>
      </c>
      <c r="Q427" s="43">
        <v>609.26702346246032</v>
      </c>
    </row>
    <row r="428" spans="1:17" x14ac:dyDescent="0.3">
      <c r="A428" s="43">
        <v>1993</v>
      </c>
      <c r="B428" s="43"/>
      <c r="C428" s="43"/>
      <c r="D428" s="43">
        <f t="shared" si="1"/>
        <v>5.876271923</v>
      </c>
      <c r="E428" s="43">
        <f t="shared" si="0"/>
        <v>2.4824244709999999</v>
      </c>
      <c r="F428" s="43">
        <f t="shared" si="0"/>
        <v>23.859811671999999</v>
      </c>
      <c r="G428" s="43">
        <f t="shared" si="0"/>
        <v>6.6246802699999998</v>
      </c>
      <c r="H428" s="43">
        <f t="shared" si="0"/>
        <v>17.243626558000006</v>
      </c>
      <c r="I428" s="43">
        <f t="shared" si="0"/>
        <v>1.805052179</v>
      </c>
      <c r="J428" s="43">
        <f t="shared" si="0"/>
        <v>6.1168899879999996</v>
      </c>
      <c r="K428" s="43">
        <f t="shared" si="0"/>
        <v>3.0466542890000001</v>
      </c>
      <c r="L428" s="43">
        <f t="shared" si="0"/>
        <v>5.5767165660000009</v>
      </c>
      <c r="M428" s="43">
        <f t="shared" si="0"/>
        <v>1.8373682779999996</v>
      </c>
      <c r="N428" s="43">
        <f t="shared" si="0"/>
        <v>26.511649043999999</v>
      </c>
      <c r="O428" s="43">
        <f t="shared" si="0"/>
        <v>10.527473797000001</v>
      </c>
      <c r="P428" s="43">
        <v>16.403379509850165</v>
      </c>
      <c r="Q428" s="43">
        <v>605.3617570666687</v>
      </c>
    </row>
    <row r="429" spans="1:17" x14ac:dyDescent="0.3">
      <c r="A429" s="43">
        <v>1994</v>
      </c>
      <c r="B429" s="43"/>
      <c r="C429" s="43"/>
      <c r="D429" s="43">
        <f t="shared" si="1"/>
        <v>5.2154611829999995</v>
      </c>
      <c r="E429" s="43">
        <f t="shared" si="0"/>
        <v>1.8647956130000003</v>
      </c>
      <c r="F429" s="43">
        <f t="shared" si="0"/>
        <v>17.436177422999997</v>
      </c>
      <c r="G429" s="43">
        <f t="shared" si="0"/>
        <v>4.8149364639999996</v>
      </c>
      <c r="H429" s="43">
        <f t="shared" si="0"/>
        <v>10.108036196999999</v>
      </c>
      <c r="I429" s="43">
        <f t="shared" si="0"/>
        <v>1.6896397889999997</v>
      </c>
      <c r="J429" s="43">
        <f t="shared" si="0"/>
        <v>6.5215133989999989</v>
      </c>
      <c r="K429" s="43">
        <f t="shared" si="0"/>
        <v>2.8612172189999998</v>
      </c>
      <c r="L429" s="43">
        <f t="shared" si="0"/>
        <v>5.7157504989999985</v>
      </c>
      <c r="M429" s="43">
        <f t="shared" si="0"/>
        <v>1.14580718</v>
      </c>
      <c r="N429" s="43">
        <f t="shared" si="0"/>
        <v>20.748223244999998</v>
      </c>
      <c r="O429" s="43">
        <f t="shared" si="0"/>
        <v>8.0327275030000003</v>
      </c>
      <c r="P429" s="43">
        <v>20.598227516145034</v>
      </c>
      <c r="Q429" s="43">
        <v>634.17069594579448</v>
      </c>
    </row>
    <row r="430" spans="1:17" x14ac:dyDescent="0.3">
      <c r="A430" s="43">
        <v>1995</v>
      </c>
      <c r="B430" s="43"/>
      <c r="C430" s="43"/>
      <c r="D430" s="43">
        <f t="shared" si="1"/>
        <v>4.8448993220000007</v>
      </c>
      <c r="E430" s="43">
        <f t="shared" si="0"/>
        <v>1.8127122660000001</v>
      </c>
      <c r="F430" s="43">
        <f t="shared" si="0"/>
        <v>17.529920855</v>
      </c>
      <c r="G430" s="43">
        <f t="shared" si="0"/>
        <v>4.807405911</v>
      </c>
      <c r="H430" s="43">
        <f t="shared" si="0"/>
        <v>9.2911982070000025</v>
      </c>
      <c r="I430" s="43">
        <f t="shared" si="0"/>
        <v>2.6288781069999998</v>
      </c>
      <c r="J430" s="43">
        <f t="shared" si="0"/>
        <v>8.4296407129999995</v>
      </c>
      <c r="K430" s="43">
        <f t="shared" si="0"/>
        <v>2.2903676410000005</v>
      </c>
      <c r="L430" s="43">
        <f t="shared" si="0"/>
        <v>5.8992185080000006</v>
      </c>
      <c r="M430" s="43">
        <f t="shared" si="0"/>
        <v>1.4250314960000001</v>
      </c>
      <c r="N430" s="43">
        <f t="shared" si="0"/>
        <v>16.256654404000003</v>
      </c>
      <c r="O430" s="43">
        <f t="shared" si="0"/>
        <v>6.9881129159999995</v>
      </c>
      <c r="P430" s="43">
        <v>16.4169875272339</v>
      </c>
      <c r="Q430" s="43">
        <v>619.2180664022577</v>
      </c>
    </row>
    <row r="431" spans="1:17" x14ac:dyDescent="0.3">
      <c r="A431" s="43">
        <v>1996</v>
      </c>
      <c r="B431" s="43"/>
      <c r="C431" s="43"/>
      <c r="D431" s="43">
        <f t="shared" si="1"/>
        <v>5.1567825300000001</v>
      </c>
      <c r="E431" s="43">
        <f t="shared" si="1"/>
        <v>2.0078365170000008</v>
      </c>
      <c r="F431" s="43">
        <f t="shared" si="1"/>
        <v>17.493353068000001</v>
      </c>
      <c r="G431" s="43">
        <f t="shared" si="1"/>
        <v>4.8138678550000007</v>
      </c>
      <c r="H431" s="43">
        <f t="shared" si="1"/>
        <v>12.651900662999999</v>
      </c>
      <c r="I431" s="43">
        <f t="shared" si="1"/>
        <v>1.0461482150000003</v>
      </c>
      <c r="J431" s="43">
        <f t="shared" si="1"/>
        <v>5.3615704000000006</v>
      </c>
      <c r="K431" s="43">
        <f t="shared" si="1"/>
        <v>2.2299265890000002</v>
      </c>
      <c r="L431" s="43">
        <f t="shared" si="1"/>
        <v>3.2484408820000001</v>
      </c>
      <c r="M431" s="43">
        <f t="shared" si="1"/>
        <v>2.0927793440000002</v>
      </c>
      <c r="N431" s="43">
        <f t="shared" si="1"/>
        <v>18.128333210999998</v>
      </c>
      <c r="O431" s="43">
        <f t="shared" si="1"/>
        <v>7.732693449000001</v>
      </c>
      <c r="P431" s="43">
        <v>19.618553714646065</v>
      </c>
      <c r="Q431" s="43">
        <v>639.9149654647548</v>
      </c>
    </row>
    <row r="432" spans="1:17" x14ac:dyDescent="0.3">
      <c r="A432" s="43">
        <v>1997</v>
      </c>
      <c r="B432" s="43"/>
      <c r="C432" s="43"/>
      <c r="D432" s="43">
        <f t="shared" si="1"/>
        <v>4.798258197</v>
      </c>
      <c r="E432" s="43">
        <f t="shared" si="1"/>
        <v>2.2820334340000001</v>
      </c>
      <c r="F432" s="43">
        <f t="shared" si="1"/>
        <v>17.994275276999996</v>
      </c>
      <c r="G432" s="43">
        <f t="shared" si="1"/>
        <v>4.8160865040000003</v>
      </c>
      <c r="H432" s="43">
        <f t="shared" si="1"/>
        <v>13.836653345000002</v>
      </c>
      <c r="I432" s="43">
        <f t="shared" si="1"/>
        <v>1.230166138</v>
      </c>
      <c r="J432" s="43">
        <f t="shared" si="1"/>
        <v>4.7799933310000009</v>
      </c>
      <c r="K432" s="43">
        <f t="shared" si="1"/>
        <v>1.5167576680000001</v>
      </c>
      <c r="L432" s="43">
        <f t="shared" si="1"/>
        <v>5.7858076070000006</v>
      </c>
      <c r="M432" s="43">
        <f t="shared" si="1"/>
        <v>2.2479241219999997</v>
      </c>
      <c r="N432" s="43">
        <f t="shared" si="1"/>
        <v>16.630983064999999</v>
      </c>
      <c r="O432" s="43">
        <f t="shared" si="1"/>
        <v>11.233507997</v>
      </c>
      <c r="P432" s="43">
        <v>26.420652855335383</v>
      </c>
      <c r="Q432" s="43">
        <v>672.90780597711625</v>
      </c>
    </row>
    <row r="433" spans="1:17" x14ac:dyDescent="0.3">
      <c r="A433" s="43">
        <v>1998</v>
      </c>
      <c r="B433" s="43"/>
      <c r="C433" s="43"/>
      <c r="D433" s="43">
        <f t="shared" si="1"/>
        <v>5.8020728959999985</v>
      </c>
      <c r="E433" s="43">
        <f t="shared" si="1"/>
        <v>2.9715758999999999</v>
      </c>
      <c r="F433" s="43">
        <f t="shared" si="1"/>
        <v>20.613972610999998</v>
      </c>
      <c r="G433" s="43">
        <f t="shared" si="1"/>
        <v>5.6397572710000006</v>
      </c>
      <c r="H433" s="43">
        <f t="shared" si="1"/>
        <v>16.184676507999995</v>
      </c>
      <c r="I433" s="43">
        <f t="shared" si="1"/>
        <v>0.98672295000000021</v>
      </c>
      <c r="J433" s="43">
        <f t="shared" si="1"/>
        <v>4.9580033699999992</v>
      </c>
      <c r="K433" s="43">
        <f t="shared" si="1"/>
        <v>2.2422672829999999</v>
      </c>
      <c r="L433" s="43">
        <f t="shared" si="1"/>
        <v>4.6511723509999987</v>
      </c>
      <c r="M433" s="43">
        <f t="shared" si="1"/>
        <v>4.6191900410000004</v>
      </c>
      <c r="N433" s="43">
        <f t="shared" si="1"/>
        <v>22.143019819999999</v>
      </c>
      <c r="O433" s="43">
        <f t="shared" si="1"/>
        <v>14.631473906000002</v>
      </c>
      <c r="P433" s="43">
        <v>32.508127381365085</v>
      </c>
      <c r="Q433" s="43">
        <v>708.14065396208753</v>
      </c>
    </row>
    <row r="434" spans="1:17" x14ac:dyDescent="0.3">
      <c r="A434" s="43">
        <v>1999</v>
      </c>
      <c r="B434" s="43"/>
      <c r="C434" s="43"/>
      <c r="D434" s="43">
        <f t="shared" si="1"/>
        <v>6.2695294439999998</v>
      </c>
      <c r="E434" s="43">
        <f t="shared" si="1"/>
        <v>3.5058672130000006</v>
      </c>
      <c r="F434" s="43">
        <f t="shared" si="1"/>
        <v>21.308246169000004</v>
      </c>
      <c r="G434" s="43">
        <f t="shared" si="1"/>
        <v>5.7311714890000003</v>
      </c>
      <c r="H434" s="43">
        <f t="shared" si="1"/>
        <v>24.963352446000005</v>
      </c>
      <c r="I434" s="43">
        <f t="shared" si="1"/>
        <v>1.6534127140000003</v>
      </c>
      <c r="J434" s="43">
        <f t="shared" si="1"/>
        <v>8.5455793500000006</v>
      </c>
      <c r="K434" s="43">
        <f t="shared" si="1"/>
        <v>2.2801399180000002</v>
      </c>
      <c r="L434" s="43">
        <f t="shared" si="1"/>
        <v>4.0574208509999998</v>
      </c>
      <c r="M434" s="43">
        <f t="shared" si="1"/>
        <v>8.0380058959999996</v>
      </c>
      <c r="N434" s="43">
        <f t="shared" si="1"/>
        <v>28.694727024000006</v>
      </c>
      <c r="O434" s="43">
        <f t="shared" si="1"/>
        <v>25.039051018000002</v>
      </c>
      <c r="P434" s="43">
        <v>37.30158792089388</v>
      </c>
      <c r="Q434" s="43">
        <v>741.44443608701113</v>
      </c>
    </row>
    <row r="435" spans="1:17" x14ac:dyDescent="0.3">
      <c r="A435" s="43">
        <v>2000</v>
      </c>
      <c r="B435" s="43"/>
      <c r="C435" s="43"/>
      <c r="D435" s="43">
        <f t="shared" si="1"/>
        <v>6.6132942149999998</v>
      </c>
      <c r="E435" s="43">
        <f t="shared" si="1"/>
        <v>3.9991715980000002</v>
      </c>
      <c r="F435" s="43">
        <f t="shared" si="1"/>
        <v>24.214687745000003</v>
      </c>
      <c r="G435" s="43">
        <f t="shared" si="1"/>
        <v>6.2694698629999994</v>
      </c>
      <c r="H435" s="43">
        <f t="shared" si="1"/>
        <v>31.033796009</v>
      </c>
      <c r="I435" s="43">
        <f t="shared" si="1"/>
        <v>1.8349110320000004</v>
      </c>
      <c r="J435" s="43">
        <f t="shared" si="1"/>
        <v>5.6919322550000011</v>
      </c>
      <c r="K435" s="43">
        <f t="shared" si="1"/>
        <v>2.2961684240000002</v>
      </c>
      <c r="L435" s="43">
        <f t="shared" si="1"/>
        <v>4.3377293799999999</v>
      </c>
      <c r="M435" s="43">
        <f t="shared" si="1"/>
        <v>8.0691565739999991</v>
      </c>
      <c r="N435" s="43">
        <f t="shared" si="1"/>
        <v>34.491351659999999</v>
      </c>
      <c r="O435" s="43">
        <f t="shared" si="1"/>
        <v>33.619612825000004</v>
      </c>
      <c r="P435" s="43">
        <v>41.427457362500924</v>
      </c>
      <c r="Q435" s="43">
        <v>766.66570057940999</v>
      </c>
    </row>
    <row r="436" spans="1:17" x14ac:dyDescent="0.3">
      <c r="A436" s="43">
        <v>2001</v>
      </c>
      <c r="B436" s="43"/>
      <c r="C436" s="43"/>
      <c r="D436" s="43">
        <f t="shared" si="1"/>
        <v>6.9515254470000007</v>
      </c>
      <c r="E436" s="43">
        <f t="shared" si="1"/>
        <v>3.9823833120000005</v>
      </c>
      <c r="F436" s="43">
        <f t="shared" si="1"/>
        <v>24.761056112000009</v>
      </c>
      <c r="G436" s="43">
        <f t="shared" si="1"/>
        <v>6.4675444960000013</v>
      </c>
      <c r="H436" s="43">
        <f t="shared" si="1"/>
        <v>33.398717033000011</v>
      </c>
      <c r="I436" s="43">
        <f t="shared" si="1"/>
        <v>1.7376273680000007</v>
      </c>
      <c r="J436" s="43">
        <f t="shared" si="1"/>
        <v>7.2651879490000013</v>
      </c>
      <c r="K436" s="43">
        <f t="shared" si="1"/>
        <v>3.1862287900000004</v>
      </c>
      <c r="L436" s="43">
        <f t="shared" si="1"/>
        <v>4.8799538850000008</v>
      </c>
      <c r="M436" s="43">
        <f t="shared" si="1"/>
        <v>9.5600563050000034</v>
      </c>
      <c r="N436" s="43">
        <f t="shared" si="1"/>
        <v>32.785886361999992</v>
      </c>
      <c r="O436" s="43">
        <f t="shared" si="1"/>
        <v>28.063376514000009</v>
      </c>
      <c r="P436" s="43">
        <v>40.734829541020879</v>
      </c>
      <c r="Q436" s="43">
        <v>775.83976370706603</v>
      </c>
    </row>
    <row r="437" spans="1:17" x14ac:dyDescent="0.3">
      <c r="A437" s="43">
        <v>2002</v>
      </c>
      <c r="B437" s="43"/>
      <c r="C437" s="43"/>
      <c r="D437" s="43">
        <f t="shared" si="1"/>
        <v>7.7080909759999994</v>
      </c>
      <c r="E437" s="43">
        <f t="shared" si="1"/>
        <v>4.8240712189999986</v>
      </c>
      <c r="F437" s="43">
        <f t="shared" si="1"/>
        <v>27.075659577</v>
      </c>
      <c r="G437" s="43">
        <f t="shared" si="1"/>
        <v>6.7482605760000007</v>
      </c>
      <c r="H437" s="43">
        <f t="shared" si="1"/>
        <v>38.438125561000007</v>
      </c>
      <c r="I437" s="43">
        <f t="shared" si="1"/>
        <v>1.0622177819999998</v>
      </c>
      <c r="J437" s="43">
        <f t="shared" si="1"/>
        <v>8.4632352039999983</v>
      </c>
      <c r="K437" s="43">
        <f t="shared" si="1"/>
        <v>3.803938901</v>
      </c>
      <c r="L437" s="43">
        <f t="shared" si="1"/>
        <v>5.686263866</v>
      </c>
      <c r="M437" s="43">
        <f t="shared" si="1"/>
        <v>10.377769302999999</v>
      </c>
      <c r="N437" s="43">
        <f t="shared" si="1"/>
        <v>33.23894447899999</v>
      </c>
      <c r="O437" s="43">
        <f t="shared" si="1"/>
        <v>33.896617907000007</v>
      </c>
      <c r="P437" s="43">
        <v>39.862395007391555</v>
      </c>
      <c r="Q437" s="43">
        <v>831.23414637518488</v>
      </c>
    </row>
    <row r="438" spans="1:17" x14ac:dyDescent="0.3">
      <c r="A438" s="43">
        <v>2003</v>
      </c>
      <c r="B438" s="43"/>
      <c r="C438" s="43"/>
      <c r="D438" s="43">
        <f t="shared" si="1"/>
        <v>7.2392276459999998</v>
      </c>
      <c r="E438" s="43">
        <f t="shared" si="1"/>
        <v>4.0606061649999994</v>
      </c>
      <c r="F438" s="43">
        <f t="shared" si="1"/>
        <v>26.093888348999997</v>
      </c>
      <c r="G438" s="43">
        <f t="shared" si="1"/>
        <v>6.6963279090000007</v>
      </c>
      <c r="H438" s="43">
        <f t="shared" si="1"/>
        <v>29.358446426000004</v>
      </c>
      <c r="I438" s="43">
        <f t="shared" si="1"/>
        <v>0.99676954900000014</v>
      </c>
      <c r="J438" s="43">
        <f t="shared" si="1"/>
        <v>9.6599318259999993</v>
      </c>
      <c r="K438" s="43">
        <f t="shared" si="1"/>
        <v>4.2255410170000003</v>
      </c>
      <c r="L438" s="43">
        <f t="shared" si="1"/>
        <v>7.3674212720000005</v>
      </c>
      <c r="M438" s="43">
        <f t="shared" si="1"/>
        <v>7.1231422890000005</v>
      </c>
      <c r="N438" s="43">
        <f t="shared" si="1"/>
        <v>32.579084145999992</v>
      </c>
      <c r="O438" s="43">
        <f t="shared" si="1"/>
        <v>32.012841448000003</v>
      </c>
      <c r="P438" s="43">
        <v>52.42766421787843</v>
      </c>
      <c r="Q438" s="43">
        <v>880.93310775923931</v>
      </c>
    </row>
    <row r="439" spans="1:17" x14ac:dyDescent="0.3">
      <c r="A439" s="43">
        <v>2004</v>
      </c>
      <c r="B439" s="43"/>
      <c r="C439" s="43"/>
      <c r="D439" s="43">
        <f t="shared" si="1"/>
        <v>6.7797129330000017</v>
      </c>
      <c r="E439" s="43">
        <f t="shared" si="1"/>
        <v>3.6760064440000004</v>
      </c>
      <c r="F439" s="43">
        <f t="shared" si="1"/>
        <v>23.214170664000005</v>
      </c>
      <c r="G439" s="43">
        <f t="shared" si="1"/>
        <v>6.2440506410000003</v>
      </c>
      <c r="H439" s="43">
        <f t="shared" si="1"/>
        <v>29.765553517000001</v>
      </c>
      <c r="I439" s="43">
        <f t="shared" si="1"/>
        <v>1.2774397790000001</v>
      </c>
      <c r="J439" s="43">
        <f t="shared" si="1"/>
        <v>12.23178877</v>
      </c>
      <c r="K439" s="43">
        <f t="shared" si="1"/>
        <v>3.136665025000001</v>
      </c>
      <c r="L439" s="43">
        <f t="shared" si="1"/>
        <v>6.9251201399999998</v>
      </c>
      <c r="M439" s="43">
        <f t="shared" si="1"/>
        <v>5.952329583</v>
      </c>
      <c r="N439" s="43">
        <f t="shared" si="1"/>
        <v>28.127530282000002</v>
      </c>
      <c r="O439" s="43">
        <f t="shared" si="1"/>
        <v>16.059034729</v>
      </c>
      <c r="P439" s="43">
        <v>56.517156660764513</v>
      </c>
      <c r="Q439" s="43">
        <v>917.83723807847889</v>
      </c>
    </row>
    <row r="440" spans="1:17" x14ac:dyDescent="0.3">
      <c r="A440" s="43">
        <v>2005</v>
      </c>
      <c r="B440" s="43"/>
      <c r="C440" s="43"/>
      <c r="D440" s="43">
        <f t="shared" si="1"/>
        <v>7.1895834540000001</v>
      </c>
      <c r="E440" s="43">
        <f t="shared" si="1"/>
        <v>3.5379413560000001</v>
      </c>
      <c r="F440" s="43">
        <f t="shared" si="1"/>
        <v>26.896535338000003</v>
      </c>
      <c r="G440" s="43">
        <f t="shared" si="1"/>
        <v>7.3193010660000004</v>
      </c>
      <c r="H440" s="43">
        <f t="shared" si="1"/>
        <v>25.402445334000003</v>
      </c>
      <c r="I440" s="43">
        <f t="shared" si="1"/>
        <v>1.1875008070000002</v>
      </c>
      <c r="J440" s="43">
        <f t="shared" si="1"/>
        <v>15.019971317</v>
      </c>
      <c r="K440" s="43">
        <f t="shared" si="1"/>
        <v>3.9145781750000004</v>
      </c>
      <c r="L440" s="43">
        <f t="shared" si="1"/>
        <v>5.6575853470000004</v>
      </c>
      <c r="M440" s="43">
        <f t="shared" si="1"/>
        <v>5.5935284980000004</v>
      </c>
      <c r="N440" s="43">
        <f t="shared" si="1"/>
        <v>26.286608274000006</v>
      </c>
      <c r="O440" s="43">
        <f t="shared" si="1"/>
        <v>18.024555723999999</v>
      </c>
      <c r="P440" s="43">
        <v>51.545930830801304</v>
      </c>
      <c r="Q440" s="43">
        <v>932.71561455492576</v>
      </c>
    </row>
    <row r="441" spans="1:17" x14ac:dyDescent="0.3">
      <c r="A441" s="43">
        <v>2006</v>
      </c>
      <c r="B441" s="43"/>
      <c r="C441" s="43"/>
      <c r="D441" s="43">
        <f t="shared" si="1"/>
        <v>6.2882873070000009</v>
      </c>
      <c r="E441" s="43">
        <f t="shared" si="1"/>
        <v>3.0286662979999996</v>
      </c>
      <c r="F441" s="43">
        <f t="shared" si="1"/>
        <v>23.901752144</v>
      </c>
      <c r="G441" s="43">
        <f t="shared" si="1"/>
        <v>6.4498092670000009</v>
      </c>
      <c r="H441" s="43">
        <f t="shared" si="1"/>
        <v>19.616715597000002</v>
      </c>
      <c r="I441" s="43">
        <f t="shared" si="1"/>
        <v>0.66691731099999985</v>
      </c>
      <c r="J441" s="43">
        <f t="shared" si="1"/>
        <v>14.792852339000003</v>
      </c>
      <c r="K441" s="43">
        <f t="shared" si="1"/>
        <v>4.6559702770000007</v>
      </c>
      <c r="L441" s="43">
        <f t="shared" si="1"/>
        <v>6.8361784139999999</v>
      </c>
      <c r="M441" s="43">
        <f t="shared" si="1"/>
        <v>5.3062598900000006</v>
      </c>
      <c r="N441" s="43">
        <f t="shared" si="1"/>
        <v>21.871292226999998</v>
      </c>
      <c r="O441" s="43">
        <f t="shared" si="1"/>
        <v>14.409659967</v>
      </c>
      <c r="P441" s="43">
        <v>50.596637938151446</v>
      </c>
      <c r="Q441" s="43">
        <v>828.40772528745742</v>
      </c>
    </row>
    <row r="442" spans="1:17" x14ac:dyDescent="0.3">
      <c r="A442" s="43">
        <v>2007</v>
      </c>
      <c r="B442" s="43"/>
      <c r="C442" s="43"/>
      <c r="D442" s="43">
        <f t="shared" si="1"/>
        <v>7.5916411909999999</v>
      </c>
      <c r="E442" s="43">
        <f t="shared" si="1"/>
        <v>3.6151166359999998</v>
      </c>
      <c r="F442" s="43">
        <f t="shared" si="1"/>
        <v>27.652902755000003</v>
      </c>
      <c r="G442" s="43">
        <f t="shared" si="1"/>
        <v>7.3092252919999998</v>
      </c>
      <c r="H442" s="43">
        <f t="shared" si="1"/>
        <v>25.829310279999998</v>
      </c>
      <c r="I442" s="43">
        <f t="shared" si="1"/>
        <v>0.89663411299999973</v>
      </c>
      <c r="J442" s="43">
        <f t="shared" si="1"/>
        <v>11.454564353999999</v>
      </c>
      <c r="K442" s="43">
        <f t="shared" si="1"/>
        <v>5.4471221619999985</v>
      </c>
      <c r="L442" s="43">
        <f t="shared" si="1"/>
        <v>7.5605016840000001</v>
      </c>
      <c r="M442" s="43">
        <f t="shared" si="1"/>
        <v>6.0931882829999999</v>
      </c>
      <c r="N442" s="43">
        <f t="shared" si="1"/>
        <v>25.868794020999999</v>
      </c>
      <c r="O442" s="43">
        <f t="shared" si="1"/>
        <v>19.292918039</v>
      </c>
      <c r="P442" s="43">
        <v>39.899808942176342</v>
      </c>
      <c r="Q442" s="43">
        <v>744.70790251821234</v>
      </c>
    </row>
    <row r="443" spans="1:17" x14ac:dyDescent="0.3">
      <c r="A443" s="43">
        <v>2008</v>
      </c>
      <c r="B443" s="43"/>
      <c r="C443" s="43"/>
      <c r="D443" s="43">
        <f t="shared" si="1"/>
        <v>7.3261214899999985</v>
      </c>
      <c r="E443" s="43">
        <f t="shared" si="1"/>
        <v>2.8649522940000005</v>
      </c>
      <c r="F443" s="43">
        <f t="shared" si="1"/>
        <v>24.838782234</v>
      </c>
      <c r="G443" s="43">
        <f t="shared" si="1"/>
        <v>6.8460868890000004</v>
      </c>
      <c r="H443" s="43">
        <f t="shared" si="1"/>
        <v>19.802652661</v>
      </c>
      <c r="I443" s="43">
        <f t="shared" si="1"/>
        <v>0.73125772700000002</v>
      </c>
      <c r="J443" s="43">
        <f t="shared" si="1"/>
        <v>11.408362385</v>
      </c>
      <c r="K443" s="43">
        <f t="shared" si="1"/>
        <v>5.704848396</v>
      </c>
      <c r="L443" s="43">
        <f t="shared" si="1"/>
        <v>9.0567256259999986</v>
      </c>
      <c r="M443" s="43">
        <f t="shared" si="1"/>
        <v>9.6270081459999997</v>
      </c>
      <c r="N443" s="43">
        <f t="shared" si="1"/>
        <v>23.339334772000001</v>
      </c>
      <c r="O443" s="43">
        <f t="shared" si="1"/>
        <v>22.397419409999994</v>
      </c>
      <c r="P443" s="43">
        <v>27.719282660190135</v>
      </c>
      <c r="Q443" s="43">
        <v>663.21254441335475</v>
      </c>
    </row>
    <row r="444" spans="1:17" x14ac:dyDescent="0.3">
      <c r="A444" s="43">
        <v>2009</v>
      </c>
      <c r="B444" s="43"/>
      <c r="C444" s="43"/>
      <c r="D444" s="43">
        <f t="shared" si="1"/>
        <v>6.2689627769999996</v>
      </c>
      <c r="E444" s="43">
        <f t="shared" si="1"/>
        <v>2.7552637820000005</v>
      </c>
      <c r="F444" s="43">
        <f t="shared" si="1"/>
        <v>23.495544511000002</v>
      </c>
      <c r="G444" s="43">
        <f t="shared" si="1"/>
        <v>6.4513082390000003</v>
      </c>
      <c r="H444" s="43">
        <f t="shared" si="1"/>
        <v>20.079400164999999</v>
      </c>
      <c r="I444" s="43">
        <f t="shared" si="1"/>
        <v>0.68356976400000036</v>
      </c>
      <c r="J444" s="43">
        <f t="shared" si="1"/>
        <v>9.6039721989999993</v>
      </c>
      <c r="K444" s="43">
        <f t="shared" si="1"/>
        <v>5.1378301429999986</v>
      </c>
      <c r="L444" s="43">
        <f t="shared" si="1"/>
        <v>9.0092579100000005</v>
      </c>
      <c r="M444" s="43">
        <f t="shared" si="1"/>
        <v>6.6783143899999988</v>
      </c>
      <c r="N444" s="43">
        <f t="shared" si="1"/>
        <v>21.424257923000003</v>
      </c>
      <c r="O444" s="43">
        <f t="shared" si="1"/>
        <v>24.116526727000004</v>
      </c>
      <c r="P444" s="43">
        <v>9.6607841997949819</v>
      </c>
      <c r="Q444" s="43">
        <v>648.97492281933717</v>
      </c>
    </row>
    <row r="445" spans="1:17" x14ac:dyDescent="0.3">
      <c r="A445" s="43">
        <v>2010</v>
      </c>
      <c r="B445" s="43"/>
      <c r="C445" s="43"/>
      <c r="D445" s="43">
        <f t="shared" si="1"/>
        <v>5.0922955770000007</v>
      </c>
      <c r="E445" s="43">
        <f t="shared" si="1"/>
        <v>2.6225144770000002</v>
      </c>
      <c r="F445" s="43">
        <f t="shared" si="1"/>
        <v>14.814467809000003</v>
      </c>
      <c r="G445" s="43">
        <f t="shared" si="1"/>
        <v>3.6268585980000005</v>
      </c>
      <c r="H445" s="43">
        <f t="shared" si="1"/>
        <v>20.208722400999999</v>
      </c>
      <c r="I445" s="43">
        <f t="shared" si="1"/>
        <v>1.1295209649999998</v>
      </c>
      <c r="J445" s="43">
        <f t="shared" si="1"/>
        <v>9.9669190590000021</v>
      </c>
      <c r="K445" s="43">
        <f t="shared" si="1"/>
        <v>5.6384861420000005</v>
      </c>
      <c r="L445" s="43">
        <f t="shared" si="1"/>
        <v>5.6831001779999992</v>
      </c>
      <c r="M445" s="43">
        <f t="shared" si="1"/>
        <v>3.5137413120000005</v>
      </c>
      <c r="N445" s="43">
        <f t="shared" si="1"/>
        <v>20.756203856000006</v>
      </c>
      <c r="O445" s="43">
        <f t="shared" si="1"/>
        <v>11.604230936000002</v>
      </c>
      <c r="P445" s="43">
        <v>16.802007614595659</v>
      </c>
      <c r="Q445" s="43">
        <v>652.60987267119651</v>
      </c>
    </row>
    <row r="446" spans="1:17" x14ac:dyDescent="0.3">
      <c r="A446" s="43">
        <v>2011</v>
      </c>
      <c r="B446" s="43"/>
      <c r="C446" s="43"/>
      <c r="D446" s="43">
        <f t="shared" si="1"/>
        <v>4.3141428350000002</v>
      </c>
      <c r="E446" s="43">
        <f t="shared" si="1"/>
        <v>1.727369326</v>
      </c>
      <c r="F446" s="43">
        <f t="shared" si="1"/>
        <v>10.857802164999999</v>
      </c>
      <c r="G446" s="43">
        <f t="shared" si="1"/>
        <v>2.9609552729999997</v>
      </c>
      <c r="H446" s="43">
        <f t="shared" si="1"/>
        <v>12.301827934</v>
      </c>
      <c r="I446" s="43">
        <f t="shared" si="1"/>
        <v>1.4765329459999996</v>
      </c>
      <c r="J446" s="43">
        <f t="shared" si="1"/>
        <v>8.3098248209999994</v>
      </c>
      <c r="K446" s="43">
        <f t="shared" si="1"/>
        <v>3.8096941030000004</v>
      </c>
      <c r="L446" s="43">
        <f t="shared" si="1"/>
        <v>5.0531969909999992</v>
      </c>
      <c r="M446" s="43">
        <f t="shared" si="1"/>
        <v>2.4206302559999999</v>
      </c>
      <c r="N446" s="43">
        <f t="shared" si="1"/>
        <v>14.371472898000002</v>
      </c>
      <c r="O446" s="43">
        <f t="shared" si="1"/>
        <v>8.7981691160000022</v>
      </c>
      <c r="P446" s="43">
        <v>21.510289888496605</v>
      </c>
      <c r="Q446" s="43">
        <v>646.17934417169806</v>
      </c>
    </row>
    <row r="447" spans="1:17" x14ac:dyDescent="0.3">
      <c r="A447" s="43">
        <v>2012</v>
      </c>
      <c r="B447" s="43"/>
      <c r="C447" s="43"/>
      <c r="D447" s="43">
        <f t="shared" si="1"/>
        <v>4.4802214240000007</v>
      </c>
      <c r="E447" s="43">
        <f t="shared" si="1"/>
        <v>1.8167480760000001</v>
      </c>
      <c r="F447" s="43">
        <f t="shared" si="1"/>
        <v>10.116042848999998</v>
      </c>
      <c r="G447" s="43">
        <f t="shared" si="1"/>
        <v>2.7820323560000002</v>
      </c>
      <c r="H447" s="43">
        <f t="shared" si="1"/>
        <v>8.137255810000001</v>
      </c>
      <c r="I447" s="43">
        <f t="shared" si="1"/>
        <v>0.48937614899999998</v>
      </c>
      <c r="J447" s="43">
        <f t="shared" si="1"/>
        <v>7.7618029700000006</v>
      </c>
      <c r="K447" s="43">
        <f t="shared" si="1"/>
        <v>4.7804978440000001</v>
      </c>
      <c r="L447" s="43">
        <f t="shared" si="1"/>
        <v>7.2197669679999983</v>
      </c>
      <c r="M447" s="43">
        <f t="shared" si="1"/>
        <v>3.0038381640000007</v>
      </c>
      <c r="N447" s="43">
        <f t="shared" si="1"/>
        <v>13.230552461000002</v>
      </c>
      <c r="O447" s="43">
        <f t="shared" si="1"/>
        <v>8.3763220890000021</v>
      </c>
      <c r="P447" s="43">
        <v>27.849151244194477</v>
      </c>
      <c r="Q447" s="43">
        <v>663.14932661321063</v>
      </c>
    </row>
    <row r="448" spans="1:17" x14ac:dyDescent="0.3">
      <c r="A448" s="43">
        <v>2013</v>
      </c>
      <c r="B448" s="43"/>
      <c r="C448" s="43"/>
      <c r="D448" s="43">
        <f t="shared" ref="D448:O465" si="2">SUMIF($A$3:$A$410,$A448,D$3:D$410)</f>
        <v>4.2685648109999992</v>
      </c>
      <c r="E448" s="43">
        <f t="shared" si="2"/>
        <v>1.9483833649999998</v>
      </c>
      <c r="F448" s="43">
        <f t="shared" si="2"/>
        <v>11.414737361</v>
      </c>
      <c r="G448" s="43">
        <f t="shared" si="2"/>
        <v>3.1400859620000001</v>
      </c>
      <c r="H448" s="43">
        <f t="shared" si="2"/>
        <v>8.6271505250000011</v>
      </c>
      <c r="I448" s="43">
        <f t="shared" si="2"/>
        <v>0.53981760800000012</v>
      </c>
      <c r="J448" s="43">
        <f t="shared" si="2"/>
        <v>6.1802267450000015</v>
      </c>
      <c r="K448" s="43">
        <f t="shared" si="2"/>
        <v>3.8443655030000006</v>
      </c>
      <c r="L448" s="43">
        <f t="shared" si="2"/>
        <v>7.6486229199999993</v>
      </c>
      <c r="M448" s="43">
        <f t="shared" si="2"/>
        <v>3.0054998439999996</v>
      </c>
      <c r="N448" s="43">
        <f t="shared" si="2"/>
        <v>16.650947666</v>
      </c>
      <c r="O448" s="43">
        <f t="shared" si="2"/>
        <v>10.708332477000001</v>
      </c>
      <c r="P448" s="43">
        <v>40.52064394947805</v>
      </c>
      <c r="Q448" s="43">
        <v>687.3230956076452</v>
      </c>
    </row>
    <row r="449" spans="1:17" x14ac:dyDescent="0.3">
      <c r="A449" s="43">
        <v>2014</v>
      </c>
      <c r="B449" s="43"/>
      <c r="C449" s="43"/>
      <c r="D449" s="43">
        <f t="shared" si="2"/>
        <v>4.3733950970000004</v>
      </c>
      <c r="E449" s="43">
        <f t="shared" si="2"/>
        <v>2.1528931760000001</v>
      </c>
      <c r="F449" s="43">
        <f t="shared" si="2"/>
        <v>12.665659566</v>
      </c>
      <c r="G449" s="43">
        <f t="shared" si="2"/>
        <v>3.3989628670000003</v>
      </c>
      <c r="H449" s="43">
        <f t="shared" si="2"/>
        <v>9.4163202780000006</v>
      </c>
      <c r="I449" s="43">
        <f t="shared" si="2"/>
        <v>0.46988374900000002</v>
      </c>
      <c r="J449" s="43">
        <f t="shared" si="2"/>
        <v>6.0266913890000007</v>
      </c>
      <c r="K449" s="43">
        <f t="shared" si="2"/>
        <v>2.5136981230000002</v>
      </c>
      <c r="L449" s="43">
        <f t="shared" si="2"/>
        <v>4.7484293260000001</v>
      </c>
      <c r="M449" s="43">
        <f t="shared" si="2"/>
        <v>4.9127358280000006</v>
      </c>
      <c r="N449" s="43">
        <f t="shared" si="2"/>
        <v>13.506518809000003</v>
      </c>
      <c r="O449" s="43">
        <f t="shared" si="2"/>
        <v>12.473723234000001</v>
      </c>
      <c r="P449" s="43">
        <v>40.913735868950653</v>
      </c>
      <c r="Q449" s="43">
        <v>696.87510872671226</v>
      </c>
    </row>
    <row r="450" spans="1:17" x14ac:dyDescent="0.3">
      <c r="A450" s="43">
        <v>2015</v>
      </c>
      <c r="B450" s="43"/>
      <c r="C450" s="43"/>
      <c r="D450" s="43">
        <f t="shared" si="2"/>
        <v>8.3024187339999997</v>
      </c>
      <c r="E450" s="43">
        <f t="shared" si="2"/>
        <v>4.5532011050000003</v>
      </c>
      <c r="F450" s="43">
        <f t="shared" si="2"/>
        <v>28.454439519000001</v>
      </c>
      <c r="G450" s="43">
        <f t="shared" si="2"/>
        <v>7.5232768520000004</v>
      </c>
      <c r="H450" s="43">
        <f t="shared" si="2"/>
        <v>24.115367430000003</v>
      </c>
      <c r="I450" s="43">
        <f t="shared" si="2"/>
        <v>1.2322571679999998</v>
      </c>
      <c r="J450" s="43">
        <f t="shared" si="2"/>
        <v>10.905302631000003</v>
      </c>
      <c r="K450" s="43">
        <f t="shared" si="2"/>
        <v>4.7544046690000012</v>
      </c>
      <c r="L450" s="43">
        <f t="shared" si="2"/>
        <v>6.9567331140000004</v>
      </c>
      <c r="M450" s="43">
        <f t="shared" si="2"/>
        <v>7.0835461019999997</v>
      </c>
      <c r="N450" s="43">
        <f t="shared" si="2"/>
        <v>28.769340178</v>
      </c>
      <c r="O450" s="43">
        <f t="shared" si="2"/>
        <v>27.150901692999994</v>
      </c>
      <c r="P450" s="43">
        <v>53.120831581186415</v>
      </c>
      <c r="Q450" s="43">
        <v>738.31894408733376</v>
      </c>
    </row>
    <row r="451" spans="1:17" x14ac:dyDescent="0.3">
      <c r="A451" s="43">
        <v>2016</v>
      </c>
      <c r="B451" s="43"/>
      <c r="C451" s="43"/>
      <c r="D451" s="43">
        <f t="shared" si="2"/>
        <v>9.1725440219999985</v>
      </c>
      <c r="E451" s="43">
        <f t="shared" si="2"/>
        <v>4.6793487889999987</v>
      </c>
      <c r="F451" s="43">
        <f t="shared" si="2"/>
        <v>29.966091858000002</v>
      </c>
      <c r="G451" s="43">
        <f t="shared" si="2"/>
        <v>7.9418441679999985</v>
      </c>
      <c r="H451" s="43">
        <f t="shared" si="2"/>
        <v>26.058510373999997</v>
      </c>
      <c r="I451" s="43">
        <f t="shared" si="2"/>
        <v>1.2526110359999996</v>
      </c>
      <c r="J451" s="43">
        <f t="shared" si="2"/>
        <v>11.088798313999998</v>
      </c>
      <c r="K451" s="43">
        <f t="shared" si="2"/>
        <v>4.9219341480000001</v>
      </c>
      <c r="L451" s="43">
        <f t="shared" si="2"/>
        <v>7.3763913739999989</v>
      </c>
      <c r="M451" s="43">
        <f t="shared" si="2"/>
        <v>9.3701667190000002</v>
      </c>
      <c r="N451" s="43">
        <f t="shared" si="2"/>
        <v>29.612239763999998</v>
      </c>
      <c r="O451" s="43">
        <f t="shared" si="2"/>
        <v>34.175737953999999</v>
      </c>
      <c r="P451" s="43">
        <v>52.675531532848538</v>
      </c>
      <c r="Q451" s="43">
        <v>793.27087545813129</v>
      </c>
    </row>
    <row r="452" spans="1:17" x14ac:dyDescent="0.3">
      <c r="A452" s="43">
        <v>2017</v>
      </c>
      <c r="B452" s="43"/>
      <c r="C452" s="43"/>
      <c r="D452" s="43">
        <f t="shared" si="2"/>
        <v>9.5494957220000014</v>
      </c>
      <c r="E452" s="43">
        <f t="shared" si="2"/>
        <v>4.9424582199999989</v>
      </c>
      <c r="F452" s="43">
        <f t="shared" si="2"/>
        <v>30.603953482000001</v>
      </c>
      <c r="G452" s="43">
        <f t="shared" si="2"/>
        <v>8.114392282999999</v>
      </c>
      <c r="H452" s="43">
        <f t="shared" si="2"/>
        <v>27.106967153999996</v>
      </c>
      <c r="I452" s="43">
        <f t="shared" si="2"/>
        <v>1.3666432789999998</v>
      </c>
      <c r="J452" s="43">
        <f t="shared" si="2"/>
        <v>11.493824180999999</v>
      </c>
      <c r="K452" s="43">
        <f t="shared" si="2"/>
        <v>4.989021685</v>
      </c>
      <c r="L452" s="43">
        <f t="shared" si="2"/>
        <v>7.1056290290000002</v>
      </c>
      <c r="M452" s="43">
        <f t="shared" si="2"/>
        <v>9.2529373659999994</v>
      </c>
      <c r="N452" s="43">
        <f t="shared" si="2"/>
        <v>30.866806842000003</v>
      </c>
      <c r="O452" s="43">
        <f t="shared" si="2"/>
        <v>36.874743416999998</v>
      </c>
      <c r="P452" s="43">
        <v>48.472225833487229</v>
      </c>
      <c r="Q452" s="43">
        <v>809.66963314145994</v>
      </c>
    </row>
    <row r="453" spans="1:17" x14ac:dyDescent="0.3">
      <c r="A453" s="43">
        <v>2018</v>
      </c>
      <c r="B453" s="43"/>
      <c r="C453" s="43"/>
      <c r="D453" s="43">
        <f t="shared" si="2"/>
        <v>9.274820149</v>
      </c>
      <c r="E453" s="43">
        <f t="shared" si="2"/>
        <v>4.6620579090000005</v>
      </c>
      <c r="F453" s="43">
        <f t="shared" si="2"/>
        <v>31.017202664999999</v>
      </c>
      <c r="G453" s="43">
        <f t="shared" si="2"/>
        <v>8.264251526999999</v>
      </c>
      <c r="H453" s="43">
        <f t="shared" si="2"/>
        <v>24.144669863000004</v>
      </c>
      <c r="I453" s="43">
        <f t="shared" si="2"/>
        <v>1.2884457140000001</v>
      </c>
      <c r="J453" s="43">
        <f t="shared" si="2"/>
        <v>12.285413510000003</v>
      </c>
      <c r="K453" s="43">
        <f t="shared" si="2"/>
        <v>5.2473929569999989</v>
      </c>
      <c r="L453" s="43">
        <f t="shared" si="2"/>
        <v>7.2007356529999988</v>
      </c>
      <c r="M453" s="43">
        <f t="shared" si="2"/>
        <v>9.1171017759999984</v>
      </c>
      <c r="N453" s="43">
        <f t="shared" si="2"/>
        <v>33.439995410000002</v>
      </c>
      <c r="O453" s="43">
        <f t="shared" si="2"/>
        <v>35.414508176999995</v>
      </c>
      <c r="P453" s="43">
        <v>41.866909577865378</v>
      </c>
      <c r="Q453" s="43">
        <v>817.73630610145506</v>
      </c>
    </row>
    <row r="454" spans="1:17" x14ac:dyDescent="0.3">
      <c r="A454" s="43">
        <v>2019</v>
      </c>
      <c r="B454" s="43"/>
      <c r="C454" s="43"/>
      <c r="D454" s="43">
        <f t="shared" si="2"/>
        <v>9.0934655200000005</v>
      </c>
      <c r="E454" s="43">
        <f t="shared" si="2"/>
        <v>4.6919661310000009</v>
      </c>
      <c r="F454" s="43">
        <f t="shared" si="2"/>
        <v>30.378593332999994</v>
      </c>
      <c r="G454" s="43">
        <f t="shared" si="2"/>
        <v>8.0454540519999984</v>
      </c>
      <c r="H454" s="43">
        <f t="shared" si="2"/>
        <v>24.979099851000004</v>
      </c>
      <c r="I454" s="43">
        <f t="shared" si="2"/>
        <v>1.3815960839999997</v>
      </c>
      <c r="J454" s="43">
        <f t="shared" si="2"/>
        <v>12.175784142999998</v>
      </c>
      <c r="K454" s="43">
        <f t="shared" si="2"/>
        <v>5.3785825650000003</v>
      </c>
      <c r="L454" s="43">
        <f t="shared" si="2"/>
        <v>7.291146833</v>
      </c>
      <c r="M454" s="43">
        <f t="shared" si="2"/>
        <v>9.8313040429999976</v>
      </c>
      <c r="N454" s="43">
        <f t="shared" si="2"/>
        <v>32.822669109000003</v>
      </c>
      <c r="O454" s="43">
        <f t="shared" si="2"/>
        <v>34.007505626000004</v>
      </c>
      <c r="P454" s="43">
        <v>39.769080357006537</v>
      </c>
      <c r="Q454" s="43">
        <v>830.50007818862093</v>
      </c>
    </row>
    <row r="455" spans="1:17" x14ac:dyDescent="0.3">
      <c r="A455" s="43">
        <v>2020</v>
      </c>
      <c r="B455" s="43"/>
      <c r="C455" s="43"/>
      <c r="D455" s="43">
        <f t="shared" si="2"/>
        <v>8.5924399860000005</v>
      </c>
      <c r="E455" s="43">
        <f t="shared" si="2"/>
        <v>4.5088341059999983</v>
      </c>
      <c r="F455" s="43">
        <f t="shared" si="2"/>
        <v>28.396883372000008</v>
      </c>
      <c r="G455" s="43">
        <f t="shared" si="2"/>
        <v>7.5335207210000004</v>
      </c>
      <c r="H455" s="43">
        <f t="shared" si="2"/>
        <v>22.404401271000005</v>
      </c>
      <c r="I455" s="43">
        <f t="shared" si="2"/>
        <v>1.2959549220000002</v>
      </c>
      <c r="J455" s="43">
        <f t="shared" si="2"/>
        <v>12.437917917</v>
      </c>
      <c r="K455" s="43">
        <f t="shared" si="2"/>
        <v>5.5489792039999992</v>
      </c>
      <c r="L455" s="43">
        <f t="shared" si="2"/>
        <v>7.3783117129999987</v>
      </c>
      <c r="M455" s="43">
        <f t="shared" si="2"/>
        <v>8.5552886309999998</v>
      </c>
      <c r="N455" s="43">
        <f t="shared" si="2"/>
        <v>32.549470362000001</v>
      </c>
      <c r="O455" s="43">
        <f t="shared" si="2"/>
        <v>30.6974257</v>
      </c>
      <c r="P455" s="43">
        <v>41.039384881373167</v>
      </c>
      <c r="Q455" s="43">
        <v>852.63763467437695</v>
      </c>
    </row>
    <row r="456" spans="1:17" x14ac:dyDescent="0.3">
      <c r="A456" s="43">
        <v>2021</v>
      </c>
      <c r="B456" s="43"/>
      <c r="C456" s="43"/>
      <c r="D456" s="43">
        <f t="shared" si="2"/>
        <v>8.5230347749999993</v>
      </c>
      <c r="E456" s="43">
        <f t="shared" si="2"/>
        <v>4.4444426630000002</v>
      </c>
      <c r="F456" s="43">
        <f t="shared" si="2"/>
        <v>27.756154175999995</v>
      </c>
      <c r="G456" s="43">
        <f t="shared" si="2"/>
        <v>7.3472748559999994</v>
      </c>
      <c r="H456" s="43">
        <f t="shared" si="2"/>
        <v>22.924509286999996</v>
      </c>
      <c r="I456" s="43">
        <f t="shared" si="2"/>
        <v>1.3005772269999996</v>
      </c>
      <c r="J456" s="43">
        <f t="shared" si="2"/>
        <v>12.880994830999999</v>
      </c>
      <c r="K456" s="43">
        <f t="shared" si="2"/>
        <v>5.7849719319999995</v>
      </c>
      <c r="L456" s="43">
        <f t="shared" si="2"/>
        <v>7.4700069439999988</v>
      </c>
      <c r="M456" s="43">
        <f t="shared" si="2"/>
        <v>7.9281376819999991</v>
      </c>
      <c r="N456" s="43">
        <f t="shared" si="2"/>
        <v>32.726133991999987</v>
      </c>
      <c r="O456" s="43">
        <f t="shared" si="2"/>
        <v>29.616054291000001</v>
      </c>
      <c r="P456" s="43">
        <v>42.912861464127502</v>
      </c>
      <c r="Q456" s="43">
        <v>874.01129895415943</v>
      </c>
    </row>
    <row r="457" spans="1:17" x14ac:dyDescent="0.3">
      <c r="A457" s="43">
        <v>2022</v>
      </c>
      <c r="B457" s="43"/>
      <c r="C457" s="43"/>
      <c r="D457" s="43">
        <f t="shared" si="2"/>
        <v>8.662618912000001</v>
      </c>
      <c r="E457" s="43">
        <f t="shared" si="2"/>
        <v>4.3666841800000009</v>
      </c>
      <c r="F457" s="43">
        <f t="shared" si="2"/>
        <v>26.793279879999996</v>
      </c>
      <c r="G457" s="43">
        <f t="shared" si="2"/>
        <v>7.0917518769999992</v>
      </c>
      <c r="H457" s="43">
        <f t="shared" si="2"/>
        <v>22.887239499000003</v>
      </c>
      <c r="I457" s="43">
        <f t="shared" si="2"/>
        <v>1.303673544</v>
      </c>
      <c r="J457" s="43">
        <f t="shared" si="2"/>
        <v>13.327245424000003</v>
      </c>
      <c r="K457" s="43">
        <f t="shared" si="2"/>
        <v>5.9628302069999997</v>
      </c>
      <c r="L457" s="43">
        <f t="shared" si="2"/>
        <v>7.5623917730000008</v>
      </c>
      <c r="M457" s="43">
        <f t="shared" si="2"/>
        <v>7.8430034669999982</v>
      </c>
      <c r="N457" s="43">
        <f t="shared" si="2"/>
        <v>32.016960312999998</v>
      </c>
      <c r="O457" s="43">
        <f t="shared" si="2"/>
        <v>29.571651199000001</v>
      </c>
      <c r="P457" s="43">
        <v>44.351704212739349</v>
      </c>
      <c r="Q457" s="43">
        <v>891.03309011877332</v>
      </c>
    </row>
    <row r="458" spans="1:17" x14ac:dyDescent="0.3">
      <c r="A458" s="43">
        <v>2023</v>
      </c>
      <c r="B458" s="43"/>
      <c r="C458" s="43"/>
      <c r="D458" s="43">
        <f t="shared" si="2"/>
        <v>9.0873164269999993</v>
      </c>
      <c r="E458" s="43">
        <f t="shared" si="2"/>
        <v>4.3688869399999994</v>
      </c>
      <c r="F458" s="43">
        <f t="shared" si="2"/>
        <v>26.411599310999996</v>
      </c>
      <c r="G458" s="43">
        <f t="shared" si="2"/>
        <v>6.9940617739999995</v>
      </c>
      <c r="H458" s="43">
        <f t="shared" si="2"/>
        <v>22.567525439999997</v>
      </c>
      <c r="I458" s="43">
        <f t="shared" si="2"/>
        <v>1.3059548649999997</v>
      </c>
      <c r="J458" s="43">
        <f t="shared" si="2"/>
        <v>13.670016793</v>
      </c>
      <c r="K458" s="43">
        <f t="shared" si="2"/>
        <v>6.136423604</v>
      </c>
      <c r="L458" s="43">
        <f t="shared" si="2"/>
        <v>7.6514225249999992</v>
      </c>
      <c r="M458" s="43">
        <f t="shared" si="2"/>
        <v>8.0327874130000012</v>
      </c>
      <c r="N458" s="43">
        <f t="shared" si="2"/>
        <v>31.949763079</v>
      </c>
      <c r="O458" s="43">
        <f t="shared" si="2"/>
        <v>32.213871268999995</v>
      </c>
      <c r="P458" s="43">
        <v>43.891791020871544</v>
      </c>
      <c r="Q458" s="43">
        <v>901.98073361838465</v>
      </c>
    </row>
    <row r="459" spans="1:17" x14ac:dyDescent="0.3">
      <c r="A459" s="43">
        <v>2024</v>
      </c>
      <c r="B459" s="43"/>
      <c r="C459" s="43"/>
      <c r="D459" s="43">
        <f t="shared" si="2"/>
        <v>9.3850140970000027</v>
      </c>
      <c r="E459" s="43">
        <f t="shared" si="2"/>
        <v>4.4600922040000004</v>
      </c>
      <c r="F459" s="43">
        <f t="shared" si="2"/>
        <v>26.975444903999996</v>
      </c>
      <c r="G459" s="43">
        <f t="shared" si="2"/>
        <v>7.1337816579999993</v>
      </c>
      <c r="H459" s="43">
        <f t="shared" si="2"/>
        <v>22.577229878000008</v>
      </c>
      <c r="I459" s="43">
        <f t="shared" si="2"/>
        <v>1.3076884780000002</v>
      </c>
      <c r="J459" s="43">
        <f t="shared" si="2"/>
        <v>13.948135707</v>
      </c>
      <c r="K459" s="43">
        <f t="shared" si="2"/>
        <v>6.3150297520000001</v>
      </c>
      <c r="L459" s="43">
        <f t="shared" si="2"/>
        <v>7.7432410100000002</v>
      </c>
      <c r="M459" s="43">
        <f t="shared" si="2"/>
        <v>8.079378406</v>
      </c>
      <c r="N459" s="43">
        <f t="shared" si="2"/>
        <v>32.514643295999996</v>
      </c>
      <c r="O459" s="43">
        <f t="shared" si="2"/>
        <v>33.944690228000006</v>
      </c>
      <c r="P459" s="43">
        <v>42.395266032290863</v>
      </c>
      <c r="Q459" s="43">
        <v>907.78799876257324</v>
      </c>
    </row>
    <row r="460" spans="1:17" x14ac:dyDescent="0.3">
      <c r="A460" s="43">
        <v>2025</v>
      </c>
      <c r="B460" s="43"/>
      <c r="C460" s="43"/>
      <c r="D460" s="43">
        <f t="shared" si="2"/>
        <v>9.4106572319999984</v>
      </c>
      <c r="E460" s="43">
        <f t="shared" si="2"/>
        <v>4.530308335</v>
      </c>
      <c r="F460" s="43">
        <f t="shared" si="2"/>
        <v>27.596895660000005</v>
      </c>
      <c r="G460" s="43">
        <f t="shared" si="2"/>
        <v>7.2829642040000007</v>
      </c>
      <c r="H460" s="43">
        <f t="shared" si="2"/>
        <v>22.856466340000001</v>
      </c>
      <c r="I460" s="43">
        <f t="shared" si="2"/>
        <v>1.310260078</v>
      </c>
      <c r="J460" s="43">
        <f t="shared" si="2"/>
        <v>14.303409078</v>
      </c>
      <c r="K460" s="43">
        <f t="shared" si="2"/>
        <v>6.478961709</v>
      </c>
      <c r="L460" s="43">
        <f t="shared" si="2"/>
        <v>7.8265436900000003</v>
      </c>
      <c r="M460" s="43">
        <f t="shared" si="2"/>
        <v>8.0795946660000002</v>
      </c>
      <c r="N460" s="43">
        <f t="shared" si="2"/>
        <v>32.846140745</v>
      </c>
      <c r="O460" s="43">
        <f t="shared" si="2"/>
        <v>34.235082208999998</v>
      </c>
      <c r="P460" s="43">
        <v>40.667902356328497</v>
      </c>
      <c r="Q460" s="43">
        <v>911.19909884956598</v>
      </c>
    </row>
    <row r="461" spans="1:17" x14ac:dyDescent="0.3">
      <c r="A461" s="43">
        <v>2026</v>
      </c>
      <c r="B461" s="43"/>
      <c r="C461" s="43"/>
      <c r="D461" s="43">
        <f t="shared" si="2"/>
        <v>9.2942433210000015</v>
      </c>
      <c r="E461" s="43">
        <f t="shared" si="2"/>
        <v>4.5518563860000008</v>
      </c>
      <c r="F461" s="43">
        <f t="shared" si="2"/>
        <v>27.832263789999999</v>
      </c>
      <c r="G461" s="43">
        <f t="shared" si="2"/>
        <v>7.3328258850000001</v>
      </c>
      <c r="H461" s="43">
        <f t="shared" si="2"/>
        <v>23.048586973000003</v>
      </c>
      <c r="I461" s="43">
        <f t="shared" si="2"/>
        <v>1.3101174999999996</v>
      </c>
      <c r="J461" s="43">
        <f t="shared" si="2"/>
        <v>14.636239158</v>
      </c>
      <c r="K461" s="43">
        <f t="shared" si="2"/>
        <v>6.6244417589999989</v>
      </c>
      <c r="L461" s="43">
        <f t="shared" si="2"/>
        <v>7.9157902959999999</v>
      </c>
      <c r="M461" s="43">
        <f t="shared" si="2"/>
        <v>8.1706177469999997</v>
      </c>
      <c r="N461" s="43">
        <f t="shared" si="2"/>
        <v>33.057402813000003</v>
      </c>
      <c r="O461" s="43">
        <f t="shared" si="2"/>
        <v>33.638629203000001</v>
      </c>
      <c r="P461" s="43">
        <v>39.179339521294992</v>
      </c>
      <c r="Q461" s="43">
        <v>914.57154182191357</v>
      </c>
    </row>
    <row r="462" spans="1:17" x14ac:dyDescent="0.3">
      <c r="A462" s="43">
        <v>2027</v>
      </c>
      <c r="B462" s="43"/>
      <c r="C462" s="43"/>
      <c r="D462" s="43">
        <f t="shared" si="2"/>
        <v>9.2764235919999987</v>
      </c>
      <c r="E462" s="43">
        <f t="shared" si="2"/>
        <v>4.5728891230000004</v>
      </c>
      <c r="F462" s="43">
        <f t="shared" si="2"/>
        <v>27.968387142999998</v>
      </c>
      <c r="G462" s="43">
        <f t="shared" si="2"/>
        <v>7.3601888110000004</v>
      </c>
      <c r="H462" s="43">
        <f t="shared" si="2"/>
        <v>23.201177373000004</v>
      </c>
      <c r="I462" s="43">
        <f t="shared" si="2"/>
        <v>1.3113100330000003</v>
      </c>
      <c r="J462" s="43">
        <f t="shared" si="2"/>
        <v>14.986391511999999</v>
      </c>
      <c r="K462" s="43">
        <f t="shared" si="2"/>
        <v>6.7600276359999993</v>
      </c>
      <c r="L462" s="43">
        <f t="shared" si="2"/>
        <v>8.0130364659999991</v>
      </c>
      <c r="M462" s="43">
        <f t="shared" si="2"/>
        <v>8.2640370130000012</v>
      </c>
      <c r="N462" s="43">
        <f t="shared" si="2"/>
        <v>33.383599940000003</v>
      </c>
      <c r="O462" s="43">
        <f t="shared" si="2"/>
        <v>33.503408063000002</v>
      </c>
      <c r="P462" s="43">
        <v>39.525930740203265</v>
      </c>
      <c r="Q462" s="43">
        <v>927.10964777776564</v>
      </c>
    </row>
    <row r="463" spans="1:17" x14ac:dyDescent="0.3">
      <c r="A463" s="43">
        <v>2028</v>
      </c>
      <c r="B463" s="43"/>
      <c r="C463" s="43"/>
      <c r="D463" s="43">
        <f t="shared" si="2"/>
        <v>9.3494270190000002</v>
      </c>
      <c r="E463" s="43">
        <f t="shared" si="2"/>
        <v>4.6012638810000004</v>
      </c>
      <c r="F463" s="43">
        <f t="shared" si="2"/>
        <v>28.214949291</v>
      </c>
      <c r="G463" s="43">
        <f t="shared" si="2"/>
        <v>7.4187949860000018</v>
      </c>
      <c r="H463" s="43">
        <f t="shared" si="2"/>
        <v>23.435201940000006</v>
      </c>
      <c r="I463" s="43">
        <f t="shared" si="2"/>
        <v>1.315266987</v>
      </c>
      <c r="J463" s="43">
        <f t="shared" si="2"/>
        <v>15.343816407</v>
      </c>
      <c r="K463" s="43">
        <f t="shared" si="2"/>
        <v>6.8933645370000001</v>
      </c>
      <c r="L463" s="43">
        <f t="shared" si="2"/>
        <v>8.1131276230000005</v>
      </c>
      <c r="M463" s="43">
        <f t="shared" si="2"/>
        <v>8.3855527849999998</v>
      </c>
      <c r="N463" s="43">
        <f t="shared" si="2"/>
        <v>33.728076410000007</v>
      </c>
      <c r="O463" s="43">
        <f t="shared" si="2"/>
        <v>33.997030649999999</v>
      </c>
      <c r="P463" s="43">
        <v>39.885536980657712</v>
      </c>
      <c r="Q463" s="43">
        <v>940.05740717608035</v>
      </c>
    </row>
    <row r="464" spans="1:17" x14ac:dyDescent="0.3">
      <c r="A464" s="43">
        <v>2029</v>
      </c>
      <c r="B464" s="43"/>
      <c r="C464" s="43"/>
      <c r="D464" s="43">
        <f t="shared" si="2"/>
        <v>9.4162580360000003</v>
      </c>
      <c r="E464" s="43">
        <f t="shared" si="2"/>
        <v>4.6366206449999989</v>
      </c>
      <c r="F464" s="43">
        <f t="shared" si="2"/>
        <v>28.542293728999994</v>
      </c>
      <c r="G464" s="43">
        <f t="shared" si="2"/>
        <v>7.5000765529999995</v>
      </c>
      <c r="H464" s="43">
        <f t="shared" si="2"/>
        <v>23.743683193000003</v>
      </c>
      <c r="I464" s="43">
        <f t="shared" si="2"/>
        <v>1.3179578759999999</v>
      </c>
      <c r="J464" s="43">
        <f t="shared" si="2"/>
        <v>15.709484216999998</v>
      </c>
      <c r="K464" s="43">
        <f t="shared" si="2"/>
        <v>7.0202089169999997</v>
      </c>
      <c r="L464" s="43">
        <f t="shared" si="2"/>
        <v>8.2100181100000018</v>
      </c>
      <c r="M464" s="43">
        <f t="shared" si="2"/>
        <v>8.5203986700000005</v>
      </c>
      <c r="N464" s="43">
        <f t="shared" si="2"/>
        <v>34.088964346000012</v>
      </c>
      <c r="O464" s="43">
        <f t="shared" si="2"/>
        <v>34.586627302000004</v>
      </c>
      <c r="P464" s="43">
        <v>40.243960746937788</v>
      </c>
      <c r="Q464" s="43">
        <v>953.06782913860116</v>
      </c>
    </row>
    <row r="465" spans="1:17" x14ac:dyDescent="0.3">
      <c r="A465" s="43">
        <v>2030</v>
      </c>
      <c r="B465" s="43"/>
      <c r="C465" s="43"/>
      <c r="D465" s="43">
        <f t="shared" si="2"/>
        <v>9.4975980019999984</v>
      </c>
      <c r="E465" s="43">
        <f t="shared" si="2"/>
        <v>4.6776315920000009</v>
      </c>
      <c r="F465" s="43">
        <f t="shared" si="2"/>
        <v>28.940310343000004</v>
      </c>
      <c r="G465" s="43">
        <f t="shared" si="2"/>
        <v>7.6005647339999998</v>
      </c>
      <c r="H465" s="43">
        <f t="shared" si="2"/>
        <v>24.129953632000003</v>
      </c>
      <c r="I465" s="43">
        <f t="shared" si="2"/>
        <v>1.3269537690000002</v>
      </c>
      <c r="J465" s="43">
        <f t="shared" si="2"/>
        <v>16.059853617999998</v>
      </c>
      <c r="K465" s="43">
        <f t="shared" si="2"/>
        <v>7.1336265200000009</v>
      </c>
      <c r="L465" s="43">
        <f t="shared" si="2"/>
        <v>8.306804596000001</v>
      </c>
      <c r="M465" s="43">
        <f t="shared" si="2"/>
        <v>8.6659707370000003</v>
      </c>
      <c r="N465" s="43">
        <f t="shared" si="2"/>
        <v>34.511560394999997</v>
      </c>
      <c r="O465" s="43">
        <f t="shared" si="2"/>
        <v>35.194846001000009</v>
      </c>
      <c r="P465" s="43">
        <v>40.602453173306792</v>
      </c>
      <c r="Q465" s="43">
        <v>966.17108146840701</v>
      </c>
    </row>
  </sheetData>
  <mergeCells count="1">
    <mergeCell ref="A1:O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E54"/>
  <sheetViews>
    <sheetView topLeftCell="C1" workbookViewId="0">
      <selection activeCell="N14" sqref="N14"/>
    </sheetView>
  </sheetViews>
  <sheetFormatPr defaultRowHeight="14.4" x14ac:dyDescent="0.3"/>
  <sheetData>
    <row r="1" spans="1:31" x14ac:dyDescent="0.3">
      <c r="A1" s="170" t="s">
        <v>85</v>
      </c>
      <c r="B1" s="170"/>
      <c r="C1" s="170"/>
      <c r="D1" s="170"/>
      <c r="E1" s="170"/>
      <c r="F1" s="170"/>
      <c r="G1" s="170"/>
      <c r="H1" s="170"/>
      <c r="I1" s="170"/>
      <c r="J1" s="170"/>
      <c r="K1" s="170"/>
      <c r="L1" s="170"/>
      <c r="M1" s="170"/>
      <c r="N1" s="170"/>
      <c r="O1" s="170"/>
      <c r="P1" s="170"/>
      <c r="Q1" s="170"/>
      <c r="R1" s="170"/>
      <c r="S1" s="170"/>
      <c r="T1" s="170"/>
      <c r="U1" s="170"/>
      <c r="V1" s="170"/>
      <c r="W1" s="170"/>
      <c r="X1" s="170"/>
      <c r="Y1" s="45"/>
      <c r="Z1" s="45"/>
      <c r="AA1" s="45"/>
      <c r="AB1" s="45"/>
      <c r="AC1" s="45"/>
      <c r="AD1" s="45"/>
      <c r="AE1" s="45"/>
    </row>
    <row r="2" spans="1:31" ht="57.6" x14ac:dyDescent="0.3">
      <c r="A2" s="46"/>
      <c r="B2" s="170" t="s">
        <v>63</v>
      </c>
      <c r="C2" s="170"/>
      <c r="D2" s="170" t="s">
        <v>64</v>
      </c>
      <c r="E2" s="170"/>
      <c r="F2" s="170" t="s">
        <v>65</v>
      </c>
      <c r="G2" s="170"/>
      <c r="H2" s="170" t="s">
        <v>66</v>
      </c>
      <c r="I2" s="170"/>
      <c r="J2" s="170" t="s">
        <v>67</v>
      </c>
      <c r="K2" s="170"/>
      <c r="L2" s="170" t="s">
        <v>68</v>
      </c>
      <c r="M2" s="170"/>
      <c r="N2" s="170" t="s">
        <v>69</v>
      </c>
      <c r="O2" s="170"/>
      <c r="P2" s="170" t="s">
        <v>70</v>
      </c>
      <c r="Q2" s="170"/>
      <c r="R2" s="170" t="s">
        <v>71</v>
      </c>
      <c r="S2" s="170"/>
      <c r="T2" s="171" t="s">
        <v>72</v>
      </c>
      <c r="U2" s="171"/>
      <c r="V2" s="171" t="s">
        <v>73</v>
      </c>
      <c r="W2" s="171"/>
      <c r="X2" s="171" t="s">
        <v>74</v>
      </c>
      <c r="Y2" s="171"/>
      <c r="Z2" s="170" t="s">
        <v>83</v>
      </c>
      <c r="AA2" s="170"/>
      <c r="AB2" s="170" t="s">
        <v>84</v>
      </c>
      <c r="AC2" s="170"/>
      <c r="AD2" s="45"/>
      <c r="AE2" s="47" t="s">
        <v>86</v>
      </c>
    </row>
    <row r="3" spans="1:31" x14ac:dyDescent="0.3">
      <c r="A3" s="47" t="s">
        <v>60</v>
      </c>
      <c r="B3" s="47" t="s">
        <v>87</v>
      </c>
      <c r="C3" s="47" t="s">
        <v>88</v>
      </c>
      <c r="D3" s="47" t="s">
        <v>87</v>
      </c>
      <c r="E3" s="47" t="s">
        <v>88</v>
      </c>
      <c r="F3" s="47" t="s">
        <v>87</v>
      </c>
      <c r="G3" s="47" t="s">
        <v>88</v>
      </c>
      <c r="H3" s="47" t="s">
        <v>87</v>
      </c>
      <c r="I3" s="47" t="s">
        <v>88</v>
      </c>
      <c r="J3" s="47" t="s">
        <v>87</v>
      </c>
      <c r="K3" s="47" t="s">
        <v>88</v>
      </c>
      <c r="L3" s="47" t="s">
        <v>87</v>
      </c>
      <c r="M3" s="47" t="s">
        <v>88</v>
      </c>
      <c r="N3" s="47" t="s">
        <v>87</v>
      </c>
      <c r="O3" s="47" t="s">
        <v>88</v>
      </c>
      <c r="P3" s="47" t="s">
        <v>87</v>
      </c>
      <c r="Q3" s="47" t="s">
        <v>88</v>
      </c>
      <c r="R3" s="47" t="s">
        <v>87</v>
      </c>
      <c r="S3" s="47" t="s">
        <v>88</v>
      </c>
      <c r="T3" s="47" t="s">
        <v>87</v>
      </c>
      <c r="U3" s="47" t="s">
        <v>88</v>
      </c>
      <c r="V3" s="47" t="s">
        <v>87</v>
      </c>
      <c r="W3" s="47" t="s">
        <v>88</v>
      </c>
      <c r="X3" s="47" t="s">
        <v>87</v>
      </c>
      <c r="Y3" s="47" t="s">
        <v>88</v>
      </c>
      <c r="Z3" s="47" t="s">
        <v>87</v>
      </c>
      <c r="AA3" s="47" t="s">
        <v>88</v>
      </c>
      <c r="AB3" s="47" t="s">
        <v>87</v>
      </c>
      <c r="AC3" s="47" t="s">
        <v>88</v>
      </c>
      <c r="AD3" s="47"/>
      <c r="AE3" s="47"/>
    </row>
    <row r="4" spans="1:31" x14ac:dyDescent="0.3">
      <c r="A4" s="45">
        <v>1980</v>
      </c>
      <c r="B4" s="54">
        <f>HLOOKUP(B$2,'FS Stock Mid PA'!$A$414:$O$465,ROW(B4)-2,FALSE)</f>
        <v>228.19890402924077</v>
      </c>
      <c r="C4" s="48">
        <f>HLOOKUP(B$2,'FS ADD Mid PA'!$A$414:$O$465,ROW(C4)-2,FALSE)</f>
        <v>8.3260119570000004</v>
      </c>
      <c r="D4" s="48">
        <f>HLOOKUP(D$2,'FS Stock Mid PA'!$A$414:$O$465,ROW(D4)-2,FALSE)</f>
        <v>101.55256377657096</v>
      </c>
      <c r="E4" s="48">
        <f>HLOOKUP(D$2,'FS ADD Mid PA'!$A$414:$O$465,ROW(E4)-2,FALSE)</f>
        <v>3.7251128390000003</v>
      </c>
      <c r="F4" s="48">
        <f>HLOOKUP(F$2,'FS Stock Mid PA'!$A$414:$O$465,ROW(F4)-2,FALSE)</f>
        <v>558.68891667362971</v>
      </c>
      <c r="G4" s="48">
        <f>HLOOKUP(F$2,'FS ADD Mid PA'!$A$414:$O$465,ROW(G4)-2,FALSE)</f>
        <v>25.665525240999997</v>
      </c>
      <c r="H4" s="48">
        <f>HLOOKUP(H$2,'FS Stock Mid PA'!$A$414:$O$465,ROW(H4)-2,FALSE)</f>
        <v>150.26167099017206</v>
      </c>
      <c r="I4" s="48">
        <f>HLOOKUP(H$2,'FS ADD Mid PA'!$A$414:$O$465,ROW(I4)-2,FALSE)</f>
        <v>6.6204660360000007</v>
      </c>
      <c r="J4" s="48">
        <f>HLOOKUP(J$2,'FS Stock Mid PA'!$A$414:$O$465,ROW(J4)-2,FALSE)</f>
        <v>422.48009062591115</v>
      </c>
      <c r="K4" s="48">
        <f>HLOOKUP(J$2,'FS ADD Mid PA'!$A$414:$O$465,ROW(K4)-2,FALSE)</f>
        <v>26.407833082000003</v>
      </c>
      <c r="L4" s="48">
        <f>HLOOKUP(L$2,'FS Stock Mid PA'!$A$414:$O$465,ROW(L4)-2,FALSE)</f>
        <v>25.714896780693849</v>
      </c>
      <c r="M4" s="48">
        <f>HLOOKUP(L$2,'FS ADD Mid PA'!$A$414:$O$465,ROW(M4)-2,FALSE)</f>
        <v>1.008112342</v>
      </c>
      <c r="N4" s="48">
        <f>HLOOKUP(N$2,'FS Stock Mid PA'!$A$414:$O$465,ROW(N4)-2,FALSE)</f>
        <v>367.50172072882515</v>
      </c>
      <c r="O4" s="48">
        <f>HLOOKUP(N$2,'FS ADD Mid PA'!$A$414:$O$465,ROW(O4)-2,FALSE)</f>
        <v>1.4320303099999996</v>
      </c>
      <c r="P4" s="48">
        <f>HLOOKUP(P$2,'FS Stock Mid PA'!$A$414:$O$465,ROW(P4)-2,FALSE)</f>
        <v>212.03282164134166</v>
      </c>
      <c r="Q4" s="48">
        <f>HLOOKUP(P$2,'FS ADD Mid PA'!$A$414:$O$465,ROW(Q4)-2,FALSE)</f>
        <v>1.4338608289999999</v>
      </c>
      <c r="R4" s="48">
        <f>HLOOKUP(R$2,'FS Stock Mid PA'!$A$414:$O$465,ROW(R4)-2,FALSE)</f>
        <v>160.19214300256408</v>
      </c>
      <c r="S4" s="48">
        <f>HLOOKUP(R$2,'FS ADD Mid PA'!$A$414:$O$465,ROW(S4)-2,FALSE)</f>
        <v>3.0956728939999998</v>
      </c>
      <c r="T4" s="48">
        <f>HLOOKUP(T$2,'FS Stock Mid PA'!$A$414:$O$465,ROW(T4)-2,FALSE)</f>
        <v>141.6808372834802</v>
      </c>
      <c r="U4" s="48">
        <f>HLOOKUP(T$2,'FS ADD Mid PA'!$A$414:$O$465,ROW(U4)-2,FALSE)</f>
        <v>1.9345630700000001</v>
      </c>
      <c r="V4" s="48">
        <f>HLOOKUP(V$2,'FS Stock Mid PA'!$A$414:$O$465,ROW(V4)-2,FALSE)</f>
        <v>621.43288253657795</v>
      </c>
      <c r="W4" s="48">
        <f>HLOOKUP(V$2,'FS ADD Mid PA'!$A$414:$O$465,ROW(W4)-2,FALSE)</f>
        <v>20.539454616</v>
      </c>
      <c r="X4" s="48">
        <f>HLOOKUP(X$2,'FS Stock Mid PA'!$A$414:$O$465,ROW(X4)-2,FALSE)</f>
        <v>548.02363019416771</v>
      </c>
      <c r="Y4" s="48">
        <f>HLOOKUP(X$2,'FS ADD Mid PA'!$A$414:$O$465,ROW(Y4)-2,FALSE)</f>
        <v>25.812652143999998</v>
      </c>
      <c r="Z4" s="48">
        <v>2722.2397615889131</v>
      </c>
      <c r="AA4" s="48">
        <v>55.78277655016813</v>
      </c>
      <c r="AB4" s="48">
        <v>13001.61956057345</v>
      </c>
      <c r="AC4" s="48">
        <v>512.41597423808207</v>
      </c>
      <c r="AD4" s="45"/>
      <c r="AE4" s="51">
        <f>(C4+E4+G4+I4+K4+M4+O4+Q4+S4+U4+W4+Y4)/(B4+D4+F4+H4+J4+L4+N4+P4+R4+T4+V4+X4)</f>
        <v>3.5616112160366399E-2</v>
      </c>
    </row>
    <row r="5" spans="1:31" x14ac:dyDescent="0.3">
      <c r="A5" s="45">
        <v>1981</v>
      </c>
      <c r="B5" s="48">
        <f>HLOOKUP(B$2,'FS Stock Mid PA'!$A$414:$O$465,ROW(B5)-2,FALSE)</f>
        <v>235.10512809487966</v>
      </c>
      <c r="C5" s="48">
        <f>HLOOKUP(B$2,'FS ADD Mid PA'!$A$414:$O$465,ROW(C5)-2,FALSE)</f>
        <v>7.2673681279999984</v>
      </c>
      <c r="D5" s="48">
        <f>HLOOKUP(D$2,'FS Stock Mid PA'!$A$414:$O$465,ROW(D5)-2,FALSE)</f>
        <v>104.47798220881639</v>
      </c>
      <c r="E5" s="48">
        <f>HLOOKUP(D$2,'FS ADD Mid PA'!$A$414:$O$465,ROW(E5)-2,FALSE)</f>
        <v>3.0344119939999992</v>
      </c>
      <c r="F5" s="48">
        <f>HLOOKUP(F$2,'FS Stock Mid PA'!$A$414:$O$465,ROW(F5)-2,FALSE)</f>
        <v>580.50116062577763</v>
      </c>
      <c r="G5" s="48">
        <f>HLOOKUP(F$2,'FS ADD Mid PA'!$A$414:$O$465,ROW(G5)-2,FALSE)</f>
        <v>22.750818061999997</v>
      </c>
      <c r="H5" s="48">
        <f>HLOOKUP(H$2,'FS Stock Mid PA'!$A$414:$O$465,ROW(H5)-2,FALSE)</f>
        <v>155.67822647861155</v>
      </c>
      <c r="I5" s="48">
        <f>HLOOKUP(H$2,'FS ADD Mid PA'!$A$414:$O$465,ROW(I5)-2,FALSE)</f>
        <v>5.6763884839999994</v>
      </c>
      <c r="J5" s="48">
        <f>HLOOKUP(J$2,'FS Stock Mid PA'!$A$414:$O$465,ROW(J5)-2,FALSE)</f>
        <v>450.30993218769208</v>
      </c>
      <c r="K5" s="48">
        <f>HLOOKUP(J$2,'FS ADD Mid PA'!$A$414:$O$465,ROW(K5)-2,FALSE)</f>
        <v>28.88370295</v>
      </c>
      <c r="L5" s="48">
        <f>HLOOKUP(L$2,'FS Stock Mid PA'!$A$414:$O$465,ROW(L5)-2,FALSE)</f>
        <v>26.686482510398811</v>
      </c>
      <c r="M5" s="48">
        <f>HLOOKUP(L$2,'FS ADD Mid PA'!$A$414:$O$465,ROW(M5)-2,FALSE)</f>
        <v>1.0467325289999998</v>
      </c>
      <c r="N5" s="48">
        <f>HLOOKUP(N$2,'FS Stock Mid PA'!$A$414:$O$465,ROW(N5)-2,FALSE)</f>
        <v>368.42394779852248</v>
      </c>
      <c r="O5" s="48">
        <f>HLOOKUP(N$2,'FS ADD Mid PA'!$A$414:$O$465,ROW(O5)-2,FALSE)</f>
        <v>1.1658939810000002</v>
      </c>
      <c r="P5" s="48">
        <f>HLOOKUP(P$2,'FS Stock Mid PA'!$A$414:$O$465,ROW(P5)-2,FALSE)</f>
        <v>213.54428256284601</v>
      </c>
      <c r="Q5" s="48">
        <f>HLOOKUP(P$2,'FS ADD Mid PA'!$A$414:$O$465,ROW(Q5)-2,FALSE)</f>
        <v>1.6381233069999996</v>
      </c>
      <c r="R5" s="48">
        <f>HLOOKUP(R$2,'FS Stock Mid PA'!$A$414:$O$465,ROW(R5)-2,FALSE)</f>
        <v>163.71168716264481</v>
      </c>
      <c r="S5" s="48">
        <f>HLOOKUP(R$2,'FS ADD Mid PA'!$A$414:$O$465,ROW(S5)-2,FALSE)</f>
        <v>3.6148701839999995</v>
      </c>
      <c r="T5" s="48">
        <f>HLOOKUP(T$2,'FS Stock Mid PA'!$A$414:$O$465,ROW(T5)-2,FALSE)</f>
        <v>145.78446346191581</v>
      </c>
      <c r="U5" s="48">
        <f>HLOOKUP(T$2,'FS ADD Mid PA'!$A$414:$O$465,ROW(U5)-2,FALSE)</f>
        <v>4.3946444749999998</v>
      </c>
      <c r="V5" s="48">
        <f>HLOOKUP(V$2,'FS Stock Mid PA'!$A$414:$O$465,ROW(V5)-2,FALSE)</f>
        <v>642.66263174232813</v>
      </c>
      <c r="W5" s="48">
        <f>HLOOKUP(V$2,'FS ADD Mid PA'!$A$414:$O$465,ROW(W5)-2,FALSE)</f>
        <v>21.867210246999996</v>
      </c>
      <c r="X5" s="48">
        <f>HLOOKUP(X$2,'FS Stock Mid PA'!$A$414:$O$465,ROW(X5)-2,FALSE)</f>
        <v>573.51164584614514</v>
      </c>
      <c r="Y5" s="48">
        <f>HLOOKUP(X$2,'FS ADD Mid PA'!$A$414:$O$465,ROW(Y5)-2,FALSE)</f>
        <v>26.128303037000002</v>
      </c>
      <c r="Z5" s="48">
        <v>2770.7349144647183</v>
      </c>
      <c r="AA5" s="48">
        <v>42.620383228421431</v>
      </c>
      <c r="AB5" s="48">
        <v>13183.971673874914</v>
      </c>
      <c r="AC5" s="48">
        <v>454.9254290500316</v>
      </c>
      <c r="AD5" s="45"/>
      <c r="AE5" s="51">
        <f t="shared" ref="AE5:AE54" si="0">(C5+E5+G5+I5+K5+M5+O5+Q5+S5+U5+W5+Y5)/(B5+D5+F5+H5+J5+L5+N5+P5+R5+T5+V5+X5)</f>
        <v>3.4823667352150423E-2</v>
      </c>
    </row>
    <row r="6" spans="1:31" x14ac:dyDescent="0.3">
      <c r="A6" s="45">
        <v>1982</v>
      </c>
      <c r="B6" s="48">
        <f>HLOOKUP(B$2,'FS Stock Mid PA'!$A$414:$O$465,ROW(B6)-2,FALSE)</f>
        <v>241.69052235632887</v>
      </c>
      <c r="C6" s="48">
        <f>HLOOKUP(B$2,'FS ADD Mid PA'!$A$414:$O$465,ROW(C6)-2,FALSE)</f>
        <v>6.9843363060000003</v>
      </c>
      <c r="D6" s="48">
        <f>HLOOKUP(D$2,'FS Stock Mid PA'!$A$414:$O$465,ROW(D6)-2,FALSE)</f>
        <v>107.0787494535497</v>
      </c>
      <c r="E6" s="48">
        <f>HLOOKUP(D$2,'FS ADD Mid PA'!$A$414:$O$465,ROW(E6)-2,FALSE)</f>
        <v>2.7209247949999997</v>
      </c>
      <c r="F6" s="48">
        <f>HLOOKUP(F$2,'FS Stock Mid PA'!$A$414:$O$465,ROW(F6)-2,FALSE)</f>
        <v>597.83638791790975</v>
      </c>
      <c r="G6" s="48">
        <f>HLOOKUP(F$2,'FS ADD Mid PA'!$A$414:$O$465,ROW(G6)-2,FALSE)</f>
        <v>18.370028390000002</v>
      </c>
      <c r="H6" s="48">
        <f>HLOOKUP(H$2,'FS Stock Mid PA'!$A$414:$O$465,ROW(H6)-2,FALSE)</f>
        <v>160.23921004070499</v>
      </c>
      <c r="I6" s="48">
        <f>HLOOKUP(H$2,'FS ADD Mid PA'!$A$414:$O$465,ROW(I6)-2,FALSE)</f>
        <v>4.8471906809999989</v>
      </c>
      <c r="J6" s="48">
        <f>HLOOKUP(J$2,'FS Stock Mid PA'!$A$414:$O$465,ROW(J6)-2,FALSE)</f>
        <v>471.30716825621022</v>
      </c>
      <c r="K6" s="48">
        <f>HLOOKUP(J$2,'FS ADD Mid PA'!$A$414:$O$465,ROW(K6)-2,FALSE)</f>
        <v>22.161749160000003</v>
      </c>
      <c r="L6" s="48">
        <f>HLOOKUP(L$2,'FS Stock Mid PA'!$A$414:$O$465,ROW(L6)-2,FALSE)</f>
        <v>27.248363483371339</v>
      </c>
      <c r="M6" s="48">
        <f>HLOOKUP(L$2,'FS ADD Mid PA'!$A$414:$O$465,ROW(M6)-2,FALSE)</f>
        <v>0.64254340599999993</v>
      </c>
      <c r="N6" s="48">
        <f>HLOOKUP(N$2,'FS Stock Mid PA'!$A$414:$O$465,ROW(N6)-2,FALSE)</f>
        <v>369.39594137723844</v>
      </c>
      <c r="O6" s="48">
        <f>HLOOKUP(N$2,'FS ADD Mid PA'!$A$414:$O$465,ROW(O6)-2,FALSE)</f>
        <v>1.165878076</v>
      </c>
      <c r="P6" s="48">
        <f>HLOOKUP(P$2,'FS Stock Mid PA'!$A$414:$O$465,ROW(P6)-2,FALSE)</f>
        <v>214.73605013467611</v>
      </c>
      <c r="Q6" s="48">
        <f>HLOOKUP(P$2,'FS ADD Mid PA'!$A$414:$O$465,ROW(Q6)-2,FALSE)</f>
        <v>1.3305161859999999</v>
      </c>
      <c r="R6" s="48">
        <f>HLOOKUP(R$2,'FS Stock Mid PA'!$A$414:$O$465,ROW(R6)-2,FALSE)</f>
        <v>168.42937706613455</v>
      </c>
      <c r="S6" s="48">
        <f>HLOOKUP(R$2,'FS ADD Mid PA'!$A$414:$O$465,ROW(S6)-2,FALSE)</f>
        <v>4.8223020249999999</v>
      </c>
      <c r="T6" s="48">
        <f>HLOOKUP(T$2,'FS Stock Mid PA'!$A$414:$O$465,ROW(T6)-2,FALSE)</f>
        <v>149.73043837301029</v>
      </c>
      <c r="U6" s="48">
        <f>HLOOKUP(T$2,'FS ADD Mid PA'!$A$414:$O$465,ROW(U6)-2,FALSE)</f>
        <v>4.2700625560000001</v>
      </c>
      <c r="V6" s="48">
        <f>HLOOKUP(V$2,'FS Stock Mid PA'!$A$414:$O$465,ROW(V6)-2,FALSE)</f>
        <v>661.64044938319944</v>
      </c>
      <c r="W6" s="48">
        <f>HLOOKUP(V$2,'FS ADD Mid PA'!$A$414:$O$465,ROW(W6)-2,FALSE)</f>
        <v>19.682260808999995</v>
      </c>
      <c r="X6" s="48">
        <f>HLOOKUP(X$2,'FS Stock Mid PA'!$A$414:$O$465,ROW(X6)-2,FALSE)</f>
        <v>610.33361637804558</v>
      </c>
      <c r="Y6" s="48">
        <f>HLOOKUP(X$2,'FS ADD Mid PA'!$A$414:$O$465,ROW(Y6)-2,FALSE)</f>
        <v>37.521767554</v>
      </c>
      <c r="Z6" s="48">
        <v>2822.3379275639363</v>
      </c>
      <c r="AA6" s="48">
        <v>33.591096720458033</v>
      </c>
      <c r="AB6" s="48">
        <v>13398.42950063979</v>
      </c>
      <c r="AC6" s="48">
        <v>434.62439505081028</v>
      </c>
      <c r="AD6" s="45"/>
      <c r="AE6" s="51">
        <f t="shared" si="0"/>
        <v>3.2944591111998184E-2</v>
      </c>
    </row>
    <row r="7" spans="1:31" x14ac:dyDescent="0.3">
      <c r="A7" s="45">
        <v>1983</v>
      </c>
      <c r="B7" s="48">
        <f>HLOOKUP(B$2,'FS Stock Mid PA'!$A$414:$O$465,ROW(B7)-2,FALSE)</f>
        <v>247.03019175002427</v>
      </c>
      <c r="C7" s="48">
        <f>HLOOKUP(B$2,'FS ADD Mid PA'!$A$414:$O$465,ROW(C7)-2,FALSE)</f>
        <v>5.7811023020000007</v>
      </c>
      <c r="D7" s="48">
        <f>HLOOKUP(D$2,'FS Stock Mid PA'!$A$414:$O$465,ROW(D7)-2,FALSE)</f>
        <v>109.21755895308392</v>
      </c>
      <c r="E7" s="48">
        <f>HLOOKUP(D$2,'FS ADD Mid PA'!$A$414:$O$465,ROW(E7)-2,FALSE)</f>
        <v>2.2717249110000006</v>
      </c>
      <c r="F7" s="48">
        <f>HLOOKUP(F$2,'FS Stock Mid PA'!$A$414:$O$465,ROW(F7)-2,FALSE)</f>
        <v>610.61677576037698</v>
      </c>
      <c r="G7" s="48">
        <f>HLOOKUP(F$2,'FS ADD Mid PA'!$A$414:$O$465,ROW(G7)-2,FALSE)</f>
        <v>13.918986009999999</v>
      </c>
      <c r="H7" s="48">
        <f>HLOOKUP(H$2,'FS Stock Mid PA'!$A$414:$O$465,ROW(H7)-2,FALSE)</f>
        <v>163.70321789392011</v>
      </c>
      <c r="I7" s="48">
        <f>HLOOKUP(H$2,'FS ADD Mid PA'!$A$414:$O$465,ROW(I7)-2,FALSE)</f>
        <v>3.7792388799999999</v>
      </c>
      <c r="J7" s="48">
        <f>HLOOKUP(J$2,'FS Stock Mid PA'!$A$414:$O$465,ROW(J7)-2,FALSE)</f>
        <v>486.71802570595395</v>
      </c>
      <c r="K7" s="48">
        <f>HLOOKUP(J$2,'FS ADD Mid PA'!$A$414:$O$465,ROW(K7)-2,FALSE)</f>
        <v>16.68597385</v>
      </c>
      <c r="L7" s="48">
        <f>HLOOKUP(L$2,'FS Stock Mid PA'!$A$414:$O$465,ROW(L7)-2,FALSE)</f>
        <v>27.711066172665294</v>
      </c>
      <c r="M7" s="48">
        <f>HLOOKUP(L$2,'FS ADD Mid PA'!$A$414:$O$465,ROW(M7)-2,FALSE)</f>
        <v>0.55288548599999998</v>
      </c>
      <c r="N7" s="48">
        <f>HLOOKUP(N$2,'FS Stock Mid PA'!$A$414:$O$465,ROW(N7)-2,FALSE)</f>
        <v>370.33763911348518</v>
      </c>
      <c r="O7" s="48">
        <f>HLOOKUP(N$2,'FS ADD Mid PA'!$A$414:$O$465,ROW(O7)-2,FALSE)</f>
        <v>1.1851200250000002</v>
      </c>
      <c r="P7" s="48">
        <f>HLOOKUP(P$2,'FS Stock Mid PA'!$A$414:$O$465,ROW(P7)-2,FALSE)</f>
        <v>215.73736207593424</v>
      </c>
      <c r="Q7" s="48">
        <f>HLOOKUP(P$2,'FS ADD Mid PA'!$A$414:$O$465,ROW(Q7)-2,FALSE)</f>
        <v>1.152279724</v>
      </c>
      <c r="R7" s="48">
        <f>HLOOKUP(R$2,'FS Stock Mid PA'!$A$414:$O$465,ROW(R7)-2,FALSE)</f>
        <v>173.02871274053578</v>
      </c>
      <c r="S7" s="48">
        <f>HLOOKUP(R$2,'FS ADD Mid PA'!$A$414:$O$465,ROW(S7)-2,FALSE)</f>
        <v>4.714806415</v>
      </c>
      <c r="T7" s="48">
        <f>HLOOKUP(T$2,'FS Stock Mid PA'!$A$414:$O$465,ROW(T7)-2,FALSE)</f>
        <v>155.36668292171541</v>
      </c>
      <c r="U7" s="48">
        <f>HLOOKUP(T$2,'FS ADD Mid PA'!$A$414:$O$465,ROW(U7)-2,FALSE)</f>
        <v>6.013339397000002</v>
      </c>
      <c r="V7" s="48">
        <f>HLOOKUP(V$2,'FS Stock Mid PA'!$A$414:$O$465,ROW(V7)-2,FALSE)</f>
        <v>678.59895080192666</v>
      </c>
      <c r="W7" s="48">
        <f>HLOOKUP(V$2,'FS ADD Mid PA'!$A$414:$O$465,ROW(W7)-2,FALSE)</f>
        <v>17.732767917000004</v>
      </c>
      <c r="X7" s="48">
        <f>HLOOKUP(X$2,'FS Stock Mid PA'!$A$414:$O$465,ROW(X7)-2,FALSE)</f>
        <v>645.90752870676704</v>
      </c>
      <c r="Y7" s="48">
        <f>HLOOKUP(X$2,'FS ADD Mid PA'!$A$414:$O$465,ROW(Y7)-2,FALSE)</f>
        <v>36.366400569000014</v>
      </c>
      <c r="Z7" s="48">
        <v>2885.1456673353105</v>
      </c>
      <c r="AA7" s="48">
        <v>68.057203375623601</v>
      </c>
      <c r="AB7" s="48">
        <v>13597.882633555138</v>
      </c>
      <c r="AC7" s="48">
        <v>569.88209591585053</v>
      </c>
      <c r="AD7" s="45"/>
      <c r="AE7" s="51">
        <f t="shared" si="0"/>
        <v>2.8361321068870727E-2</v>
      </c>
    </row>
    <row r="8" spans="1:31" x14ac:dyDescent="0.3">
      <c r="A8" s="45">
        <v>1984</v>
      </c>
      <c r="B8" s="48">
        <f>HLOOKUP(B$2,'FS Stock Mid PA'!$A$414:$O$465,ROW(B8)-2,FALSE)</f>
        <v>252.11787021214693</v>
      </c>
      <c r="C8" s="48">
        <f>HLOOKUP(B$2,'FS ADD Mid PA'!$A$414:$O$465,ROW(C8)-2,FALSE)</f>
        <v>5.5748445249999996</v>
      </c>
      <c r="D8" s="48">
        <f>HLOOKUP(D$2,'FS Stock Mid PA'!$A$414:$O$465,ROW(D8)-2,FALSE)</f>
        <v>111.1931400555832</v>
      </c>
      <c r="E8" s="48">
        <f>HLOOKUP(D$2,'FS ADD Mid PA'!$A$414:$O$465,ROW(E8)-2,FALSE)</f>
        <v>2.122436961</v>
      </c>
      <c r="F8" s="48">
        <f>HLOOKUP(F$2,'FS Stock Mid PA'!$A$414:$O$465,ROW(F8)-2,FALSE)</f>
        <v>620.36799226255346</v>
      </c>
      <c r="G8" s="48">
        <f>HLOOKUP(F$2,'FS ADD Mid PA'!$A$414:$O$465,ROW(G8)-2,FALSE)</f>
        <v>11.003211313000001</v>
      </c>
      <c r="H8" s="48">
        <f>HLOOKUP(H$2,'FS Stock Mid PA'!$A$414:$O$465,ROW(H8)-2,FALSE)</f>
        <v>166.45381334116027</v>
      </c>
      <c r="I8" s="48">
        <f>HLOOKUP(H$2,'FS ADD Mid PA'!$A$414:$O$465,ROW(I8)-2,FALSE)</f>
        <v>3.0973073480000006</v>
      </c>
      <c r="J8" s="48">
        <f>HLOOKUP(J$2,'FS Stock Mid PA'!$A$414:$O$465,ROW(J8)-2,FALSE)</f>
        <v>497.47951766860228</v>
      </c>
      <c r="K8" s="48">
        <f>HLOOKUP(J$2,'FS ADD Mid PA'!$A$414:$O$465,ROW(K8)-2,FALSE)</f>
        <v>12.158250465</v>
      </c>
      <c r="L8" s="48">
        <f>HLOOKUP(L$2,'FS Stock Mid PA'!$A$414:$O$465,ROW(L8)-2,FALSE)</f>
        <v>28.399994204839111</v>
      </c>
      <c r="M8" s="48">
        <f>HLOOKUP(L$2,'FS ADD Mid PA'!$A$414:$O$465,ROW(M8)-2,FALSE)</f>
        <v>0.78786971800000016</v>
      </c>
      <c r="N8" s="48">
        <f>HLOOKUP(N$2,'FS Stock Mid PA'!$A$414:$O$465,ROW(N8)-2,FALSE)</f>
        <v>371.36382791390508</v>
      </c>
      <c r="O8" s="48">
        <f>HLOOKUP(N$2,'FS ADD Mid PA'!$A$414:$O$465,ROW(O8)-2,FALSE)</f>
        <v>1.3272479720000001</v>
      </c>
      <c r="P8" s="48">
        <f>HLOOKUP(P$2,'FS Stock Mid PA'!$A$414:$O$465,ROW(P8)-2,FALSE)</f>
        <v>216.66521056189256</v>
      </c>
      <c r="Q8" s="48">
        <f>HLOOKUP(P$2,'FS ADD Mid PA'!$A$414:$O$465,ROW(Q8)-2,FALSE)</f>
        <v>1.123184011</v>
      </c>
      <c r="R8" s="48">
        <f>HLOOKUP(R$2,'FS Stock Mid PA'!$A$414:$O$465,ROW(R8)-2,FALSE)</f>
        <v>177.49493669109307</v>
      </c>
      <c r="S8" s="48">
        <f>HLOOKUP(R$2,'FS ADD Mid PA'!$A$414:$O$465,ROW(S8)-2,FALSE)</f>
        <v>4.592073634000001</v>
      </c>
      <c r="T8" s="48">
        <f>HLOOKUP(T$2,'FS Stock Mid PA'!$A$414:$O$465,ROW(T8)-2,FALSE)</f>
        <v>162.47898745653328</v>
      </c>
      <c r="U8" s="48">
        <f>HLOOKUP(T$2,'FS ADD Mid PA'!$A$414:$O$465,ROW(U8)-2,FALSE)</f>
        <v>7.5013299929999997</v>
      </c>
      <c r="V8" s="48">
        <f>HLOOKUP(V$2,'FS Stock Mid PA'!$A$414:$O$465,ROW(V8)-2,FALSE)</f>
        <v>692.81811697183389</v>
      </c>
      <c r="W8" s="48">
        <f>HLOOKUP(V$2,'FS ADD Mid PA'!$A$414:$O$465,ROW(W8)-2,FALSE)</f>
        <v>15.070438461000002</v>
      </c>
      <c r="X8" s="48">
        <f>HLOOKUP(X$2,'FS Stock Mid PA'!$A$414:$O$465,ROW(X8)-2,FALSE)</f>
        <v>683.97331574009957</v>
      </c>
      <c r="Y8" s="48">
        <f>HLOOKUP(X$2,'FS ADD Mid PA'!$A$414:$O$465,ROW(Y8)-2,FALSE)</f>
        <v>38.947686347000001</v>
      </c>
      <c r="Z8" s="48">
        <v>2964.0474009170816</v>
      </c>
      <c r="AA8" s="48">
        <v>109.29875318629321</v>
      </c>
      <c r="AB8" s="48">
        <v>13708.777021478361</v>
      </c>
      <c r="AC8" s="48">
        <v>605.16259407611744</v>
      </c>
      <c r="AD8" s="45"/>
      <c r="AE8" s="51">
        <f t="shared" si="0"/>
        <v>2.5950991327723813E-2</v>
      </c>
    </row>
    <row r="9" spans="1:31" x14ac:dyDescent="0.3">
      <c r="A9" s="45">
        <v>1985</v>
      </c>
      <c r="B9" s="48">
        <f>HLOOKUP(B$2,'FS Stock Mid PA'!$A$414:$O$465,ROW(B9)-2,FALSE)</f>
        <v>257.46559498578523</v>
      </c>
      <c r="C9" s="48">
        <f>HLOOKUP(B$2,'FS ADD Mid PA'!$A$414:$O$465,ROW(C9)-2,FALSE)</f>
        <v>5.8862346460000001</v>
      </c>
      <c r="D9" s="48">
        <f>HLOOKUP(D$2,'FS Stock Mid PA'!$A$414:$O$465,ROW(D9)-2,FALSE)</f>
        <v>113.84852570551118</v>
      </c>
      <c r="E9" s="48">
        <f>HLOOKUP(D$2,'FS ADD Mid PA'!$A$414:$O$465,ROW(E9)-2,FALSE)</f>
        <v>2.817956304</v>
      </c>
      <c r="F9" s="48">
        <f>HLOOKUP(F$2,'FS Stock Mid PA'!$A$414:$O$465,ROW(F9)-2,FALSE)</f>
        <v>635.2298626980371</v>
      </c>
      <c r="G9" s="48">
        <f>HLOOKUP(F$2,'FS ADD Mid PA'!$A$414:$O$465,ROW(G9)-2,FALSE)</f>
        <v>16.239271985000002</v>
      </c>
      <c r="H9" s="48">
        <f>HLOOKUP(H$2,'FS Stock Mid PA'!$A$414:$O$465,ROW(H9)-2,FALSE)</f>
        <v>170.4588706694733</v>
      </c>
      <c r="I9" s="48">
        <f>HLOOKUP(H$2,'FS ADD Mid PA'!$A$414:$O$465,ROW(I9)-2,FALSE)</f>
        <v>4.3865576559999999</v>
      </c>
      <c r="J9" s="48">
        <f>HLOOKUP(J$2,'FS Stock Mid PA'!$A$414:$O$465,ROW(J9)-2,FALSE)</f>
        <v>514.07797632655081</v>
      </c>
      <c r="K9" s="48">
        <f>HLOOKUP(J$2,'FS ADD Mid PA'!$A$414:$O$465,ROW(K9)-2,FALSE)</f>
        <v>18.128277635</v>
      </c>
      <c r="L9" s="48">
        <f>HLOOKUP(L$2,'FS Stock Mid PA'!$A$414:$O$465,ROW(L9)-2,FALSE)</f>
        <v>29.401305430305641</v>
      </c>
      <c r="M9" s="48">
        <f>HLOOKUP(L$2,'FS ADD Mid PA'!$A$414:$O$465,ROW(M9)-2,FALSE)</f>
        <v>1.1095376279999998</v>
      </c>
      <c r="N9" s="48">
        <f>HLOOKUP(N$2,'FS Stock Mid PA'!$A$414:$O$465,ROW(N9)-2,FALSE)</f>
        <v>372.56934683302484</v>
      </c>
      <c r="O9" s="48">
        <f>HLOOKUP(N$2,'FS ADD Mid PA'!$A$414:$O$465,ROW(O9)-2,FALSE)</f>
        <v>1.551873099</v>
      </c>
      <c r="P9" s="48">
        <f>HLOOKUP(P$2,'FS Stock Mid PA'!$A$414:$O$465,ROW(P9)-2,FALSE)</f>
        <v>217.75788248918622</v>
      </c>
      <c r="Q9" s="48">
        <f>HLOOKUP(P$2,'FS ADD Mid PA'!$A$414:$O$465,ROW(Q9)-2,FALSE)</f>
        <v>1.3052451250000001</v>
      </c>
      <c r="R9" s="48">
        <f>HLOOKUP(R$2,'FS Stock Mid PA'!$A$414:$O$465,ROW(R9)-2,FALSE)</f>
        <v>183.49846848980019</v>
      </c>
      <c r="S9" s="48">
        <f>HLOOKUP(R$2,'FS ADD Mid PA'!$A$414:$O$465,ROW(S9)-2,FALSE)</f>
        <v>6.1406618709999989</v>
      </c>
      <c r="T9" s="48">
        <f>HLOOKUP(T$2,'FS Stock Mid PA'!$A$414:$O$465,ROW(T9)-2,FALSE)</f>
        <v>176.59864444763915</v>
      </c>
      <c r="U9" s="48">
        <f>HLOOKUP(T$2,'FS ADD Mid PA'!$A$414:$O$465,ROW(U9)-2,FALSE)</f>
        <v>14.544826770000002</v>
      </c>
      <c r="V9" s="48">
        <f>HLOOKUP(V$2,'FS Stock Mid PA'!$A$414:$O$465,ROW(V9)-2,FALSE)</f>
        <v>712.31702851846535</v>
      </c>
      <c r="W9" s="48">
        <f>HLOOKUP(V$2,'FS ADD Mid PA'!$A$414:$O$465,ROW(W9)-2,FALSE)</f>
        <v>20.433951291999993</v>
      </c>
      <c r="X9" s="48">
        <f>HLOOKUP(X$2,'FS Stock Mid PA'!$A$414:$O$465,ROW(X9)-2,FALSE)</f>
        <v>725.78495699988946</v>
      </c>
      <c r="Y9" s="48">
        <f>HLOOKUP(X$2,'FS ADD Mid PA'!$A$414:$O$465,ROW(Y9)-2,FALSE)</f>
        <v>42.790313814999998</v>
      </c>
      <c r="Z9" s="48">
        <v>3081.1510653980731</v>
      </c>
      <c r="AA9" s="48">
        <v>153.30915521986108</v>
      </c>
      <c r="AB9" s="48">
        <v>13813.230908803313</v>
      </c>
      <c r="AC9" s="48">
        <v>612.6930320903698</v>
      </c>
      <c r="AD9" s="45"/>
      <c r="AE9" s="51">
        <f t="shared" si="0"/>
        <v>3.2936098580736081E-2</v>
      </c>
    </row>
    <row r="10" spans="1:31" x14ac:dyDescent="0.3">
      <c r="A10" s="45">
        <v>1986</v>
      </c>
      <c r="B10" s="48">
        <f>HLOOKUP(B$2,'FS Stock Mid PA'!$A$414:$O$465,ROW(B10)-2,FALSE)</f>
        <v>263.05157567128902</v>
      </c>
      <c r="C10" s="48">
        <f>HLOOKUP(B$2,'FS ADD Mid PA'!$A$414:$O$465,ROW(C10)-2,FALSE)</f>
        <v>6.1814027419999995</v>
      </c>
      <c r="D10" s="48">
        <f>HLOOKUP(D$2,'FS Stock Mid PA'!$A$414:$O$465,ROW(D10)-2,FALSE)</f>
        <v>117.12241813923498</v>
      </c>
      <c r="E10" s="48">
        <f>HLOOKUP(D$2,'FS ADD Mid PA'!$A$414:$O$465,ROW(E10)-2,FALSE)</f>
        <v>3.454723435</v>
      </c>
      <c r="F10" s="48">
        <f>HLOOKUP(F$2,'FS Stock Mid PA'!$A$414:$O$465,ROW(F10)-2,FALSE)</f>
        <v>657.2105898927864</v>
      </c>
      <c r="G10" s="48">
        <f>HLOOKUP(F$2,'FS ADD Mid PA'!$A$414:$O$465,ROW(G10)-2,FALSE)</f>
        <v>23.503685103999999</v>
      </c>
      <c r="H10" s="48">
        <f>HLOOKUP(H$2,'FS Stock Mid PA'!$A$414:$O$465,ROW(H10)-2,FALSE)</f>
        <v>176.45728925708914</v>
      </c>
      <c r="I10" s="48">
        <f>HLOOKUP(H$2,'FS ADD Mid PA'!$A$414:$O$465,ROW(I10)-2,FALSE)</f>
        <v>6.4200003379999995</v>
      </c>
      <c r="J10" s="48">
        <f>HLOOKUP(J$2,'FS Stock Mid PA'!$A$414:$O$465,ROW(J10)-2,FALSE)</f>
        <v>535.2817644909386</v>
      </c>
      <c r="K10" s="48">
        <f>HLOOKUP(J$2,'FS ADD Mid PA'!$A$414:$O$465,ROW(K10)-2,FALSE)</f>
        <v>22.889287695</v>
      </c>
      <c r="L10" s="48">
        <f>HLOOKUP(L$2,'FS Stock Mid PA'!$A$414:$O$465,ROW(L10)-2,FALSE)</f>
        <v>30.284863959528451</v>
      </c>
      <c r="M10" s="48">
        <f>HLOOKUP(L$2,'FS ADD Mid PA'!$A$414:$O$465,ROW(M10)-2,FALSE)</f>
        <v>1.002970148</v>
      </c>
      <c r="N10" s="48">
        <f>HLOOKUP(N$2,'FS Stock Mid PA'!$A$414:$O$465,ROW(N10)-2,FALSE)</f>
        <v>373.97638993662127</v>
      </c>
      <c r="O10" s="48">
        <f>HLOOKUP(N$2,'FS ADD Mid PA'!$A$414:$O$465,ROW(O10)-2,FALSE)</f>
        <v>1.75988046</v>
      </c>
      <c r="P10" s="48">
        <f>HLOOKUP(P$2,'FS Stock Mid PA'!$A$414:$O$465,ROW(P10)-2,FALSE)</f>
        <v>219.28090839879675</v>
      </c>
      <c r="Q10" s="48">
        <f>HLOOKUP(P$2,'FS ADD Mid PA'!$A$414:$O$465,ROW(Q10)-2,FALSE)</f>
        <v>1.7463418940000002</v>
      </c>
      <c r="R10" s="48">
        <f>HLOOKUP(R$2,'FS Stock Mid PA'!$A$414:$O$465,ROW(R10)-2,FALSE)</f>
        <v>191.43737409919692</v>
      </c>
      <c r="S10" s="48">
        <f>HLOOKUP(R$2,'FS ADD Mid PA'!$A$414:$O$465,ROW(S10)-2,FALSE)</f>
        <v>8.0901089400000004</v>
      </c>
      <c r="T10" s="48">
        <f>HLOOKUP(T$2,'FS Stock Mid PA'!$A$414:$O$465,ROW(T10)-2,FALSE)</f>
        <v>190.47779560265849</v>
      </c>
      <c r="U10" s="48">
        <f>HLOOKUP(T$2,'FS ADD Mid PA'!$A$414:$O$465,ROW(U10)-2,FALSE)</f>
        <v>14.368655986999999</v>
      </c>
      <c r="V10" s="48">
        <f>HLOOKUP(V$2,'FS Stock Mid PA'!$A$414:$O$465,ROW(V10)-2,FALSE)</f>
        <v>740.00134015676599</v>
      </c>
      <c r="W10" s="48">
        <f>HLOOKUP(V$2,'FS ADD Mid PA'!$A$414:$O$465,ROW(W10)-2,FALSE)</f>
        <v>28.720053711999999</v>
      </c>
      <c r="X10" s="48">
        <f>HLOOKUP(X$2,'FS Stock Mid PA'!$A$414:$O$465,ROW(X10)-2,FALSE)</f>
        <v>772.15163487247173</v>
      </c>
      <c r="Y10" s="48">
        <f>HLOOKUP(X$2,'FS ADD Mid PA'!$A$414:$O$465,ROW(Y10)-2,FALSE)</f>
        <v>47.430344054999992</v>
      </c>
      <c r="Z10" s="48">
        <v>3203.6434137337387</v>
      </c>
      <c r="AA10" s="48">
        <v>162.25998015055865</v>
      </c>
      <c r="AB10" s="48">
        <v>13966.77513721733</v>
      </c>
      <c r="AC10" s="48">
        <v>697.57506510801966</v>
      </c>
      <c r="AD10" s="45"/>
      <c r="AE10" s="51">
        <f t="shared" si="0"/>
        <v>3.8804260276013053E-2</v>
      </c>
    </row>
    <row r="11" spans="1:31" x14ac:dyDescent="0.3">
      <c r="A11" s="45">
        <v>1987</v>
      </c>
      <c r="B11" s="48">
        <f>HLOOKUP(B$2,'FS Stock Mid PA'!$A$414:$O$465,ROW(B11)-2,FALSE)</f>
        <v>269.80881082151365</v>
      </c>
      <c r="C11" s="48">
        <f>HLOOKUP(B$2,'FS ADD Mid PA'!$A$414:$O$465,ROW(C11)-2,FALSE)</f>
        <v>7.4149951889999999</v>
      </c>
      <c r="D11" s="48">
        <f>HLOOKUP(D$2,'FS Stock Mid PA'!$A$414:$O$465,ROW(D11)-2,FALSE)</f>
        <v>120.30041691375561</v>
      </c>
      <c r="E11" s="48">
        <f>HLOOKUP(D$2,'FS ADD Mid PA'!$A$414:$O$465,ROW(E11)-2,FALSE)</f>
        <v>3.3788846430000001</v>
      </c>
      <c r="F11" s="48">
        <f>HLOOKUP(F$2,'FS Stock Mid PA'!$A$414:$O$465,ROW(F11)-2,FALSE)</f>
        <v>682.32388485903175</v>
      </c>
      <c r="G11" s="48">
        <f>HLOOKUP(F$2,'FS ADD Mid PA'!$A$414:$O$465,ROW(G11)-2,FALSE)</f>
        <v>26.796793320000003</v>
      </c>
      <c r="H11" s="48">
        <f>HLOOKUP(H$2,'FS Stock Mid PA'!$A$414:$O$465,ROW(H11)-2,FALSE)</f>
        <v>182.8842743757418</v>
      </c>
      <c r="I11" s="48">
        <f>HLOOKUP(H$2,'FS ADD Mid PA'!$A$414:$O$465,ROW(I11)-2,FALSE)</f>
        <v>6.8930067869999991</v>
      </c>
      <c r="J11" s="48">
        <f>HLOOKUP(J$2,'FS Stock Mid PA'!$A$414:$O$465,ROW(J11)-2,FALSE)</f>
        <v>562.80483775865184</v>
      </c>
      <c r="K11" s="48">
        <f>HLOOKUP(J$2,'FS ADD Mid PA'!$A$414:$O$465,ROW(K11)-2,FALSE)</f>
        <v>29.375688005999994</v>
      </c>
      <c r="L11" s="48">
        <f>HLOOKUP(L$2,'FS Stock Mid PA'!$A$414:$O$465,ROW(L11)-2,FALSE)</f>
        <v>31.473306046464124</v>
      </c>
      <c r="M11" s="48">
        <f>HLOOKUP(L$2,'FS ADD Mid PA'!$A$414:$O$465,ROW(M11)-2,FALSE)</f>
        <v>1.3171826679999996</v>
      </c>
      <c r="N11" s="48">
        <f>HLOOKUP(N$2,'FS Stock Mid PA'!$A$414:$O$465,ROW(N11)-2,FALSE)</f>
        <v>375.92414336667991</v>
      </c>
      <c r="O11" s="48">
        <f>HLOOKUP(N$2,'FS ADD Mid PA'!$A$414:$O$465,ROW(O11)-2,FALSE)</f>
        <v>2.296817458</v>
      </c>
      <c r="P11" s="48">
        <f>HLOOKUP(P$2,'FS Stock Mid PA'!$A$414:$O$465,ROW(P11)-2,FALSE)</f>
        <v>221.48131305246744</v>
      </c>
      <c r="Q11" s="48">
        <f>HLOOKUP(P$2,'FS ADD Mid PA'!$A$414:$O$465,ROW(Q11)-2,FALSE)</f>
        <v>2.3219375149999997</v>
      </c>
      <c r="R11" s="48">
        <f>HLOOKUP(R$2,'FS Stock Mid PA'!$A$414:$O$465,ROW(R11)-2,FALSE)</f>
        <v>199.18878735489901</v>
      </c>
      <c r="S11" s="48">
        <f>HLOOKUP(R$2,'FS ADD Mid PA'!$A$414:$O$465,ROW(S11)-2,FALSE)</f>
        <v>7.9183708619999988</v>
      </c>
      <c r="T11" s="48">
        <f>HLOOKUP(T$2,'FS Stock Mid PA'!$A$414:$O$465,ROW(T11)-2,FALSE)</f>
        <v>205.25699236846336</v>
      </c>
      <c r="U11" s="48">
        <f>HLOOKUP(T$2,'FS ADD Mid PA'!$A$414:$O$465,ROW(U11)-2,FALSE)</f>
        <v>15.317053932</v>
      </c>
      <c r="V11" s="48">
        <f>HLOOKUP(V$2,'FS Stock Mid PA'!$A$414:$O$465,ROW(V11)-2,FALSE)</f>
        <v>774.91074182793022</v>
      </c>
      <c r="W11" s="48">
        <f>HLOOKUP(V$2,'FS ADD Mid PA'!$A$414:$O$465,ROW(W11)-2,FALSE)</f>
        <v>36.058769415000008</v>
      </c>
      <c r="X11" s="48">
        <f>HLOOKUP(X$2,'FS Stock Mid PA'!$A$414:$O$465,ROW(X11)-2,FALSE)</f>
        <v>825.43258465180327</v>
      </c>
      <c r="Y11" s="48">
        <f>HLOOKUP(X$2,'FS ADD Mid PA'!$A$414:$O$465,ROW(Y11)-2,FALSE)</f>
        <v>54.483685543</v>
      </c>
      <c r="Z11" s="48">
        <v>3292.6088703090513</v>
      </c>
      <c r="AA11" s="48">
        <v>113.45663656031937</v>
      </c>
      <c r="AB11" s="48">
        <v>14205.215512163235</v>
      </c>
      <c r="AC11" s="48">
        <v>681.9610261644259</v>
      </c>
      <c r="AD11" s="45"/>
      <c r="AE11" s="51">
        <f t="shared" si="0"/>
        <v>4.3482100745292296E-2</v>
      </c>
    </row>
    <row r="12" spans="1:31" x14ac:dyDescent="0.3">
      <c r="A12" s="45">
        <v>1988</v>
      </c>
      <c r="B12" s="48">
        <f>HLOOKUP(B$2,'FS Stock Mid PA'!$A$414:$O$465,ROW(B12)-2,FALSE)</f>
        <v>275.38360811271093</v>
      </c>
      <c r="C12" s="48">
        <f>HLOOKUP(B$2,'FS ADD Mid PA'!$A$414:$O$465,ROW(C12)-2,FALSE)</f>
        <v>6.301777057999999</v>
      </c>
      <c r="D12" s="48">
        <f>HLOOKUP(D$2,'FS Stock Mid PA'!$A$414:$O$465,ROW(D12)-2,FALSE)</f>
        <v>123.12754958885351</v>
      </c>
      <c r="E12" s="48">
        <f>HLOOKUP(D$2,'FS ADD Mid PA'!$A$414:$O$465,ROW(E12)-2,FALSE)</f>
        <v>3.0492932320000006</v>
      </c>
      <c r="F12" s="48">
        <f>HLOOKUP(F$2,'FS Stock Mid PA'!$A$414:$O$465,ROW(F12)-2,FALSE)</f>
        <v>708.65356917619999</v>
      </c>
      <c r="G12" s="48">
        <f>HLOOKUP(F$2,'FS ADD Mid PA'!$A$414:$O$465,ROW(G12)-2,FALSE)</f>
        <v>28.182974901999998</v>
      </c>
      <c r="H12" s="48">
        <f>HLOOKUP(H$2,'FS Stock Mid PA'!$A$414:$O$465,ROW(H12)-2,FALSE)</f>
        <v>189.8809614828956</v>
      </c>
      <c r="I12" s="48">
        <f>HLOOKUP(H$2,'FS ADD Mid PA'!$A$414:$O$465,ROW(I12)-2,FALSE)</f>
        <v>7.5092400900000005</v>
      </c>
      <c r="J12" s="48">
        <f>HLOOKUP(J$2,'FS Stock Mid PA'!$A$414:$O$465,ROW(J12)-2,FALSE)</f>
        <v>586.25690246825945</v>
      </c>
      <c r="K12" s="48">
        <f>HLOOKUP(J$2,'FS ADD Mid PA'!$A$414:$O$465,ROW(K12)-2,FALSE)</f>
        <v>25.486821977000002</v>
      </c>
      <c r="L12" s="48">
        <f>HLOOKUP(L$2,'FS Stock Mid PA'!$A$414:$O$465,ROW(L12)-2,FALSE)</f>
        <v>32.235287349323812</v>
      </c>
      <c r="M12" s="48">
        <f>HLOOKUP(L$2,'FS ADD Mid PA'!$A$414:$O$465,ROW(M12)-2,FALSE)</f>
        <v>0.9050018780000002</v>
      </c>
      <c r="N12" s="48">
        <f>HLOOKUP(N$2,'FS Stock Mid PA'!$A$414:$O$465,ROW(N12)-2,FALSE)</f>
        <v>378.88909083532656</v>
      </c>
      <c r="O12" s="48">
        <f>HLOOKUP(N$2,'FS ADD Mid PA'!$A$414:$O$465,ROW(O12)-2,FALSE)</f>
        <v>3.2919106249999999</v>
      </c>
      <c r="P12" s="48">
        <f>HLOOKUP(P$2,'FS Stock Mid PA'!$A$414:$O$465,ROW(P12)-2,FALSE)</f>
        <v>223.60069950813067</v>
      </c>
      <c r="Q12" s="48">
        <f>HLOOKUP(P$2,'FS ADD Mid PA'!$A$414:$O$465,ROW(Q12)-2,FALSE)</f>
        <v>2.3527433310000001</v>
      </c>
      <c r="R12" s="48">
        <f>HLOOKUP(R$2,'FS Stock Mid PA'!$A$414:$O$465,ROW(R12)-2,FALSE)</f>
        <v>209.17723756679092</v>
      </c>
      <c r="S12" s="48">
        <f>HLOOKUP(R$2,'FS ADD Mid PA'!$A$414:$O$465,ROW(S12)-2,FALSE)</f>
        <v>10.170204868999999</v>
      </c>
      <c r="T12" s="48">
        <f>HLOOKUP(T$2,'FS Stock Mid PA'!$A$414:$O$465,ROW(T12)-2,FALSE)</f>
        <v>220.55974156958317</v>
      </c>
      <c r="U12" s="48">
        <f>HLOOKUP(T$2,'FS ADD Mid PA'!$A$414:$O$465,ROW(U12)-2,FALSE)</f>
        <v>15.894251014000002</v>
      </c>
      <c r="V12" s="48">
        <f>HLOOKUP(V$2,'FS Stock Mid PA'!$A$414:$O$465,ROW(V12)-2,FALSE)</f>
        <v>806.19916634514743</v>
      </c>
      <c r="W12" s="48">
        <f>HLOOKUP(V$2,'FS ADD Mid PA'!$A$414:$O$465,ROW(W12)-2,FALSE)</f>
        <v>32.561185545000008</v>
      </c>
      <c r="X12" s="48">
        <f>HLOOKUP(X$2,'FS Stock Mid PA'!$A$414:$O$465,ROW(X12)-2,FALSE)</f>
        <v>860.39861434920726</v>
      </c>
      <c r="Y12" s="48">
        <f>HLOOKUP(X$2,'FS ADD Mid PA'!$A$414:$O$465,ROW(Y12)-2,FALSE)</f>
        <v>36.307096045000009</v>
      </c>
      <c r="Z12" s="48">
        <v>3359.2052095744393</v>
      </c>
      <c r="AA12" s="48">
        <v>90.442183087263516</v>
      </c>
      <c r="AB12" s="48">
        <v>14498.243171252047</v>
      </c>
      <c r="AC12" s="48">
        <v>762.34895043661209</v>
      </c>
      <c r="AD12" s="45"/>
      <c r="AE12" s="51">
        <f t="shared" si="0"/>
        <v>3.72776311433815E-2</v>
      </c>
    </row>
    <row r="13" spans="1:31" x14ac:dyDescent="0.3">
      <c r="A13" s="45">
        <v>1989</v>
      </c>
      <c r="B13" s="48">
        <f>HLOOKUP(B$2,'FS Stock Mid PA'!$A$414:$O$465,ROW(B13)-2,FALSE)</f>
        <v>281.40427397233151</v>
      </c>
      <c r="C13" s="48">
        <f>HLOOKUP(B$2,'FS ADD Mid PA'!$A$414:$O$465,ROW(C13)-2,FALSE)</f>
        <v>6.8206168249999992</v>
      </c>
      <c r="D13" s="48">
        <f>HLOOKUP(D$2,'FS Stock Mid PA'!$A$414:$O$465,ROW(D13)-2,FALSE)</f>
        <v>126.75823438996851</v>
      </c>
      <c r="E13" s="48">
        <f>HLOOKUP(D$2,'FS ADD Mid PA'!$A$414:$O$465,ROW(E13)-2,FALSE)</f>
        <v>3.875932175</v>
      </c>
      <c r="F13" s="48">
        <f>HLOOKUP(F$2,'FS Stock Mid PA'!$A$414:$O$465,ROW(F13)-2,FALSE)</f>
        <v>737.57440855128891</v>
      </c>
      <c r="G13" s="48">
        <f>HLOOKUP(F$2,'FS ADD Mid PA'!$A$414:$O$465,ROW(G13)-2,FALSE)</f>
        <v>30.955619780000003</v>
      </c>
      <c r="H13" s="48">
        <f>HLOOKUP(H$2,'FS Stock Mid PA'!$A$414:$O$465,ROW(H13)-2,FALSE)</f>
        <v>197.40883903896608</v>
      </c>
      <c r="I13" s="48">
        <f>HLOOKUP(H$2,'FS ADD Mid PA'!$A$414:$O$465,ROW(I13)-2,FALSE)</f>
        <v>8.0909431750000014</v>
      </c>
      <c r="J13" s="48">
        <f>HLOOKUP(J$2,'FS Stock Mid PA'!$A$414:$O$465,ROW(J13)-2,FALSE)</f>
        <v>619.27072530617886</v>
      </c>
      <c r="K13" s="48">
        <f>HLOOKUP(J$2,'FS ADD Mid PA'!$A$414:$O$465,ROW(K13)-2,FALSE)</f>
        <v>35.232989962000005</v>
      </c>
      <c r="L13" s="48">
        <f>HLOOKUP(L$2,'FS Stock Mid PA'!$A$414:$O$465,ROW(L13)-2,FALSE)</f>
        <v>33.293527924754855</v>
      </c>
      <c r="M13" s="48">
        <f>HLOOKUP(L$2,'FS ADD Mid PA'!$A$414:$O$465,ROW(M13)-2,FALSE)</f>
        <v>1.2140037170000002</v>
      </c>
      <c r="N13" s="48">
        <f>HLOOKUP(N$2,'FS Stock Mid PA'!$A$414:$O$465,ROW(N13)-2,FALSE)</f>
        <v>382.15150164395038</v>
      </c>
      <c r="O13" s="48">
        <f>HLOOKUP(N$2,'FS ADD Mid PA'!$A$414:$O$465,ROW(O13)-2,FALSE)</f>
        <v>3.5679702430000009</v>
      </c>
      <c r="P13" s="48">
        <f>HLOOKUP(P$2,'FS Stock Mid PA'!$A$414:$O$465,ROW(P13)-2,FALSE)</f>
        <v>227.2748018939908</v>
      </c>
      <c r="Q13" s="48">
        <f>HLOOKUP(P$2,'FS ADD Mid PA'!$A$414:$O$465,ROW(Q13)-2,FALSE)</f>
        <v>3.9283557640000013</v>
      </c>
      <c r="R13" s="48">
        <f>HLOOKUP(R$2,'FS Stock Mid PA'!$A$414:$O$465,ROW(R13)-2,FALSE)</f>
        <v>217.2969277817439</v>
      </c>
      <c r="S13" s="48">
        <f>HLOOKUP(R$2,'FS ADD Mid PA'!$A$414:$O$465,ROW(S13)-2,FALSE)</f>
        <v>8.3201403380000016</v>
      </c>
      <c r="T13" s="48">
        <f>HLOOKUP(T$2,'FS Stock Mid PA'!$A$414:$O$465,ROW(T13)-2,FALSE)</f>
        <v>235.06958877728397</v>
      </c>
      <c r="U13" s="48">
        <f>HLOOKUP(T$2,'FS ADD Mid PA'!$A$414:$O$465,ROW(U13)-2,FALSE)</f>
        <v>15.158960684</v>
      </c>
      <c r="V13" s="48">
        <f>HLOOKUP(V$2,'FS Stock Mid PA'!$A$414:$O$465,ROW(V13)-2,FALSE)</f>
        <v>840.0956115268616</v>
      </c>
      <c r="W13" s="48">
        <f>HLOOKUP(V$2,'FS ADD Mid PA'!$A$414:$O$465,ROW(W13)-2,FALSE)</f>
        <v>35.292205190000004</v>
      </c>
      <c r="X13" s="48">
        <f>HLOOKUP(X$2,'FS Stock Mid PA'!$A$414:$O$465,ROW(X13)-2,FALSE)</f>
        <v>900.23136053637461</v>
      </c>
      <c r="Y13" s="48">
        <f>HLOOKUP(X$2,'FS ADD Mid PA'!$A$414:$O$465,ROW(Y13)-2,FALSE)</f>
        <v>41.289108946999995</v>
      </c>
      <c r="Z13" s="48">
        <v>3421.9804094923829</v>
      </c>
      <c r="AA13" s="48">
        <v>73.661986050862993</v>
      </c>
      <c r="AB13" s="48">
        <v>14849.505024105123</v>
      </c>
      <c r="AC13" s="48">
        <v>781.1199783444514</v>
      </c>
      <c r="AD13" s="45"/>
      <c r="AE13" s="51">
        <f t="shared" si="0"/>
        <v>4.0382184200393842E-2</v>
      </c>
    </row>
    <row r="14" spans="1:31" x14ac:dyDescent="0.3">
      <c r="A14" s="45">
        <v>1990</v>
      </c>
      <c r="B14" s="48">
        <f>HLOOKUP(B$2,'FS Stock Mid PA'!$A$414:$O$465,ROW(B14)-2,FALSE)</f>
        <v>287.80021705206877</v>
      </c>
      <c r="C14" s="48">
        <f>HLOOKUP(B$2,'FS ADD Mid PA'!$A$414:$O$465,ROW(C14)-2,FALSE)</f>
        <v>7.277143852</v>
      </c>
      <c r="D14" s="48">
        <f>HLOOKUP(D$2,'FS Stock Mid PA'!$A$414:$O$465,ROW(D14)-2,FALSE)</f>
        <v>130.63708449569174</v>
      </c>
      <c r="E14" s="48">
        <f>HLOOKUP(D$2,'FS ADD Mid PA'!$A$414:$O$465,ROW(E14)-2,FALSE)</f>
        <v>4.150691773000001</v>
      </c>
      <c r="F14" s="48">
        <f>HLOOKUP(F$2,'FS Stock Mid PA'!$A$414:$O$465,ROW(F14)-2,FALSE)</f>
        <v>764.95992385428929</v>
      </c>
      <c r="G14" s="48">
        <f>HLOOKUP(F$2,'FS ADD Mid PA'!$A$414:$O$465,ROW(G14)-2,FALSE)</f>
        <v>29.617397869999998</v>
      </c>
      <c r="H14" s="48">
        <f>HLOOKUP(H$2,'FS Stock Mid PA'!$A$414:$O$465,ROW(H14)-2,FALSE)</f>
        <v>204.25327768935352</v>
      </c>
      <c r="I14" s="48">
        <f>HLOOKUP(H$2,'FS ADD Mid PA'!$A$414:$O$465,ROW(I14)-2,FALSE)</f>
        <v>7.4619702700000001</v>
      </c>
      <c r="J14" s="48">
        <f>HLOOKUP(J$2,'FS Stock Mid PA'!$A$414:$O$465,ROW(J14)-2,FALSE)</f>
        <v>652.22651485313827</v>
      </c>
      <c r="K14" s="48">
        <f>HLOOKUP(J$2,'FS ADD Mid PA'!$A$414:$O$465,ROW(K14)-2,FALSE)</f>
        <v>35.387254640000002</v>
      </c>
      <c r="L14" s="48">
        <f>HLOOKUP(L$2,'FS Stock Mid PA'!$A$414:$O$465,ROW(L14)-2,FALSE)</f>
        <v>34.247673111194935</v>
      </c>
      <c r="M14" s="48">
        <f>HLOOKUP(L$2,'FS ADD Mid PA'!$A$414:$O$465,ROW(M14)-2,FALSE)</f>
        <v>1.1243150750000002</v>
      </c>
      <c r="N14" s="48">
        <f>HLOOKUP(N$2,'FS Stock Mid PA'!$A$414:$O$465,ROW(N14)-2,FALSE)</f>
        <v>387.83935982549116</v>
      </c>
      <c r="O14" s="48">
        <f>HLOOKUP(N$2,'FS ADD Mid PA'!$A$414:$O$465,ROW(O14)-2,FALSE)</f>
        <v>6.0416051790000012</v>
      </c>
      <c r="P14" s="48">
        <f>HLOOKUP(P$2,'FS Stock Mid PA'!$A$414:$O$465,ROW(P14)-2,FALSE)</f>
        <v>230.33250540762955</v>
      </c>
      <c r="Q14" s="48">
        <f>HLOOKUP(P$2,'FS ADD Mid PA'!$A$414:$O$465,ROW(Q14)-2,FALSE)</f>
        <v>3.3363392219999999</v>
      </c>
      <c r="R14" s="48">
        <f>HLOOKUP(R$2,'FS Stock Mid PA'!$A$414:$O$465,ROW(R14)-2,FALSE)</f>
        <v>226.77748111639147</v>
      </c>
      <c r="S14" s="48">
        <f>HLOOKUP(R$2,'FS ADD Mid PA'!$A$414:$O$465,ROW(S14)-2,FALSE)</f>
        <v>9.6968309279999989</v>
      </c>
      <c r="T14" s="48">
        <f>HLOOKUP(T$2,'FS Stock Mid PA'!$A$414:$O$465,ROW(T14)-2,FALSE)</f>
        <v>242.98991368801703</v>
      </c>
      <c r="U14" s="48">
        <f>HLOOKUP(T$2,'FS ADD Mid PA'!$A$414:$O$465,ROW(U14)-2,FALSE)</f>
        <v>8.6300884479999986</v>
      </c>
      <c r="V14" s="48">
        <f>HLOOKUP(V$2,'FS Stock Mid PA'!$A$414:$O$465,ROW(V14)-2,FALSE)</f>
        <v>872.6033012962007</v>
      </c>
      <c r="W14" s="48">
        <f>HLOOKUP(V$2,'FS ADD Mid PA'!$A$414:$O$465,ROW(W14)-2,FALSE)</f>
        <v>34.044404024999999</v>
      </c>
      <c r="X14" s="48">
        <f>HLOOKUP(X$2,'FS Stock Mid PA'!$A$414:$O$465,ROW(X14)-2,FALSE)</f>
        <v>935.03714027960359</v>
      </c>
      <c r="Y14" s="48">
        <f>HLOOKUP(X$2,'FS ADD Mid PA'!$A$414:$O$465,ROW(Y14)-2,FALSE)</f>
        <v>36.422984069000002</v>
      </c>
      <c r="Z14" s="48">
        <v>3469.2351864810698</v>
      </c>
      <c r="AA14" s="48">
        <v>58.509425227627034</v>
      </c>
      <c r="AB14" s="48">
        <v>15072.873417403462</v>
      </c>
      <c r="AC14" s="48">
        <v>658.92837438079084</v>
      </c>
      <c r="AD14" s="45"/>
      <c r="AE14" s="51">
        <f t="shared" si="0"/>
        <v>3.6861553701509786E-2</v>
      </c>
    </row>
    <row r="15" spans="1:31" x14ac:dyDescent="0.3">
      <c r="A15" s="45">
        <v>1991</v>
      </c>
      <c r="B15" s="48">
        <f>HLOOKUP(B$2,'FS Stock Mid PA'!$A$414:$O$465,ROW(B15)-2,FALSE)</f>
        <v>294.24055442091998</v>
      </c>
      <c r="C15" s="48">
        <f>HLOOKUP(B$2,'FS ADD Mid PA'!$A$414:$O$465,ROW(C15)-2,FALSE)</f>
        <v>7.4097521300000002</v>
      </c>
      <c r="D15" s="48">
        <f>HLOOKUP(D$2,'FS Stock Mid PA'!$A$414:$O$465,ROW(D15)-2,FALSE)</f>
        <v>134.25153404559478</v>
      </c>
      <c r="E15" s="48">
        <f>HLOOKUP(D$2,'FS ADD Mid PA'!$A$414:$O$465,ROW(E15)-2,FALSE)</f>
        <v>3.9148114169999992</v>
      </c>
      <c r="F15" s="48">
        <f>HLOOKUP(F$2,'FS Stock Mid PA'!$A$414:$O$465,ROW(F15)-2,FALSE)</f>
        <v>794.73993455594541</v>
      </c>
      <c r="G15" s="48">
        <f>HLOOKUP(F$2,'FS ADD Mid PA'!$A$414:$O$465,ROW(G15)-2,FALSE)</f>
        <v>32.219106457999999</v>
      </c>
      <c r="H15" s="48">
        <f>HLOOKUP(H$2,'FS Stock Mid PA'!$A$414:$O$465,ROW(H15)-2,FALSE)</f>
        <v>212.2590306275055</v>
      </c>
      <c r="I15" s="48">
        <f>HLOOKUP(H$2,'FS ADD Mid PA'!$A$414:$O$465,ROW(I15)-2,FALSE)</f>
        <v>8.6805325670000002</v>
      </c>
      <c r="J15" s="48">
        <f>HLOOKUP(J$2,'FS Stock Mid PA'!$A$414:$O$465,ROW(J15)-2,FALSE)</f>
        <v>682.46824326754836</v>
      </c>
      <c r="K15" s="48">
        <f>HLOOKUP(J$2,'FS ADD Mid PA'!$A$414:$O$465,ROW(K15)-2,FALSE)</f>
        <v>32.889397421000005</v>
      </c>
      <c r="L15" s="48">
        <f>HLOOKUP(L$2,'FS Stock Mid PA'!$A$414:$O$465,ROW(L15)-2,FALSE)</f>
        <v>35.89315797202638</v>
      </c>
      <c r="M15" s="48">
        <f>HLOOKUP(L$2,'FS ADD Mid PA'!$A$414:$O$465,ROW(M15)-2,FALSE)</f>
        <v>1.8305707670000004</v>
      </c>
      <c r="N15" s="48">
        <f>HLOOKUP(N$2,'FS Stock Mid PA'!$A$414:$O$465,ROW(N15)-2,FALSE)</f>
        <v>393.82950594604466</v>
      </c>
      <c r="O15" s="48">
        <f>HLOOKUP(N$2,'FS ADD Mid PA'!$A$414:$O$465,ROW(O15)-2,FALSE)</f>
        <v>6.4773132389999999</v>
      </c>
      <c r="P15" s="48">
        <f>HLOOKUP(P$2,'FS Stock Mid PA'!$A$414:$O$465,ROW(P15)-2,FALSE)</f>
        <v>233.48818072229147</v>
      </c>
      <c r="Q15" s="48">
        <f>HLOOKUP(P$2,'FS ADD Mid PA'!$A$414:$O$465,ROW(Q15)-2,FALSE)</f>
        <v>3.4584290790000001</v>
      </c>
      <c r="R15" s="48">
        <f>HLOOKUP(R$2,'FS Stock Mid PA'!$A$414:$O$465,ROW(R15)-2,FALSE)</f>
        <v>235.27674208598282</v>
      </c>
      <c r="S15" s="48">
        <f>HLOOKUP(R$2,'FS ADD Mid PA'!$A$414:$O$465,ROW(S15)-2,FALSE)</f>
        <v>8.7361815299999996</v>
      </c>
      <c r="T15" s="48">
        <f>HLOOKUP(T$2,'FS Stock Mid PA'!$A$414:$O$465,ROW(T15)-2,FALSE)</f>
        <v>250.87395485168182</v>
      </c>
      <c r="U15" s="48">
        <f>HLOOKUP(T$2,'FS ADD Mid PA'!$A$414:$O$465,ROW(U15)-2,FALSE)</f>
        <v>8.6525140129999993</v>
      </c>
      <c r="V15" s="48">
        <f>HLOOKUP(V$2,'FS Stock Mid PA'!$A$414:$O$465,ROW(V15)-2,FALSE)</f>
        <v>901.19862479558867</v>
      </c>
      <c r="W15" s="48">
        <f>HLOOKUP(V$2,'FS ADD Mid PA'!$A$414:$O$465,ROW(W15)-2,FALSE)</f>
        <v>30.281312414999995</v>
      </c>
      <c r="X15" s="48">
        <f>HLOOKUP(X$2,'FS Stock Mid PA'!$A$414:$O$465,ROW(X15)-2,FALSE)</f>
        <v>968.76333204771481</v>
      </c>
      <c r="Y15" s="48">
        <f>HLOOKUP(X$2,'FS ADD Mid PA'!$A$414:$O$465,ROW(Y15)-2,FALSE)</f>
        <v>35.505556797999994</v>
      </c>
      <c r="Z15" s="48">
        <v>3518.221704280324</v>
      </c>
      <c r="AA15" s="48">
        <v>33.980515399395742</v>
      </c>
      <c r="AB15" s="48">
        <v>15309.39042215749</v>
      </c>
      <c r="AC15" s="48">
        <v>594.76894395460181</v>
      </c>
      <c r="AD15" s="45"/>
      <c r="AE15" s="51">
        <f t="shared" si="0"/>
        <v>3.5048776757504528E-2</v>
      </c>
    </row>
    <row r="16" spans="1:31" x14ac:dyDescent="0.3">
      <c r="A16" s="45">
        <v>1992</v>
      </c>
      <c r="B16" s="48">
        <f>HLOOKUP(B$2,'FS Stock Mid PA'!$A$414:$O$465,ROW(B16)-2,FALSE)</f>
        <v>299.5217754233459</v>
      </c>
      <c r="C16" s="48">
        <f>HLOOKUP(B$2,'FS ADD Mid PA'!$A$414:$O$465,ROW(C16)-2,FALSE)</f>
        <v>6.345873707</v>
      </c>
      <c r="D16" s="48">
        <f>HLOOKUP(D$2,'FS Stock Mid PA'!$A$414:$O$465,ROW(D16)-2,FALSE)</f>
        <v>137.74392961470372</v>
      </c>
      <c r="E16" s="48">
        <f>HLOOKUP(D$2,'FS ADD Mid PA'!$A$414:$O$465,ROW(E16)-2,FALSE)</f>
        <v>3.8233661009999991</v>
      </c>
      <c r="F16" s="48">
        <f>HLOOKUP(F$2,'FS Stock Mid PA'!$A$414:$O$465,ROW(F16)-2,FALSE)</f>
        <v>817.5422490173446</v>
      </c>
      <c r="G16" s="48">
        <f>HLOOKUP(F$2,'FS ADD Mid PA'!$A$414:$O$465,ROW(G16)-2,FALSE)</f>
        <v>25.46740423</v>
      </c>
      <c r="H16" s="48">
        <f>HLOOKUP(H$2,'FS Stock Mid PA'!$A$414:$O$465,ROW(H16)-2,FALSE)</f>
        <v>218.11064986320599</v>
      </c>
      <c r="I16" s="48">
        <f>HLOOKUP(H$2,'FS ADD Mid PA'!$A$414:$O$465,ROW(I16)-2,FALSE)</f>
        <v>6.5897604860000003</v>
      </c>
      <c r="J16" s="48">
        <f>HLOOKUP(J$2,'FS Stock Mid PA'!$A$414:$O$465,ROW(J16)-2,FALSE)</f>
        <v>709.47957565550689</v>
      </c>
      <c r="K16" s="48">
        <f>HLOOKUP(J$2,'FS ADD Mid PA'!$A$414:$O$465,ROW(K16)-2,FALSE)</f>
        <v>29.885632828999999</v>
      </c>
      <c r="L16" s="48">
        <f>HLOOKUP(L$2,'FS Stock Mid PA'!$A$414:$O$465,ROW(L16)-2,FALSE)</f>
        <v>36.850281543081557</v>
      </c>
      <c r="M16" s="48">
        <f>HLOOKUP(L$2,'FS ADD Mid PA'!$A$414:$O$465,ROW(M16)-2,FALSE)</f>
        <v>1.1589029710000001</v>
      </c>
      <c r="N16" s="48">
        <f>HLOOKUP(N$2,'FS Stock Mid PA'!$A$414:$O$465,ROW(N16)-2,FALSE)</f>
        <v>400.32265116090701</v>
      </c>
      <c r="O16" s="48">
        <f>HLOOKUP(N$2,'FS ADD Mid PA'!$A$414:$O$465,ROW(O16)-2,FALSE)</f>
        <v>7.0235009040000005</v>
      </c>
      <c r="P16" s="48">
        <f>HLOOKUP(P$2,'FS Stock Mid PA'!$A$414:$O$465,ROW(P16)-2,FALSE)</f>
        <v>235.85109131652879</v>
      </c>
      <c r="Q16" s="48">
        <f>HLOOKUP(P$2,'FS ADD Mid PA'!$A$414:$O$465,ROW(Q16)-2,FALSE)</f>
        <v>2.6926127389999999</v>
      </c>
      <c r="R16" s="48">
        <f>HLOOKUP(R$2,'FS Stock Mid PA'!$A$414:$O$465,ROW(R16)-2,FALSE)</f>
        <v>241.75183832376047</v>
      </c>
      <c r="S16" s="48">
        <f>HLOOKUP(R$2,'FS ADD Mid PA'!$A$414:$O$465,ROW(S16)-2,FALSE)</f>
        <v>6.7318424940000012</v>
      </c>
      <c r="T16" s="48">
        <f>HLOOKUP(T$2,'FS Stock Mid PA'!$A$414:$O$465,ROW(T16)-2,FALSE)</f>
        <v>256.787078300735</v>
      </c>
      <c r="U16" s="48">
        <f>HLOOKUP(T$2,'FS ADD Mid PA'!$A$414:$O$465,ROW(U16)-2,FALSE)</f>
        <v>6.751405653</v>
      </c>
      <c r="V16" s="48">
        <f>HLOOKUP(V$2,'FS Stock Mid PA'!$A$414:$O$465,ROW(V16)-2,FALSE)</f>
        <v>928.37788611414646</v>
      </c>
      <c r="W16" s="48">
        <f>HLOOKUP(V$2,'FS ADD Mid PA'!$A$414:$O$465,ROW(W16)-2,FALSE)</f>
        <v>29.024816731999998</v>
      </c>
      <c r="X16" s="48">
        <f>HLOOKUP(X$2,'FS Stock Mid PA'!$A$414:$O$465,ROW(X16)-2,FALSE)</f>
        <v>992.78698584242829</v>
      </c>
      <c r="Y16" s="48">
        <f>HLOOKUP(X$2,'FS ADD Mid PA'!$A$414:$O$465,ROW(Y16)-2,FALSE)</f>
        <v>25.984447743999997</v>
      </c>
      <c r="Z16" s="48">
        <v>3553.9456999300355</v>
      </c>
      <c r="AA16" s="48">
        <v>22.842180831020215</v>
      </c>
      <c r="AB16" s="48">
        <v>15537.819190425358</v>
      </c>
      <c r="AC16" s="48">
        <v>609.26702346246032</v>
      </c>
      <c r="AD16" s="45"/>
      <c r="AE16" s="51">
        <f t="shared" si="0"/>
        <v>2.8715819643868479E-2</v>
      </c>
    </row>
    <row r="17" spans="1:31" x14ac:dyDescent="0.3">
      <c r="A17" s="45">
        <v>1993</v>
      </c>
      <c r="B17" s="48">
        <f>HLOOKUP(B$2,'FS Stock Mid PA'!$A$414:$O$465,ROW(B17)-2,FALSE)</f>
        <v>304.23182977622815</v>
      </c>
      <c r="C17" s="48">
        <f>HLOOKUP(B$2,'FS ADD Mid PA'!$A$414:$O$465,ROW(C17)-2,FALSE)</f>
        <v>5.876271923</v>
      </c>
      <c r="D17" s="48">
        <f>HLOOKUP(D$2,'FS Stock Mid PA'!$A$414:$O$465,ROW(D17)-2,FALSE)</f>
        <v>139.86184762696877</v>
      </c>
      <c r="E17" s="48">
        <f>HLOOKUP(D$2,'FS ADD Mid PA'!$A$414:$O$465,ROW(E17)-2,FALSE)</f>
        <v>2.4824244709999999</v>
      </c>
      <c r="F17" s="48">
        <f>HLOOKUP(F$2,'FS Stock Mid PA'!$A$414:$O$465,ROW(F17)-2,FALSE)</f>
        <v>838.50632046323824</v>
      </c>
      <c r="G17" s="48">
        <f>HLOOKUP(F$2,'FS ADD Mid PA'!$A$414:$O$465,ROW(G17)-2,FALSE)</f>
        <v>23.859811671999999</v>
      </c>
      <c r="H17" s="48">
        <f>HLOOKUP(H$2,'FS Stock Mid PA'!$A$414:$O$465,ROW(H17)-2,FALSE)</f>
        <v>223.93315143596931</v>
      </c>
      <c r="I17" s="48">
        <f>HLOOKUP(H$2,'FS ADD Mid PA'!$A$414:$O$465,ROW(I17)-2,FALSE)</f>
        <v>6.6246802699999998</v>
      </c>
      <c r="J17" s="48">
        <f>HLOOKUP(J$2,'FS Stock Mid PA'!$A$414:$O$465,ROW(J17)-2,FALSE)</f>
        <v>723.61006985719405</v>
      </c>
      <c r="K17" s="48">
        <f>HLOOKUP(J$2,'FS ADD Mid PA'!$A$414:$O$465,ROW(K17)-2,FALSE)</f>
        <v>17.243626558000006</v>
      </c>
      <c r="L17" s="48">
        <f>HLOOKUP(L$2,'FS Stock Mid PA'!$A$414:$O$465,ROW(L17)-2,FALSE)</f>
        <v>38.437421765459881</v>
      </c>
      <c r="M17" s="48">
        <f>HLOOKUP(L$2,'FS ADD Mid PA'!$A$414:$O$465,ROW(M17)-2,FALSE)</f>
        <v>1.805052179</v>
      </c>
      <c r="N17" s="48">
        <f>HLOOKUP(N$2,'FS Stock Mid PA'!$A$414:$O$465,ROW(N17)-2,FALSE)</f>
        <v>405.86224604982993</v>
      </c>
      <c r="O17" s="48">
        <f>HLOOKUP(N$2,'FS ADD Mid PA'!$A$414:$O$465,ROW(O17)-2,FALSE)</f>
        <v>6.1168899879999996</v>
      </c>
      <c r="P17" s="48">
        <f>HLOOKUP(P$2,'FS Stock Mid PA'!$A$414:$O$465,ROW(P17)-2,FALSE)</f>
        <v>238.53978192439027</v>
      </c>
      <c r="Q17" s="48">
        <f>HLOOKUP(P$2,'FS ADD Mid PA'!$A$414:$O$465,ROW(Q17)-2,FALSE)</f>
        <v>3.0466542890000001</v>
      </c>
      <c r="R17" s="48">
        <f>HLOOKUP(R$2,'FS Stock Mid PA'!$A$414:$O$465,ROW(R17)-2,FALSE)</f>
        <v>247.0515239596084</v>
      </c>
      <c r="S17" s="48">
        <f>HLOOKUP(R$2,'FS ADD Mid PA'!$A$414:$O$465,ROW(S17)-2,FALSE)</f>
        <v>5.5767165660000009</v>
      </c>
      <c r="T17" s="48">
        <f>HLOOKUP(T$2,'FS Stock Mid PA'!$A$414:$O$465,ROW(T17)-2,FALSE)</f>
        <v>257.71388317067044</v>
      </c>
      <c r="U17" s="48">
        <f>HLOOKUP(T$2,'FS ADD Mid PA'!$A$414:$O$465,ROW(U17)-2,FALSE)</f>
        <v>1.8373682779999996</v>
      </c>
      <c r="V17" s="48">
        <f>HLOOKUP(V$2,'FS Stock Mid PA'!$A$414:$O$465,ROW(V17)-2,FALSE)</f>
        <v>952.86803697724235</v>
      </c>
      <c r="W17" s="48">
        <f>HLOOKUP(V$2,'FS ADD Mid PA'!$A$414:$O$465,ROW(W17)-2,FALSE)</f>
        <v>26.511649043999999</v>
      </c>
      <c r="X17" s="48">
        <f>HLOOKUP(X$2,'FS Stock Mid PA'!$A$414:$O$465,ROW(X17)-2,FALSE)</f>
        <v>1001.1653662386321</v>
      </c>
      <c r="Y17" s="48">
        <f>HLOOKUP(X$2,'FS ADD Mid PA'!$A$414:$O$465,ROW(Y17)-2,FALSE)</f>
        <v>10.527473797000001</v>
      </c>
      <c r="Z17" s="48">
        <v>3578.1036960351325</v>
      </c>
      <c r="AA17" s="48">
        <v>16.403379509850165</v>
      </c>
      <c r="AB17" s="48">
        <v>15739.31132937493</v>
      </c>
      <c r="AC17" s="48">
        <v>605.3617570666687</v>
      </c>
      <c r="AD17" s="45"/>
      <c r="AE17" s="51">
        <f t="shared" si="0"/>
        <v>2.0758219496795967E-2</v>
      </c>
    </row>
    <row r="18" spans="1:31" x14ac:dyDescent="0.3">
      <c r="A18" s="45">
        <v>1994</v>
      </c>
      <c r="B18" s="48">
        <f>HLOOKUP(B$2,'FS Stock Mid PA'!$A$414:$O$465,ROW(B18)-2,FALSE)</f>
        <v>308.17108646564179</v>
      </c>
      <c r="C18" s="48">
        <f>HLOOKUP(B$2,'FS ADD Mid PA'!$A$414:$O$465,ROW(C18)-2,FALSE)</f>
        <v>5.2154611829999995</v>
      </c>
      <c r="D18" s="48">
        <f>HLOOKUP(D$2,'FS Stock Mid PA'!$A$414:$O$465,ROW(D18)-2,FALSE)</f>
        <v>141.32703112579256</v>
      </c>
      <c r="E18" s="48">
        <f>HLOOKUP(D$2,'FS ADD Mid PA'!$A$414:$O$465,ROW(E18)-2,FALSE)</f>
        <v>1.8647956130000003</v>
      </c>
      <c r="F18" s="48">
        <f>HLOOKUP(F$2,'FS Stock Mid PA'!$A$414:$O$465,ROW(F18)-2,FALSE)</f>
        <v>852.79654601155607</v>
      </c>
      <c r="G18" s="48">
        <f>HLOOKUP(F$2,'FS ADD Mid PA'!$A$414:$O$465,ROW(G18)-2,FALSE)</f>
        <v>17.436177422999997</v>
      </c>
      <c r="H18" s="48">
        <f>HLOOKUP(H$2,'FS Stock Mid PA'!$A$414:$O$465,ROW(H18)-2,FALSE)</f>
        <v>227.87555784497641</v>
      </c>
      <c r="I18" s="48">
        <f>HLOOKUP(H$2,'FS ADD Mid PA'!$A$414:$O$465,ROW(I18)-2,FALSE)</f>
        <v>4.8149364639999996</v>
      </c>
      <c r="J18" s="48">
        <f>HLOOKUP(J$2,'FS Stock Mid PA'!$A$414:$O$465,ROW(J18)-2,FALSE)</f>
        <v>730.36471161742043</v>
      </c>
      <c r="K18" s="48">
        <f>HLOOKUP(J$2,'FS ADD Mid PA'!$A$414:$O$465,ROW(K18)-2,FALSE)</f>
        <v>10.108036196999999</v>
      </c>
      <c r="L18" s="48">
        <f>HLOOKUP(L$2,'FS Stock Mid PA'!$A$414:$O$465,ROW(L18)-2,FALSE)</f>
        <v>39.890795112871672</v>
      </c>
      <c r="M18" s="48">
        <f>HLOOKUP(L$2,'FS ADD Mid PA'!$A$414:$O$465,ROW(M18)-2,FALSE)</f>
        <v>1.6896397889999997</v>
      </c>
      <c r="N18" s="48">
        <f>HLOOKUP(N$2,'FS Stock Mid PA'!$A$414:$O$465,ROW(N18)-2,FALSE)</f>
        <v>411.75717558585836</v>
      </c>
      <c r="O18" s="48">
        <f>HLOOKUP(N$2,'FS ADD Mid PA'!$A$414:$O$465,ROW(O18)-2,FALSE)</f>
        <v>6.5215133989999989</v>
      </c>
      <c r="P18" s="48">
        <f>HLOOKUP(P$2,'FS Stock Mid PA'!$A$414:$O$465,ROW(P18)-2,FALSE)</f>
        <v>241.01119000018824</v>
      </c>
      <c r="Q18" s="48">
        <f>HLOOKUP(P$2,'FS ADD Mid PA'!$A$414:$O$465,ROW(Q18)-2,FALSE)</f>
        <v>2.8612172189999998</v>
      </c>
      <c r="R18" s="48">
        <f>HLOOKUP(R$2,'FS Stock Mid PA'!$A$414:$O$465,ROW(R18)-2,FALSE)</f>
        <v>252.46742271391608</v>
      </c>
      <c r="S18" s="48">
        <f>HLOOKUP(R$2,'FS ADD Mid PA'!$A$414:$O$465,ROW(S18)-2,FALSE)</f>
        <v>5.7157504989999985</v>
      </c>
      <c r="T18" s="48">
        <f>HLOOKUP(T$2,'FS Stock Mid PA'!$A$414:$O$465,ROW(T18)-2,FALSE)</f>
        <v>257.87584394475584</v>
      </c>
      <c r="U18" s="48">
        <f>HLOOKUP(T$2,'FS ADD Mid PA'!$A$414:$O$465,ROW(U18)-2,FALSE)</f>
        <v>1.14580718</v>
      </c>
      <c r="V18" s="48">
        <f>HLOOKUP(V$2,'FS Stock Mid PA'!$A$414:$O$465,ROW(V18)-2,FALSE)</f>
        <v>971.40556517416667</v>
      </c>
      <c r="W18" s="48">
        <f>HLOOKUP(V$2,'FS ADD Mid PA'!$A$414:$O$465,ROW(W18)-2,FALSE)</f>
        <v>20.748223244999998</v>
      </c>
      <c r="X18" s="48">
        <f>HLOOKUP(X$2,'FS Stock Mid PA'!$A$414:$O$465,ROW(X18)-2,FALSE)</f>
        <v>1006.8509801022976</v>
      </c>
      <c r="Y18" s="48">
        <f>HLOOKUP(X$2,'FS ADD Mid PA'!$A$414:$O$465,ROW(Y18)-2,FALSE)</f>
        <v>8.0327275030000003</v>
      </c>
      <c r="Z18" s="48">
        <v>3595.634110937373</v>
      </c>
      <c r="AA18" s="48">
        <v>20.598227516145034</v>
      </c>
      <c r="AB18" s="48">
        <v>15916.296332206221</v>
      </c>
      <c r="AC18" s="48">
        <v>634.17069594579448</v>
      </c>
      <c r="AD18" s="45"/>
      <c r="AE18" s="51">
        <f t="shared" si="0"/>
        <v>1.5831964092533277E-2</v>
      </c>
    </row>
    <row r="19" spans="1:31" x14ac:dyDescent="0.3">
      <c r="A19" s="45">
        <v>1995</v>
      </c>
      <c r="B19" s="48">
        <f>HLOOKUP(B$2,'FS Stock Mid PA'!$A$414:$O$465,ROW(B19)-2,FALSE)</f>
        <v>311.62200024469371</v>
      </c>
      <c r="C19" s="48">
        <f>HLOOKUP(B$2,'FS ADD Mid PA'!$A$414:$O$465,ROW(C19)-2,FALSE)</f>
        <v>4.8448993220000007</v>
      </c>
      <c r="D19" s="48">
        <f>HLOOKUP(D$2,'FS Stock Mid PA'!$A$414:$O$465,ROW(D19)-2,FALSE)</f>
        <v>142.7012647642056</v>
      </c>
      <c r="E19" s="48">
        <f>HLOOKUP(D$2,'FS ADD Mid PA'!$A$414:$O$465,ROW(E19)-2,FALSE)</f>
        <v>1.8127122660000001</v>
      </c>
      <c r="F19" s="48">
        <f>HLOOKUP(F$2,'FS Stock Mid PA'!$A$414:$O$465,ROW(F19)-2,FALSE)</f>
        <v>866.92145432811287</v>
      </c>
      <c r="G19" s="48">
        <f>HLOOKUP(F$2,'FS ADD Mid PA'!$A$414:$O$465,ROW(G19)-2,FALSE)</f>
        <v>17.529920855</v>
      </c>
      <c r="H19" s="48">
        <f>HLOOKUP(H$2,'FS Stock Mid PA'!$A$414:$O$465,ROW(H19)-2,FALSE)</f>
        <v>231.7379770725658</v>
      </c>
      <c r="I19" s="48">
        <f>HLOOKUP(H$2,'FS ADD Mid PA'!$A$414:$O$465,ROW(I19)-2,FALSE)</f>
        <v>4.807405911</v>
      </c>
      <c r="J19" s="48">
        <f>HLOOKUP(J$2,'FS Stock Mid PA'!$A$414:$O$465,ROW(J19)-2,FALSE)</f>
        <v>736.04605104552184</v>
      </c>
      <c r="K19" s="48">
        <f>HLOOKUP(J$2,'FS ADD Mid PA'!$A$414:$O$465,ROW(K19)-2,FALSE)</f>
        <v>9.2911982070000025</v>
      </c>
      <c r="L19" s="48">
        <f>HLOOKUP(L$2,'FS Stock Mid PA'!$A$414:$O$465,ROW(L19)-2,FALSE)</f>
        <v>42.265043810829795</v>
      </c>
      <c r="M19" s="48">
        <f>HLOOKUP(L$2,'FS ADD Mid PA'!$A$414:$O$465,ROW(M19)-2,FALSE)</f>
        <v>2.6288781069999998</v>
      </c>
      <c r="N19" s="48">
        <f>HLOOKUP(N$2,'FS Stock Mid PA'!$A$414:$O$465,ROW(N19)-2,FALSE)</f>
        <v>419.50544586431937</v>
      </c>
      <c r="O19" s="48">
        <f>HLOOKUP(N$2,'FS ADD Mid PA'!$A$414:$O$465,ROW(O19)-2,FALSE)</f>
        <v>8.4296407129999995</v>
      </c>
      <c r="P19" s="48">
        <f>HLOOKUP(P$2,'FS Stock Mid PA'!$A$414:$O$465,ROW(P19)-2,FALSE)</f>
        <v>242.87784161298535</v>
      </c>
      <c r="Q19" s="48">
        <f>HLOOKUP(P$2,'FS ADD Mid PA'!$A$414:$O$465,ROW(Q19)-2,FALSE)</f>
        <v>2.2903676410000005</v>
      </c>
      <c r="R19" s="48">
        <f>HLOOKUP(R$2,'FS Stock Mid PA'!$A$414:$O$465,ROW(R19)-2,FALSE)</f>
        <v>258.04077124817275</v>
      </c>
      <c r="S19" s="48">
        <f>HLOOKUP(R$2,'FS ADD Mid PA'!$A$414:$O$465,ROW(S19)-2,FALSE)</f>
        <v>5.8992185080000006</v>
      </c>
      <c r="T19" s="48">
        <f>HLOOKUP(T$2,'FS Stock Mid PA'!$A$414:$O$465,ROW(T19)-2,FALSE)</f>
        <v>258.23521558829299</v>
      </c>
      <c r="U19" s="48">
        <f>HLOOKUP(T$2,'FS ADD Mid PA'!$A$414:$O$465,ROW(U19)-2,FALSE)</f>
        <v>1.4250314960000001</v>
      </c>
      <c r="V19" s="48">
        <f>HLOOKUP(V$2,'FS Stock Mid PA'!$A$414:$O$465,ROW(V19)-2,FALSE)</f>
        <v>985.25064243478971</v>
      </c>
      <c r="W19" s="48">
        <f>HLOOKUP(V$2,'FS ADD Mid PA'!$A$414:$O$465,ROW(W19)-2,FALSE)</f>
        <v>16.256654404000003</v>
      </c>
      <c r="X19" s="48">
        <f>HLOOKUP(X$2,'FS Stock Mid PA'!$A$414:$O$465,ROW(X19)-2,FALSE)</f>
        <v>1011.2631908820788</v>
      </c>
      <c r="Y19" s="48">
        <f>HLOOKUP(X$2,'FS ADD Mid PA'!$A$414:$O$465,ROW(Y19)-2,FALSE)</f>
        <v>6.9881129159999995</v>
      </c>
      <c r="Z19" s="48">
        <v>3612.0925957624504</v>
      </c>
      <c r="AA19" s="48">
        <v>16.4169875272339</v>
      </c>
      <c r="AB19" s="48">
        <v>16098.846933292007</v>
      </c>
      <c r="AC19" s="48">
        <v>619.2180664022577</v>
      </c>
      <c r="AD19" s="45"/>
      <c r="AE19" s="51">
        <f t="shared" si="0"/>
        <v>1.4928636066526203E-2</v>
      </c>
    </row>
    <row r="20" spans="1:31" x14ac:dyDescent="0.3">
      <c r="A20" s="45">
        <v>1996</v>
      </c>
      <c r="B20" s="48">
        <f>HLOOKUP(B$2,'FS Stock Mid PA'!$A$414:$O$465,ROW(B20)-2,FALSE)</f>
        <v>315.25862714564687</v>
      </c>
      <c r="C20" s="48">
        <f>HLOOKUP(B$2,'FS ADD Mid PA'!$A$414:$O$465,ROW(C20)-2,FALSE)</f>
        <v>5.1567825300000001</v>
      </c>
      <c r="D20" s="48">
        <f>HLOOKUP(D$2,'FS Stock Mid PA'!$A$414:$O$465,ROW(D20)-2,FALSE)</f>
        <v>144.22795033357059</v>
      </c>
      <c r="E20" s="48">
        <f>HLOOKUP(D$2,'FS ADD Mid PA'!$A$414:$O$465,ROW(E20)-2,FALSE)</f>
        <v>2.0078365170000008</v>
      </c>
      <c r="F20" s="48">
        <f>HLOOKUP(F$2,'FS Stock Mid PA'!$A$414:$O$465,ROW(F20)-2,FALSE)</f>
        <v>880.73036060200377</v>
      </c>
      <c r="G20" s="48">
        <f>HLOOKUP(F$2,'FS ADD Mid PA'!$A$414:$O$465,ROW(G20)-2,FALSE)</f>
        <v>17.493353068000001</v>
      </c>
      <c r="H20" s="48">
        <f>HLOOKUP(H$2,'FS Stock Mid PA'!$A$414:$O$465,ROW(H20)-2,FALSE)</f>
        <v>235.52858619373441</v>
      </c>
      <c r="I20" s="48">
        <f>HLOOKUP(H$2,'FS ADD Mid PA'!$A$414:$O$465,ROW(I20)-2,FALSE)</f>
        <v>4.8138678550000007</v>
      </c>
      <c r="J20" s="48">
        <f>HLOOKUP(J$2,'FS Stock Mid PA'!$A$414:$O$465,ROW(J20)-2,FALSE)</f>
        <v>744.81512023834557</v>
      </c>
      <c r="K20" s="48">
        <f>HLOOKUP(J$2,'FS ADD Mid PA'!$A$414:$O$465,ROW(K20)-2,FALSE)</f>
        <v>12.651900662999999</v>
      </c>
      <c r="L20" s="48">
        <f>HLOOKUP(L$2,'FS Stock Mid PA'!$A$414:$O$465,ROW(L20)-2,FALSE)</f>
        <v>43.036348361183073</v>
      </c>
      <c r="M20" s="48">
        <f>HLOOKUP(L$2,'FS ADD Mid PA'!$A$414:$O$465,ROW(M20)-2,FALSE)</f>
        <v>1.0461482150000003</v>
      </c>
      <c r="N20" s="48">
        <f>HLOOKUP(N$2,'FS Stock Mid PA'!$A$414:$O$465,ROW(N20)-2,FALSE)</f>
        <v>424.12472648563971</v>
      </c>
      <c r="O20" s="48">
        <f>HLOOKUP(N$2,'FS ADD Mid PA'!$A$414:$O$465,ROW(O20)-2,FALSE)</f>
        <v>5.3615704000000006</v>
      </c>
      <c r="P20" s="48">
        <f>HLOOKUP(P$2,'FS Stock Mid PA'!$A$414:$O$465,ROW(P20)-2,FALSE)</f>
        <v>244.64777792392258</v>
      </c>
      <c r="Q20" s="48">
        <f>HLOOKUP(P$2,'FS ADD Mid PA'!$A$414:$O$465,ROW(Q20)-2,FALSE)</f>
        <v>2.2299265890000002</v>
      </c>
      <c r="R20" s="48">
        <f>HLOOKUP(R$2,'FS Stock Mid PA'!$A$414:$O$465,ROW(R20)-2,FALSE)</f>
        <v>260.9352379701204</v>
      </c>
      <c r="S20" s="48">
        <f>HLOOKUP(R$2,'FS ADD Mid PA'!$A$414:$O$465,ROW(S20)-2,FALSE)</f>
        <v>3.2484408820000001</v>
      </c>
      <c r="T20" s="48">
        <f>HLOOKUP(T$2,'FS Stock Mid PA'!$A$414:$O$465,ROW(T20)-2,FALSE)</f>
        <v>259.17530958427545</v>
      </c>
      <c r="U20" s="48">
        <f>HLOOKUP(T$2,'FS ADD Mid PA'!$A$414:$O$465,ROW(U20)-2,FALSE)</f>
        <v>2.0927793440000002</v>
      </c>
      <c r="V20" s="48">
        <f>HLOOKUP(V$2,'FS Stock Mid PA'!$A$414:$O$465,ROW(V20)-2,FALSE)</f>
        <v>1000.7495772317552</v>
      </c>
      <c r="W20" s="48">
        <f>HLOOKUP(V$2,'FS ADD Mid PA'!$A$414:$O$465,ROW(W20)-2,FALSE)</f>
        <v>18.128333210999998</v>
      </c>
      <c r="X20" s="48">
        <f>HLOOKUP(X$2,'FS Stock Mid PA'!$A$414:$O$465,ROW(X20)-2,FALSE)</f>
        <v>1016.1708629497309</v>
      </c>
      <c r="Y20" s="48">
        <f>HLOOKUP(X$2,'FS ADD Mid PA'!$A$414:$O$465,ROW(Y20)-2,FALSE)</f>
        <v>7.732693449000001</v>
      </c>
      <c r="Z20" s="48">
        <v>3629.2682127035519</v>
      </c>
      <c r="AA20" s="48">
        <v>19.618553714646065</v>
      </c>
      <c r="AB20" s="48">
        <v>16264.445290468833</v>
      </c>
      <c r="AC20" s="48">
        <v>639.9149654647548</v>
      </c>
      <c r="AD20" s="45"/>
      <c r="AE20" s="51">
        <f t="shared" si="0"/>
        <v>1.4716778393555714E-2</v>
      </c>
    </row>
    <row r="21" spans="1:31" x14ac:dyDescent="0.3">
      <c r="A21" s="45">
        <v>1997</v>
      </c>
      <c r="B21" s="48">
        <f>HLOOKUP(B$2,'FS Stock Mid PA'!$A$414:$O$465,ROW(B21)-2,FALSE)</f>
        <v>318.40172651043434</v>
      </c>
      <c r="C21" s="48">
        <f>HLOOKUP(B$2,'FS ADD Mid PA'!$A$414:$O$465,ROW(C21)-2,FALSE)</f>
        <v>4.798258197</v>
      </c>
      <c r="D21" s="48">
        <f>HLOOKUP(D$2,'FS Stock Mid PA'!$A$414:$O$465,ROW(D21)-2,FALSE)</f>
        <v>145.98251521985264</v>
      </c>
      <c r="E21" s="48">
        <f>HLOOKUP(D$2,'FS ADD Mid PA'!$A$414:$O$465,ROW(E21)-2,FALSE)</f>
        <v>2.2820334340000001</v>
      </c>
      <c r="F21" s="48">
        <f>HLOOKUP(F$2,'FS Stock Mid PA'!$A$414:$O$465,ROW(F21)-2,FALSE)</f>
        <v>894.74764054872924</v>
      </c>
      <c r="G21" s="48">
        <f>HLOOKUP(F$2,'FS ADD Mid PA'!$A$414:$O$465,ROW(G21)-2,FALSE)</f>
        <v>17.994275276999996</v>
      </c>
      <c r="H21" s="48">
        <f>HLOOKUP(H$2,'FS Stock Mid PA'!$A$414:$O$465,ROW(H21)-2,FALSE)</f>
        <v>239.23927389715763</v>
      </c>
      <c r="I21" s="48">
        <f>HLOOKUP(H$2,'FS ADD Mid PA'!$A$414:$O$465,ROW(I21)-2,FALSE)</f>
        <v>4.8160865040000003</v>
      </c>
      <c r="J21" s="48">
        <f>HLOOKUP(J$2,'FS Stock Mid PA'!$A$414:$O$465,ROW(J21)-2,FALSE)</f>
        <v>754.48253666618496</v>
      </c>
      <c r="K21" s="48">
        <f>HLOOKUP(J$2,'FS ADD Mid PA'!$A$414:$O$465,ROW(K21)-2,FALSE)</f>
        <v>13.836653345000002</v>
      </c>
      <c r="L21" s="48">
        <f>HLOOKUP(L$2,'FS Stock Mid PA'!$A$414:$O$465,ROW(L21)-2,FALSE)</f>
        <v>43.97354732408035</v>
      </c>
      <c r="M21" s="48">
        <f>HLOOKUP(L$2,'FS ADD Mid PA'!$A$414:$O$465,ROW(M21)-2,FALSE)</f>
        <v>1.230166138</v>
      </c>
      <c r="N21" s="48">
        <f>HLOOKUP(N$2,'FS Stock Mid PA'!$A$414:$O$465,ROW(N21)-2,FALSE)</f>
        <v>428.10195093220187</v>
      </c>
      <c r="O21" s="48">
        <f>HLOOKUP(N$2,'FS ADD Mid PA'!$A$414:$O$465,ROW(O21)-2,FALSE)</f>
        <v>4.7799933310000009</v>
      </c>
      <c r="P21" s="48">
        <f>HLOOKUP(P$2,'FS Stock Mid PA'!$A$414:$O$465,ROW(P21)-2,FALSE)</f>
        <v>245.66478254756299</v>
      </c>
      <c r="Q21" s="48">
        <f>HLOOKUP(P$2,'FS ADD Mid PA'!$A$414:$O$465,ROW(Q21)-2,FALSE)</f>
        <v>1.5167576680000001</v>
      </c>
      <c r="R21" s="48">
        <f>HLOOKUP(R$2,'FS Stock Mid PA'!$A$414:$O$465,ROW(R21)-2,FALSE)</f>
        <v>266.33990617666359</v>
      </c>
      <c r="S21" s="48">
        <f>HLOOKUP(R$2,'FS ADD Mid PA'!$A$414:$O$465,ROW(S21)-2,FALSE)</f>
        <v>5.7858076070000006</v>
      </c>
      <c r="T21" s="48">
        <f>HLOOKUP(T$2,'FS Stock Mid PA'!$A$414:$O$465,ROW(T21)-2,FALSE)</f>
        <v>260.1791064325497</v>
      </c>
      <c r="U21" s="48">
        <f>HLOOKUP(T$2,'FS ADD Mid PA'!$A$414:$O$465,ROW(U21)-2,FALSE)</f>
        <v>2.2479241219999997</v>
      </c>
      <c r="V21" s="48">
        <f>HLOOKUP(V$2,'FS Stock Mid PA'!$A$414:$O$465,ROW(V21)-2,FALSE)</f>
        <v>1014.5102666257771</v>
      </c>
      <c r="W21" s="48">
        <f>HLOOKUP(V$2,'FS ADD Mid PA'!$A$414:$O$465,ROW(W21)-2,FALSE)</f>
        <v>16.630983064999999</v>
      </c>
      <c r="X21" s="48">
        <f>HLOOKUP(X$2,'FS Stock Mid PA'!$A$414:$O$465,ROW(X21)-2,FALSE)</f>
        <v>1024.3086669115562</v>
      </c>
      <c r="Y21" s="48">
        <f>HLOOKUP(X$2,'FS ADD Mid PA'!$A$414:$O$465,ROW(Y21)-2,FALSE)</f>
        <v>11.233507997</v>
      </c>
      <c r="Z21" s="48">
        <v>3647.8735717709237</v>
      </c>
      <c r="AA21" s="48">
        <v>26.420652855335383</v>
      </c>
      <c r="AB21" s="48">
        <v>16432.44364699272</v>
      </c>
      <c r="AC21" s="48">
        <v>672.90780597711625</v>
      </c>
      <c r="AD21" s="45"/>
      <c r="AE21" s="51">
        <f t="shared" si="0"/>
        <v>1.5463715304815969E-2</v>
      </c>
    </row>
    <row r="22" spans="1:31" x14ac:dyDescent="0.3">
      <c r="A22" s="45">
        <v>1998</v>
      </c>
      <c r="B22" s="48">
        <f>HLOOKUP(B$2,'FS Stock Mid PA'!$A$414:$O$465,ROW(B22)-2,FALSE)</f>
        <v>322.40637815628401</v>
      </c>
      <c r="C22" s="48">
        <f>HLOOKUP(B$2,'FS ADD Mid PA'!$A$414:$O$465,ROW(C22)-2,FALSE)</f>
        <v>5.8020728959999985</v>
      </c>
      <c r="D22" s="48">
        <f>HLOOKUP(D$2,'FS Stock Mid PA'!$A$414:$O$465,ROW(D22)-2,FALSE)</f>
        <v>148.37670975789769</v>
      </c>
      <c r="E22" s="48">
        <f>HLOOKUP(D$2,'FS ADD Mid PA'!$A$414:$O$465,ROW(E22)-2,FALSE)</f>
        <v>2.9715758999999999</v>
      </c>
      <c r="F22" s="48">
        <f>HLOOKUP(F$2,'FS Stock Mid PA'!$A$414:$O$465,ROW(F22)-2,FALSE)</f>
        <v>911.07904926850119</v>
      </c>
      <c r="G22" s="48">
        <f>HLOOKUP(F$2,'FS ADD Mid PA'!$A$414:$O$465,ROW(G22)-2,FALSE)</f>
        <v>20.613972610999998</v>
      </c>
      <c r="H22" s="48">
        <f>HLOOKUP(H$2,'FS Stock Mid PA'!$A$414:$O$465,ROW(H22)-2,FALSE)</f>
        <v>243.68787495575089</v>
      </c>
      <c r="I22" s="48">
        <f>HLOOKUP(H$2,'FS ADD Mid PA'!$A$414:$O$465,ROW(I22)-2,FALSE)</f>
        <v>5.6397572710000006</v>
      </c>
      <c r="J22" s="48">
        <f>HLOOKUP(J$2,'FS Stock Mid PA'!$A$414:$O$465,ROW(J22)-2,FALSE)</f>
        <v>766.20641412099667</v>
      </c>
      <c r="K22" s="48">
        <f>HLOOKUP(J$2,'FS ADD Mid PA'!$A$414:$O$465,ROW(K22)-2,FALSE)</f>
        <v>16.184676507999995</v>
      </c>
      <c r="L22" s="48">
        <f>HLOOKUP(L$2,'FS Stock Mid PA'!$A$414:$O$465,ROW(L22)-2,FALSE)</f>
        <v>44.64694455957175</v>
      </c>
      <c r="M22" s="48">
        <f>HLOOKUP(L$2,'FS ADD Mid PA'!$A$414:$O$465,ROW(M22)-2,FALSE)</f>
        <v>0.98672295000000021</v>
      </c>
      <c r="N22" s="48">
        <f>HLOOKUP(N$2,'FS Stock Mid PA'!$A$414:$O$465,ROW(N22)-2,FALSE)</f>
        <v>432.1891856736957</v>
      </c>
      <c r="O22" s="48">
        <f>HLOOKUP(N$2,'FS ADD Mid PA'!$A$414:$O$465,ROW(O22)-2,FALSE)</f>
        <v>4.9580033699999992</v>
      </c>
      <c r="P22" s="48">
        <f>HLOOKUP(P$2,'FS Stock Mid PA'!$A$414:$O$465,ROW(P22)-2,FALSE)</f>
        <v>247.36505406846862</v>
      </c>
      <c r="Q22" s="48">
        <f>HLOOKUP(P$2,'FS ADD Mid PA'!$A$414:$O$465,ROW(Q22)-2,FALSE)</f>
        <v>2.2422672829999999</v>
      </c>
      <c r="R22" s="48">
        <f>HLOOKUP(R$2,'FS Stock Mid PA'!$A$414:$O$465,ROW(R22)-2,FALSE)</f>
        <v>270.57512868333998</v>
      </c>
      <c r="S22" s="48">
        <f>HLOOKUP(R$2,'FS ADD Mid PA'!$A$414:$O$465,ROW(S22)-2,FALSE)</f>
        <v>4.6511723509999987</v>
      </c>
      <c r="T22" s="48">
        <f>HLOOKUP(T$2,'FS Stock Mid PA'!$A$414:$O$465,ROW(T22)-2,FALSE)</f>
        <v>263.45960972782427</v>
      </c>
      <c r="U22" s="48">
        <f>HLOOKUP(T$2,'FS ADD Mid PA'!$A$414:$O$465,ROW(U22)-2,FALSE)</f>
        <v>4.6191900410000004</v>
      </c>
      <c r="V22" s="48">
        <f>HLOOKUP(V$2,'FS Stock Mid PA'!$A$414:$O$465,ROW(V22)-2,FALSE)</f>
        <v>1033.5285675221012</v>
      </c>
      <c r="W22" s="48">
        <f>HLOOKUP(V$2,'FS ADD Mid PA'!$A$414:$O$465,ROW(W22)-2,FALSE)</f>
        <v>22.143019819999999</v>
      </c>
      <c r="X22" s="48">
        <f>HLOOKUP(X$2,'FS Stock Mid PA'!$A$414:$O$465,ROW(X22)-2,FALSE)</f>
        <v>1035.5501535780479</v>
      </c>
      <c r="Y22" s="48">
        <f>HLOOKUP(X$2,'FS ADD Mid PA'!$A$414:$O$465,ROW(Y22)-2,FALSE)</f>
        <v>14.631473906000002</v>
      </c>
      <c r="Z22" s="48">
        <v>3671.2025143089932</v>
      </c>
      <c r="AA22" s="48">
        <v>32.508127381365085</v>
      </c>
      <c r="AB22" s="48">
        <v>16606.949923477583</v>
      </c>
      <c r="AC22" s="48">
        <v>708.14065396208753</v>
      </c>
      <c r="AD22" s="45"/>
      <c r="AE22" s="51">
        <f t="shared" si="0"/>
        <v>1.843724332414419E-2</v>
      </c>
    </row>
    <row r="23" spans="1:31" x14ac:dyDescent="0.3">
      <c r="A23" s="45">
        <v>1999</v>
      </c>
      <c r="B23" s="48">
        <f>HLOOKUP(B$2,'FS Stock Mid PA'!$A$414:$O$465,ROW(B23)-2,FALSE)</f>
        <v>326.72709202997328</v>
      </c>
      <c r="C23" s="48">
        <f>HLOOKUP(B$2,'FS ADD Mid PA'!$A$414:$O$465,ROW(C23)-2,FALSE)</f>
        <v>6.2695294439999998</v>
      </c>
      <c r="D23" s="48">
        <f>HLOOKUP(D$2,'FS Stock Mid PA'!$A$414:$O$465,ROW(D23)-2,FALSE)</f>
        <v>151.25122722668445</v>
      </c>
      <c r="E23" s="48">
        <f>HLOOKUP(D$2,'FS ADD Mid PA'!$A$414:$O$465,ROW(E23)-2,FALSE)</f>
        <v>3.5058672130000006</v>
      </c>
      <c r="F23" s="48">
        <f>HLOOKUP(F$2,'FS Stock Mid PA'!$A$414:$O$465,ROW(F23)-2,FALSE)</f>
        <v>927.78535768911206</v>
      </c>
      <c r="G23" s="48">
        <f>HLOOKUP(F$2,'FS ADD Mid PA'!$A$414:$O$465,ROW(G23)-2,FALSE)</f>
        <v>21.308246169000004</v>
      </c>
      <c r="H23" s="48">
        <f>HLOOKUP(H$2,'FS Stock Mid PA'!$A$414:$O$465,ROW(H23)-2,FALSE)</f>
        <v>248.13790251966515</v>
      </c>
      <c r="I23" s="48">
        <f>HLOOKUP(H$2,'FS ADD Mid PA'!$A$414:$O$465,ROW(I23)-2,FALSE)</f>
        <v>5.7311714890000003</v>
      </c>
      <c r="J23" s="48">
        <f>HLOOKUP(J$2,'FS Stock Mid PA'!$A$414:$O$465,ROW(J23)-2,FALSE)</f>
        <v>786.41077215835162</v>
      </c>
      <c r="K23" s="48">
        <f>HLOOKUP(J$2,'FS ADD Mid PA'!$A$414:$O$465,ROW(K23)-2,FALSE)</f>
        <v>24.963352446000005</v>
      </c>
      <c r="L23" s="48">
        <f>HLOOKUP(L$2,'FS Stock Mid PA'!$A$414:$O$465,ROW(L23)-2,FALSE)</f>
        <v>45.966082450001622</v>
      </c>
      <c r="M23" s="48">
        <f>HLOOKUP(L$2,'FS ADD Mid PA'!$A$414:$O$465,ROW(M23)-2,FALSE)</f>
        <v>1.6534127140000003</v>
      </c>
      <c r="N23" s="48">
        <f>HLOOKUP(N$2,'FS Stock Mid PA'!$A$414:$O$465,ROW(N23)-2,FALSE)</f>
        <v>439.78978547624359</v>
      </c>
      <c r="O23" s="48">
        <f>HLOOKUP(N$2,'FS ADD Mid PA'!$A$414:$O$465,ROW(O23)-2,FALSE)</f>
        <v>8.5455793500000006</v>
      </c>
      <c r="P23" s="48">
        <f>HLOOKUP(P$2,'FS Stock Mid PA'!$A$414:$O$465,ROW(P23)-2,FALSE)</f>
        <v>249.05605990826729</v>
      </c>
      <c r="Q23" s="48">
        <f>HLOOKUP(P$2,'FS ADD Mid PA'!$A$414:$O$465,ROW(Q23)-2,FALSE)</f>
        <v>2.2801399180000002</v>
      </c>
      <c r="R23" s="48">
        <f>HLOOKUP(R$2,'FS Stock Mid PA'!$A$414:$O$465,ROW(R23)-2,FALSE)</f>
        <v>274.18318167142314</v>
      </c>
      <c r="S23" s="48">
        <f>HLOOKUP(R$2,'FS ADD Mid PA'!$A$414:$O$465,ROW(S23)-2,FALSE)</f>
        <v>4.0574208509999998</v>
      </c>
      <c r="T23" s="48">
        <f>HLOOKUP(T$2,'FS Stock Mid PA'!$A$414:$O$465,ROW(T23)-2,FALSE)</f>
        <v>270.0587187445467</v>
      </c>
      <c r="U23" s="48">
        <f>HLOOKUP(T$2,'FS ADD Mid PA'!$A$414:$O$465,ROW(U23)-2,FALSE)</f>
        <v>8.0380058959999996</v>
      </c>
      <c r="V23" s="48">
        <f>HLOOKUP(V$2,'FS Stock Mid PA'!$A$414:$O$465,ROW(V23)-2,FALSE)</f>
        <v>1058.8193106981171</v>
      </c>
      <c r="W23" s="48">
        <f>HLOOKUP(V$2,'FS ADD Mid PA'!$A$414:$O$465,ROW(W23)-2,FALSE)</f>
        <v>28.694727024000006</v>
      </c>
      <c r="X23" s="48">
        <f>HLOOKUP(X$2,'FS Stock Mid PA'!$A$414:$O$465,ROW(X23)-2,FALSE)</f>
        <v>1056.883757994704</v>
      </c>
      <c r="Y23" s="48">
        <f>HLOOKUP(X$2,'FS ADD Mid PA'!$A$414:$O$465,ROW(Y23)-2,FALSE)</f>
        <v>25.039051018000002</v>
      </c>
      <c r="Z23" s="48">
        <v>3699.159268618745</v>
      </c>
      <c r="AA23" s="48">
        <v>37.30158792089388</v>
      </c>
      <c r="AB23" s="48">
        <v>16809.990459883284</v>
      </c>
      <c r="AC23" s="48">
        <v>741.44443608701113</v>
      </c>
      <c r="AD23" s="45"/>
      <c r="AE23" s="51">
        <f t="shared" si="0"/>
        <v>2.4007684838770488E-2</v>
      </c>
    </row>
    <row r="24" spans="1:31" x14ac:dyDescent="0.3">
      <c r="A24" s="45">
        <v>2000</v>
      </c>
      <c r="B24" s="48">
        <f>HLOOKUP(B$2,'FS Stock Mid PA'!$A$414:$O$465,ROW(B24)-2,FALSE)</f>
        <v>331.23345736043262</v>
      </c>
      <c r="C24" s="48">
        <f>HLOOKUP(B$2,'FS ADD Mid PA'!$A$414:$O$465,ROW(C24)-2,FALSE)</f>
        <v>6.6132942149999998</v>
      </c>
      <c r="D24" s="48">
        <f>HLOOKUP(D$2,'FS Stock Mid PA'!$A$414:$O$465,ROW(D24)-2,FALSE)</f>
        <v>154.56156063268912</v>
      </c>
      <c r="E24" s="48">
        <f>HLOOKUP(D$2,'FS ADD Mid PA'!$A$414:$O$465,ROW(E24)-2,FALSE)</f>
        <v>3.9991715980000002</v>
      </c>
      <c r="F24" s="48">
        <f>HLOOKUP(F$2,'FS Stock Mid PA'!$A$414:$O$465,ROW(F24)-2,FALSE)</f>
        <v>947.07034812547511</v>
      </c>
      <c r="G24" s="48">
        <f>HLOOKUP(F$2,'FS ADD Mid PA'!$A$414:$O$465,ROW(G24)-2,FALSE)</f>
        <v>24.214687745000003</v>
      </c>
      <c r="H24" s="48">
        <f>HLOOKUP(H$2,'FS Stock Mid PA'!$A$414:$O$465,ROW(H24)-2,FALSE)</f>
        <v>253.03399643883589</v>
      </c>
      <c r="I24" s="48">
        <f>HLOOKUP(H$2,'FS ADD Mid PA'!$A$414:$O$465,ROW(I24)-2,FALSE)</f>
        <v>6.2694698629999994</v>
      </c>
      <c r="J24" s="48">
        <f>HLOOKUP(J$2,'FS Stock Mid PA'!$A$414:$O$465,ROW(J24)-2,FALSE)</f>
        <v>812.37703564498634</v>
      </c>
      <c r="K24" s="48">
        <f>HLOOKUP(J$2,'FS ADD Mid PA'!$A$414:$O$465,ROW(K24)-2,FALSE)</f>
        <v>31.033796009</v>
      </c>
      <c r="L24" s="48">
        <f>HLOOKUP(L$2,'FS Stock Mid PA'!$A$414:$O$465,ROW(L24)-2,FALSE)</f>
        <v>47.4468790293922</v>
      </c>
      <c r="M24" s="48">
        <f>HLOOKUP(L$2,'FS ADD Mid PA'!$A$414:$O$465,ROW(M24)-2,FALSE)</f>
        <v>1.8349110320000004</v>
      </c>
      <c r="N24" s="48">
        <f>HLOOKUP(N$2,'FS Stock Mid PA'!$A$414:$O$465,ROW(N24)-2,FALSE)</f>
        <v>444.4530143734666</v>
      </c>
      <c r="O24" s="48">
        <f>HLOOKUP(N$2,'FS ADD Mid PA'!$A$414:$O$465,ROW(O24)-2,FALSE)</f>
        <v>5.6919322550000011</v>
      </c>
      <c r="P24" s="48">
        <f>HLOOKUP(P$2,'FS Stock Mid PA'!$A$414:$O$465,ROW(P24)-2,FALSE)</f>
        <v>250.71302711162119</v>
      </c>
      <c r="Q24" s="48">
        <f>HLOOKUP(P$2,'FS ADD Mid PA'!$A$414:$O$465,ROW(Q24)-2,FALSE)</f>
        <v>2.2961684240000002</v>
      </c>
      <c r="R24" s="48">
        <f>HLOOKUP(R$2,'FS Stock Mid PA'!$A$414:$O$465,ROW(R24)-2,FALSE)</f>
        <v>278.03516866718144</v>
      </c>
      <c r="S24" s="48">
        <f>HLOOKUP(R$2,'FS ADD Mid PA'!$A$414:$O$465,ROW(S24)-2,FALSE)</f>
        <v>4.3377293799999999</v>
      </c>
      <c r="T24" s="48">
        <f>HLOOKUP(T$2,'FS Stock Mid PA'!$A$414:$O$465,ROW(T24)-2,FALSE)</f>
        <v>276.5846615257181</v>
      </c>
      <c r="U24" s="48">
        <f>HLOOKUP(T$2,'FS ADD Mid PA'!$A$414:$O$465,ROW(U24)-2,FALSE)</f>
        <v>8.0691565739999991</v>
      </c>
      <c r="V24" s="48">
        <f>HLOOKUP(V$2,'FS Stock Mid PA'!$A$414:$O$465,ROW(V24)-2,FALSE)</f>
        <v>1089.6081316210305</v>
      </c>
      <c r="W24" s="48">
        <f>HLOOKUP(V$2,'FS ADD Mid PA'!$A$414:$O$465,ROW(W24)-2,FALSE)</f>
        <v>34.491351659999999</v>
      </c>
      <c r="X24" s="48">
        <f>HLOOKUP(X$2,'FS Stock Mid PA'!$A$414:$O$465,ROW(X24)-2,FALSE)</f>
        <v>1086.4530472929798</v>
      </c>
      <c r="Y24" s="48">
        <f>HLOOKUP(X$2,'FS ADD Mid PA'!$A$414:$O$465,ROW(Y24)-2,FALSE)</f>
        <v>33.619612825000004</v>
      </c>
      <c r="Z24" s="48">
        <v>3743.2523360529131</v>
      </c>
      <c r="AA24" s="48">
        <v>41.427457362500924</v>
      </c>
      <c r="AB24" s="48">
        <v>17088.662904598881</v>
      </c>
      <c r="AC24" s="48">
        <v>766.66570057940999</v>
      </c>
      <c r="AD24" s="45"/>
      <c r="AE24" s="51">
        <f t="shared" si="0"/>
        <v>2.7207463474554543E-2</v>
      </c>
    </row>
    <row r="25" spans="1:31" x14ac:dyDescent="0.3">
      <c r="A25" s="45">
        <v>2001</v>
      </c>
      <c r="B25" s="48">
        <f>HLOOKUP(B$2,'FS Stock Mid PA'!$A$414:$O$465,ROW(B25)-2,FALSE)</f>
        <v>335.91348024284417</v>
      </c>
      <c r="C25" s="48">
        <f>HLOOKUP(B$2,'FS ADD Mid PA'!$A$414:$O$465,ROW(C25)-2,FALSE)</f>
        <v>6.9515254470000007</v>
      </c>
      <c r="D25" s="48">
        <f>HLOOKUP(D$2,'FS Stock Mid PA'!$A$414:$O$465,ROW(D25)-2,FALSE)</f>
        <v>157.79397963810482</v>
      </c>
      <c r="E25" s="48">
        <f>HLOOKUP(D$2,'FS ADD Mid PA'!$A$414:$O$465,ROW(E25)-2,FALSE)</f>
        <v>3.9823833120000005</v>
      </c>
      <c r="F25" s="48">
        <f>HLOOKUP(F$2,'FS Stock Mid PA'!$A$414:$O$465,ROW(F25)-2,FALSE)</f>
        <v>966.56257745106473</v>
      </c>
      <c r="G25" s="48">
        <f>HLOOKUP(F$2,'FS ADD Mid PA'!$A$414:$O$465,ROW(G25)-2,FALSE)</f>
        <v>24.761056112000009</v>
      </c>
      <c r="H25" s="48">
        <f>HLOOKUP(H$2,'FS Stock Mid PA'!$A$414:$O$465,ROW(H25)-2,FALSE)</f>
        <v>258.03289448345498</v>
      </c>
      <c r="I25" s="48">
        <f>HLOOKUP(H$2,'FS ADD Mid PA'!$A$414:$O$465,ROW(I25)-2,FALSE)</f>
        <v>6.4675444960000013</v>
      </c>
      <c r="J25" s="48">
        <f>HLOOKUP(J$2,'FS Stock Mid PA'!$A$414:$O$465,ROW(J25)-2,FALSE)</f>
        <v>840.4011261118676</v>
      </c>
      <c r="K25" s="48">
        <f>HLOOKUP(J$2,'FS ADD Mid PA'!$A$414:$O$465,ROW(K25)-2,FALSE)</f>
        <v>33.398717033000011</v>
      </c>
      <c r="L25" s="48">
        <f>HLOOKUP(L$2,'FS Stock Mid PA'!$A$414:$O$465,ROW(L25)-2,FALSE)</f>
        <v>48.808848546014886</v>
      </c>
      <c r="M25" s="48">
        <f>HLOOKUP(L$2,'FS ADD Mid PA'!$A$414:$O$465,ROW(M25)-2,FALSE)</f>
        <v>1.7376273680000007</v>
      </c>
      <c r="N25" s="48">
        <f>HLOOKUP(N$2,'FS Stock Mid PA'!$A$414:$O$465,ROW(N25)-2,FALSE)</f>
        <v>450.60628487418228</v>
      </c>
      <c r="O25" s="48">
        <f>HLOOKUP(N$2,'FS ADD Mid PA'!$A$414:$O$465,ROW(O25)-2,FALSE)</f>
        <v>7.2651879490000013</v>
      </c>
      <c r="P25" s="48">
        <f>HLOOKUP(P$2,'FS Stock Mid PA'!$A$414:$O$465,ROW(P25)-2,FALSE)</f>
        <v>253.20618330002972</v>
      </c>
      <c r="Q25" s="48">
        <f>HLOOKUP(P$2,'FS ADD Mid PA'!$A$414:$O$465,ROW(Q25)-2,FALSE)</f>
        <v>3.1862287900000004</v>
      </c>
      <c r="R25" s="48">
        <f>HLOOKUP(R$2,'FS Stock Mid PA'!$A$414:$O$465,ROW(R25)-2,FALSE)</f>
        <v>282.3895315312551</v>
      </c>
      <c r="S25" s="48">
        <f>HLOOKUP(R$2,'FS ADD Mid PA'!$A$414:$O$465,ROW(S25)-2,FALSE)</f>
        <v>4.8799538850000008</v>
      </c>
      <c r="T25" s="48">
        <f>HLOOKUP(T$2,'FS Stock Mid PA'!$A$414:$O$465,ROW(T25)-2,FALSE)</f>
        <v>284.49846039719534</v>
      </c>
      <c r="U25" s="48">
        <f>HLOOKUP(T$2,'FS ADD Mid PA'!$A$414:$O$465,ROW(U25)-2,FALSE)</f>
        <v>9.5600563050000034</v>
      </c>
      <c r="V25" s="48">
        <f>HLOOKUP(V$2,'FS Stock Mid PA'!$A$414:$O$465,ROW(V25)-2,FALSE)</f>
        <v>1118.3757510114212</v>
      </c>
      <c r="W25" s="48">
        <f>HLOOKUP(V$2,'FS ADD Mid PA'!$A$414:$O$465,ROW(W25)-2,FALSE)</f>
        <v>32.785886361999992</v>
      </c>
      <c r="X25" s="48">
        <f>HLOOKUP(X$2,'FS Stock Mid PA'!$A$414:$O$465,ROW(X25)-2,FALSE)</f>
        <v>1110.100652656824</v>
      </c>
      <c r="Y25" s="48">
        <f>HLOOKUP(X$2,'FS ADD Mid PA'!$A$414:$O$465,ROW(Y25)-2,FALSE)</f>
        <v>28.063376514000009</v>
      </c>
      <c r="Z25" s="48">
        <v>3760.9215112116026</v>
      </c>
      <c r="AA25" s="48">
        <v>40.734829541020879</v>
      </c>
      <c r="AB25" s="48">
        <v>17232.806699616136</v>
      </c>
      <c r="AC25" s="48">
        <v>775.83976370706603</v>
      </c>
      <c r="AD25" s="45"/>
      <c r="AE25" s="51">
        <f t="shared" si="0"/>
        <v>2.6698514204444135E-2</v>
      </c>
    </row>
    <row r="26" spans="1:31" x14ac:dyDescent="0.3">
      <c r="A26" s="45">
        <v>2002</v>
      </c>
      <c r="B26" s="48">
        <f>HLOOKUP(B$2,'FS Stock Mid PA'!$A$414:$O$465,ROW(B26)-2,FALSE)</f>
        <v>341.179767942441</v>
      </c>
      <c r="C26" s="48">
        <f>HLOOKUP(B$2,'FS ADD Mid PA'!$A$414:$O$465,ROW(C26)-2,FALSE)</f>
        <v>7.7080909759999994</v>
      </c>
      <c r="D26" s="48">
        <f>HLOOKUP(D$2,'FS Stock Mid PA'!$A$414:$O$465,ROW(D26)-2,FALSE)</f>
        <v>161.80389040624686</v>
      </c>
      <c r="E26" s="48">
        <f>HLOOKUP(D$2,'FS ADD Mid PA'!$A$414:$O$465,ROW(E26)-2,FALSE)</f>
        <v>4.8240712189999986</v>
      </c>
      <c r="F26" s="48">
        <f>HLOOKUP(F$2,'FS Stock Mid PA'!$A$414:$O$465,ROW(F26)-2,FALSE)</f>
        <v>988.025245324499</v>
      </c>
      <c r="G26" s="48">
        <f>HLOOKUP(F$2,'FS ADD Mid PA'!$A$414:$O$465,ROW(G26)-2,FALSE)</f>
        <v>27.075659577</v>
      </c>
      <c r="H26" s="48">
        <f>HLOOKUP(H$2,'FS Stock Mid PA'!$A$414:$O$465,ROW(H26)-2,FALSE)</f>
        <v>263.21550724799221</v>
      </c>
      <c r="I26" s="48">
        <f>HLOOKUP(H$2,'FS ADD Mid PA'!$A$414:$O$465,ROW(I26)-2,FALSE)</f>
        <v>6.7482605760000007</v>
      </c>
      <c r="J26" s="48">
        <f>HLOOKUP(J$2,'FS Stock Mid PA'!$A$414:$O$465,ROW(J26)-2,FALSE)</f>
        <v>873.16296946985278</v>
      </c>
      <c r="K26" s="48">
        <f>HLOOKUP(J$2,'FS ADD Mid PA'!$A$414:$O$465,ROW(K26)-2,FALSE)</f>
        <v>38.438125561000007</v>
      </c>
      <c r="L26" s="48">
        <f>HLOOKUP(L$2,'FS Stock Mid PA'!$A$414:$O$465,ROW(L26)-2,FALSE)</f>
        <v>49.475146810095559</v>
      </c>
      <c r="M26" s="48">
        <f>HLOOKUP(L$2,'FS ADD Mid PA'!$A$414:$O$465,ROW(M26)-2,FALSE)</f>
        <v>1.0622177819999998</v>
      </c>
      <c r="N26" s="48">
        <f>HLOOKUP(N$2,'FS Stock Mid PA'!$A$414:$O$465,ROW(N26)-2,FALSE)</f>
        <v>457.86331544579485</v>
      </c>
      <c r="O26" s="48">
        <f>HLOOKUP(N$2,'FS ADD Mid PA'!$A$414:$O$465,ROW(O26)-2,FALSE)</f>
        <v>8.4632352039999983</v>
      </c>
      <c r="P26" s="48">
        <f>HLOOKUP(P$2,'FS Stock Mid PA'!$A$414:$O$465,ROW(P26)-2,FALSE)</f>
        <v>256.25818675951217</v>
      </c>
      <c r="Q26" s="48">
        <f>HLOOKUP(P$2,'FS ADD Mid PA'!$A$414:$O$465,ROW(Q26)-2,FALSE)</f>
        <v>3.803938901</v>
      </c>
      <c r="R26" s="48">
        <f>HLOOKUP(R$2,'FS Stock Mid PA'!$A$414:$O$465,ROW(R26)-2,FALSE)</f>
        <v>287.50735435279944</v>
      </c>
      <c r="S26" s="48">
        <f>HLOOKUP(R$2,'FS ADD Mid PA'!$A$414:$O$465,ROW(S26)-2,FALSE)</f>
        <v>5.686263866</v>
      </c>
      <c r="T26" s="48">
        <f>HLOOKUP(T$2,'FS Stock Mid PA'!$A$414:$O$465,ROW(T26)-2,FALSE)</f>
        <v>293.12387108741007</v>
      </c>
      <c r="U26" s="48">
        <f>HLOOKUP(T$2,'FS ADD Mid PA'!$A$414:$O$465,ROW(U26)-2,FALSE)</f>
        <v>10.377769302999999</v>
      </c>
      <c r="V26" s="48">
        <f>HLOOKUP(V$2,'FS Stock Mid PA'!$A$414:$O$465,ROW(V26)-2,FALSE)</f>
        <v>1147.2711059731121</v>
      </c>
      <c r="W26" s="48">
        <f>HLOOKUP(V$2,'FS ADD Mid PA'!$A$414:$O$465,ROW(W26)-2,FALSE)</f>
        <v>33.23894447899999</v>
      </c>
      <c r="X26" s="48">
        <f>HLOOKUP(X$2,'FS Stock Mid PA'!$A$414:$O$465,ROW(X26)-2,FALSE)</f>
        <v>1139.209479552283</v>
      </c>
      <c r="Y26" s="48">
        <f>HLOOKUP(X$2,'FS ADD Mid PA'!$A$414:$O$465,ROW(Y26)-2,FALSE)</f>
        <v>33.896617907000007</v>
      </c>
      <c r="Z26" s="48">
        <v>3783.7531180770929</v>
      </c>
      <c r="AA26" s="48">
        <v>39.862395007391555</v>
      </c>
      <c r="AB26" s="48">
        <v>17446.7915719544</v>
      </c>
      <c r="AC26" s="48">
        <v>831.23414637518488</v>
      </c>
      <c r="AD26" s="45"/>
      <c r="AE26" s="51">
        <f t="shared" si="0"/>
        <v>2.8974180002366411E-2</v>
      </c>
    </row>
    <row r="27" spans="1:31" x14ac:dyDescent="0.3">
      <c r="A27" s="45">
        <v>2003</v>
      </c>
      <c r="B27" s="48">
        <f>HLOOKUP(B$2,'FS Stock Mid PA'!$A$414:$O$465,ROW(B27)-2,FALSE)</f>
        <v>345.80174875098839</v>
      </c>
      <c r="C27" s="48">
        <f>HLOOKUP(B$2,'FS ADD Mid PA'!$A$414:$O$465,ROW(C27)-2,FALSE)</f>
        <v>7.2392276459999998</v>
      </c>
      <c r="D27" s="48">
        <f>HLOOKUP(D$2,'FS Stock Mid PA'!$A$414:$O$465,ROW(D27)-2,FALSE)</f>
        <v>164.98171057228643</v>
      </c>
      <c r="E27" s="48">
        <f>HLOOKUP(D$2,'FS ADD Mid PA'!$A$414:$O$465,ROW(E27)-2,FALSE)</f>
        <v>4.0606061649999994</v>
      </c>
      <c r="F27" s="48">
        <f>HLOOKUP(F$2,'FS Stock Mid PA'!$A$414:$O$465,ROW(F27)-2,FALSE)</f>
        <v>1008.1543259563483</v>
      </c>
      <c r="G27" s="48">
        <f>HLOOKUP(F$2,'FS ADD Mid PA'!$A$414:$O$465,ROW(G27)-2,FALSE)</f>
        <v>26.093888348999997</v>
      </c>
      <c r="H27" s="48">
        <f>HLOOKUP(H$2,'FS Stock Mid PA'!$A$414:$O$465,ROW(H27)-2,FALSE)</f>
        <v>268.24757075332963</v>
      </c>
      <c r="I27" s="48">
        <f>HLOOKUP(H$2,'FS ADD Mid PA'!$A$414:$O$465,ROW(I27)-2,FALSE)</f>
        <v>6.6963279090000007</v>
      </c>
      <c r="J27" s="48">
        <f>HLOOKUP(J$2,'FS Stock Mid PA'!$A$414:$O$465,ROW(J27)-2,FALSE)</f>
        <v>896.54499619323656</v>
      </c>
      <c r="K27" s="48">
        <f>HLOOKUP(J$2,'FS ADD Mid PA'!$A$414:$O$465,ROW(K27)-2,FALSE)</f>
        <v>29.358446426000004</v>
      </c>
      <c r="L27" s="48">
        <f>HLOOKUP(L$2,'FS Stock Mid PA'!$A$414:$O$465,ROW(L27)-2,FALSE)</f>
        <v>50.056852072125032</v>
      </c>
      <c r="M27" s="48">
        <f>HLOOKUP(L$2,'FS ADD Mid PA'!$A$414:$O$465,ROW(M27)-2,FALSE)</f>
        <v>0.99676954900000014</v>
      </c>
      <c r="N27" s="48">
        <f>HLOOKUP(N$2,'FS Stock Mid PA'!$A$414:$O$465,ROW(N27)-2,FALSE)</f>
        <v>466.2161306106874</v>
      </c>
      <c r="O27" s="48">
        <f>HLOOKUP(N$2,'FS ADD Mid PA'!$A$414:$O$465,ROW(O27)-2,FALSE)</f>
        <v>9.6599318259999993</v>
      </c>
      <c r="P27" s="48">
        <f>HLOOKUP(P$2,'FS Stock Mid PA'!$A$414:$O$465,ROW(P27)-2,FALSE)</f>
        <v>259.66888039891586</v>
      </c>
      <c r="Q27" s="48">
        <f>HLOOKUP(P$2,'FS ADD Mid PA'!$A$414:$O$465,ROW(Q27)-2,FALSE)</f>
        <v>4.2255410170000003</v>
      </c>
      <c r="R27" s="48">
        <f>HLOOKUP(R$2,'FS Stock Mid PA'!$A$414:$O$465,ROW(R27)-2,FALSE)</f>
        <v>294.26036239337509</v>
      </c>
      <c r="S27" s="48">
        <f>HLOOKUP(R$2,'FS ADD Mid PA'!$A$414:$O$465,ROW(S27)-2,FALSE)</f>
        <v>7.3674212720000005</v>
      </c>
      <c r="T27" s="48">
        <f>HLOOKUP(T$2,'FS Stock Mid PA'!$A$414:$O$465,ROW(T27)-2,FALSE)</f>
        <v>298.3884215522657</v>
      </c>
      <c r="U27" s="48">
        <f>HLOOKUP(T$2,'FS ADD Mid PA'!$A$414:$O$465,ROW(U27)-2,FALSE)</f>
        <v>7.1231422890000005</v>
      </c>
      <c r="V27" s="48">
        <f>HLOOKUP(V$2,'FS Stock Mid PA'!$A$414:$O$465,ROW(V27)-2,FALSE)</f>
        <v>1175.1624823918789</v>
      </c>
      <c r="W27" s="48">
        <f>HLOOKUP(V$2,'FS ADD Mid PA'!$A$414:$O$465,ROW(W27)-2,FALSE)</f>
        <v>32.579084145999992</v>
      </c>
      <c r="X27" s="48">
        <f>HLOOKUP(X$2,'FS Stock Mid PA'!$A$414:$O$465,ROW(X27)-2,FALSE)</f>
        <v>1166.0297653862606</v>
      </c>
      <c r="Y27" s="48">
        <f>HLOOKUP(X$2,'FS ADD Mid PA'!$A$414:$O$465,ROW(Y27)-2,FALSE)</f>
        <v>32.012841448000003</v>
      </c>
      <c r="Z27" s="48">
        <v>3814.1286935613311</v>
      </c>
      <c r="AA27" s="48">
        <v>52.42766421787843</v>
      </c>
      <c r="AB27" s="48">
        <v>17667.025450586021</v>
      </c>
      <c r="AC27" s="48">
        <v>880.93310775923931</v>
      </c>
      <c r="AD27" s="45"/>
      <c r="AE27" s="51">
        <f t="shared" si="0"/>
        <v>2.6184856677934402E-2</v>
      </c>
    </row>
    <row r="28" spans="1:31" x14ac:dyDescent="0.3">
      <c r="A28" s="45">
        <v>2004</v>
      </c>
      <c r="B28" s="48">
        <f>HLOOKUP(B$2,'FS Stock Mid PA'!$A$414:$O$465,ROW(B28)-2,FALSE)</f>
        <v>349.78665413096257</v>
      </c>
      <c r="C28" s="48">
        <f>HLOOKUP(B$2,'FS ADD Mid PA'!$A$414:$O$465,ROW(C28)-2,FALSE)</f>
        <v>6.7797129330000017</v>
      </c>
      <c r="D28" s="48">
        <f>HLOOKUP(D$2,'FS Stock Mid PA'!$A$414:$O$465,ROW(D28)-2,FALSE)</f>
        <v>167.70465550638716</v>
      </c>
      <c r="E28" s="48">
        <f>HLOOKUP(D$2,'FS ADD Mid PA'!$A$414:$O$465,ROW(E28)-2,FALSE)</f>
        <v>3.6760064440000004</v>
      </c>
      <c r="F28" s="48">
        <f>HLOOKUP(F$2,'FS Stock Mid PA'!$A$414:$O$465,ROW(F28)-2,FALSE)</f>
        <v>1025.0513819787643</v>
      </c>
      <c r="G28" s="48">
        <f>HLOOKUP(F$2,'FS ADD Mid PA'!$A$414:$O$465,ROW(G28)-2,FALSE)</f>
        <v>23.214170664000005</v>
      </c>
      <c r="H28" s="48">
        <f>HLOOKUP(H$2,'FS Stock Mid PA'!$A$414:$O$465,ROW(H28)-2,FALSE)</f>
        <v>272.72815762555581</v>
      </c>
      <c r="I28" s="48">
        <f>HLOOKUP(H$2,'FS ADD Mid PA'!$A$414:$O$465,ROW(I28)-2,FALSE)</f>
        <v>6.2440506410000003</v>
      </c>
      <c r="J28" s="48">
        <f>HLOOKUP(J$2,'FS Stock Mid PA'!$A$414:$O$465,ROW(J28)-2,FALSE)</f>
        <v>920.05650657375475</v>
      </c>
      <c r="K28" s="48">
        <f>HLOOKUP(J$2,'FS ADD Mid PA'!$A$414:$O$465,ROW(K28)-2,FALSE)</f>
        <v>29.765553517000001</v>
      </c>
      <c r="L28" s="48">
        <f>HLOOKUP(L$2,'FS Stock Mid PA'!$A$414:$O$465,ROW(L28)-2,FALSE)</f>
        <v>50.900170044155381</v>
      </c>
      <c r="M28" s="48">
        <f>HLOOKUP(L$2,'FS ADD Mid PA'!$A$414:$O$465,ROW(M28)-2,FALSE)</f>
        <v>1.2774397790000001</v>
      </c>
      <c r="N28" s="48">
        <f>HLOOKUP(N$2,'FS Stock Mid PA'!$A$414:$O$465,ROW(N28)-2,FALSE)</f>
        <v>477.03252610203378</v>
      </c>
      <c r="O28" s="48">
        <f>HLOOKUP(N$2,'FS ADD Mid PA'!$A$414:$O$465,ROW(O28)-2,FALSE)</f>
        <v>12.23178877</v>
      </c>
      <c r="P28" s="48">
        <f>HLOOKUP(P$2,'FS Stock Mid PA'!$A$414:$O$465,ROW(P28)-2,FALSE)</f>
        <v>261.92346358628072</v>
      </c>
      <c r="Q28" s="48">
        <f>HLOOKUP(P$2,'FS ADD Mid PA'!$A$414:$O$465,ROW(Q28)-2,FALSE)</f>
        <v>3.136665025000001</v>
      </c>
      <c r="R28" s="48">
        <f>HLOOKUP(R$2,'FS Stock Mid PA'!$A$414:$O$465,ROW(R28)-2,FALSE)</f>
        <v>300.52118822937683</v>
      </c>
      <c r="S28" s="48">
        <f>HLOOKUP(R$2,'FS ADD Mid PA'!$A$414:$O$465,ROW(S28)-2,FALSE)</f>
        <v>6.9251201399999998</v>
      </c>
      <c r="T28" s="48">
        <f>HLOOKUP(T$2,'FS Stock Mid PA'!$A$414:$O$465,ROW(T28)-2,FALSE)</f>
        <v>302.38040996298702</v>
      </c>
      <c r="U28" s="48">
        <f>HLOOKUP(T$2,'FS ADD Mid PA'!$A$414:$O$465,ROW(U28)-2,FALSE)</f>
        <v>5.952329583</v>
      </c>
      <c r="V28" s="48">
        <f>HLOOKUP(V$2,'FS Stock Mid PA'!$A$414:$O$465,ROW(V28)-2,FALSE)</f>
        <v>1198.2435089781377</v>
      </c>
      <c r="W28" s="48">
        <f>HLOOKUP(V$2,'FS ADD Mid PA'!$A$414:$O$465,ROW(W28)-2,FALSE)</f>
        <v>28.127530282000002</v>
      </c>
      <c r="X28" s="48">
        <f>HLOOKUP(X$2,'FS Stock Mid PA'!$A$414:$O$465,ROW(X28)-2,FALSE)</f>
        <v>1176.4794475504859</v>
      </c>
      <c r="Y28" s="48">
        <f>HLOOKUP(X$2,'FS ADD Mid PA'!$A$414:$O$465,ROW(Y28)-2,FALSE)</f>
        <v>16.059034729</v>
      </c>
      <c r="Z28" s="48">
        <v>3845.3685430118667</v>
      </c>
      <c r="AA28" s="48">
        <v>56.517156660764513</v>
      </c>
      <c r="AB28" s="48">
        <v>17902.854098207397</v>
      </c>
      <c r="AC28" s="48">
        <v>917.83723807847889</v>
      </c>
      <c r="AD28" s="45"/>
      <c r="AE28" s="51">
        <f t="shared" si="0"/>
        <v>2.2050382074565989E-2</v>
      </c>
    </row>
    <row r="29" spans="1:31" x14ac:dyDescent="0.3">
      <c r="A29" s="45">
        <v>2005</v>
      </c>
      <c r="B29" s="48">
        <f>HLOOKUP(B$2,'FS Stock Mid PA'!$A$414:$O$465,ROW(B29)-2,FALSE)</f>
        <v>354.00196496768842</v>
      </c>
      <c r="C29" s="48">
        <f>HLOOKUP(B$2,'FS ADD Mid PA'!$A$414:$O$465,ROW(C29)-2,FALSE)</f>
        <v>7.1895834540000001</v>
      </c>
      <c r="D29" s="48">
        <f>HLOOKUP(D$2,'FS Stock Mid PA'!$A$414:$O$465,ROW(D29)-2,FALSE)</f>
        <v>170.21581954486243</v>
      </c>
      <c r="E29" s="48">
        <f>HLOOKUP(D$2,'FS ADD Mid PA'!$A$414:$O$465,ROW(E29)-2,FALSE)</f>
        <v>3.5379413560000001</v>
      </c>
      <c r="F29" s="48">
        <f>HLOOKUP(F$2,'FS Stock Mid PA'!$A$414:$O$465,ROW(F29)-2,FALSE)</f>
        <v>1045.2786770771957</v>
      </c>
      <c r="G29" s="48">
        <f>HLOOKUP(F$2,'FS ADD Mid PA'!$A$414:$O$465,ROW(G29)-2,FALSE)</f>
        <v>26.896535338000003</v>
      </c>
      <c r="H29" s="48">
        <f>HLOOKUP(H$2,'FS Stock Mid PA'!$A$414:$O$465,ROW(H29)-2,FALSE)</f>
        <v>278.18494161013103</v>
      </c>
      <c r="I29" s="48">
        <f>HLOOKUP(H$2,'FS ADD Mid PA'!$A$414:$O$465,ROW(I29)-2,FALSE)</f>
        <v>7.3193010660000004</v>
      </c>
      <c r="J29" s="48">
        <f>HLOOKUP(J$2,'FS Stock Mid PA'!$A$414:$O$465,ROW(J29)-2,FALSE)</f>
        <v>938.92798107816179</v>
      </c>
      <c r="K29" s="48">
        <f>HLOOKUP(J$2,'FS ADD Mid PA'!$A$414:$O$465,ROW(K29)-2,FALSE)</f>
        <v>25.402445334000003</v>
      </c>
      <c r="L29" s="48">
        <f>HLOOKUP(L$2,'FS Stock Mid PA'!$A$414:$O$465,ROW(L29)-2,FALSE)</f>
        <v>51.635016095193514</v>
      </c>
      <c r="M29" s="48">
        <f>HLOOKUP(L$2,'FS ADD Mid PA'!$A$414:$O$465,ROW(M29)-2,FALSE)</f>
        <v>1.1875008070000002</v>
      </c>
      <c r="N29" s="48">
        <f>HLOOKUP(N$2,'FS Stock Mid PA'!$A$414:$O$465,ROW(N29)-2,FALSE)</f>
        <v>490.51960105287617</v>
      </c>
      <c r="O29" s="48">
        <f>HLOOKUP(N$2,'FS ADD Mid PA'!$A$414:$O$465,ROW(O29)-2,FALSE)</f>
        <v>15.019971317</v>
      </c>
      <c r="P29" s="48">
        <f>HLOOKUP(P$2,'FS Stock Mid PA'!$A$414:$O$465,ROW(P29)-2,FALSE)</f>
        <v>264.88565241585445</v>
      </c>
      <c r="Q29" s="48">
        <f>HLOOKUP(P$2,'FS ADD Mid PA'!$A$414:$O$465,ROW(Q29)-2,FALSE)</f>
        <v>3.9145781750000004</v>
      </c>
      <c r="R29" s="48">
        <f>HLOOKUP(R$2,'FS Stock Mid PA'!$A$414:$O$465,ROW(R29)-2,FALSE)</f>
        <v>305.46379332955422</v>
      </c>
      <c r="S29" s="48">
        <f>HLOOKUP(R$2,'FS ADD Mid PA'!$A$414:$O$465,ROW(S29)-2,FALSE)</f>
        <v>5.6575853470000004</v>
      </c>
      <c r="T29" s="48">
        <f>HLOOKUP(T$2,'FS Stock Mid PA'!$A$414:$O$465,ROW(T29)-2,FALSE)</f>
        <v>305.91079335929726</v>
      </c>
      <c r="U29" s="48">
        <f>HLOOKUP(T$2,'FS ADD Mid PA'!$A$414:$O$465,ROW(U29)-2,FALSE)</f>
        <v>5.5935284980000004</v>
      </c>
      <c r="V29" s="48">
        <f>HLOOKUP(V$2,'FS Stock Mid PA'!$A$414:$O$465,ROW(V29)-2,FALSE)</f>
        <v>1219.1143201874279</v>
      </c>
      <c r="W29" s="48">
        <f>HLOOKUP(V$2,'FS ADD Mid PA'!$A$414:$O$465,ROW(W29)-2,FALSE)</f>
        <v>26.286608274000006</v>
      </c>
      <c r="X29" s="48">
        <f>HLOOKUP(X$2,'FS Stock Mid PA'!$A$414:$O$465,ROW(X29)-2,FALSE)</f>
        <v>1188.4750388492271</v>
      </c>
      <c r="Y29" s="48">
        <f>HLOOKUP(X$2,'FS ADD Mid PA'!$A$414:$O$465,ROW(Y29)-2,FALSE)</f>
        <v>18.024555723999999</v>
      </c>
      <c r="Z29" s="48">
        <v>3879.3864030940754</v>
      </c>
      <c r="AA29" s="48">
        <v>51.545930830801304</v>
      </c>
      <c r="AB29" s="48">
        <v>18184.222300650963</v>
      </c>
      <c r="AC29" s="48">
        <v>932.71561455492576</v>
      </c>
      <c r="AD29" s="45"/>
      <c r="AE29" s="51">
        <f t="shared" si="0"/>
        <v>2.2083572930913713E-2</v>
      </c>
    </row>
    <row r="30" spans="1:31" x14ac:dyDescent="0.3">
      <c r="A30" s="45">
        <v>2006</v>
      </c>
      <c r="B30" s="48">
        <f>HLOOKUP(B$2,'FS Stock Mid PA'!$A$414:$O$465,ROW(B30)-2,FALSE)</f>
        <v>357.13526216192446</v>
      </c>
      <c r="C30" s="48">
        <f>HLOOKUP(B$2,'FS ADD Mid PA'!$A$414:$O$465,ROW(C30)-2,FALSE)</f>
        <v>6.2882873070000009</v>
      </c>
      <c r="D30" s="48">
        <f>HLOOKUP(D$2,'FS Stock Mid PA'!$A$414:$O$465,ROW(D30)-2,FALSE)</f>
        <v>172.14094509863247</v>
      </c>
      <c r="E30" s="48">
        <f>HLOOKUP(D$2,'FS ADD Mid PA'!$A$414:$O$465,ROW(E30)-2,FALSE)</f>
        <v>3.0286662979999996</v>
      </c>
      <c r="F30" s="48">
        <f>HLOOKUP(F$2,'FS Stock Mid PA'!$A$414:$O$465,ROW(F30)-2,FALSE)</f>
        <v>1062.1520138705666</v>
      </c>
      <c r="G30" s="48">
        <f>HLOOKUP(F$2,'FS ADD Mid PA'!$A$414:$O$465,ROW(G30)-2,FALSE)</f>
        <v>23.901752144</v>
      </c>
      <c r="H30" s="48">
        <f>HLOOKUP(H$2,'FS Stock Mid PA'!$A$414:$O$465,ROW(H30)-2,FALSE)</f>
        <v>282.67187691169096</v>
      </c>
      <c r="I30" s="48">
        <f>HLOOKUP(H$2,'FS ADD Mid PA'!$A$414:$O$465,ROW(I30)-2,FALSE)</f>
        <v>6.4498092670000009</v>
      </c>
      <c r="J30" s="48">
        <f>HLOOKUP(J$2,'FS Stock Mid PA'!$A$414:$O$465,ROW(J30)-2,FALSE)</f>
        <v>951.75470897041987</v>
      </c>
      <c r="K30" s="48">
        <f>HLOOKUP(J$2,'FS ADD Mid PA'!$A$414:$O$465,ROW(K30)-2,FALSE)</f>
        <v>19.616715597000002</v>
      </c>
      <c r="L30" s="48">
        <f>HLOOKUP(L$2,'FS Stock Mid PA'!$A$414:$O$465,ROW(L30)-2,FALSE)</f>
        <v>51.832220541193614</v>
      </c>
      <c r="M30" s="48">
        <f>HLOOKUP(L$2,'FS ADD Mid PA'!$A$414:$O$465,ROW(M30)-2,FALSE)</f>
        <v>0.66691731099999985</v>
      </c>
      <c r="N30" s="48">
        <f>HLOOKUP(N$2,'FS Stock Mid PA'!$A$414:$O$465,ROW(N30)-2,FALSE)</f>
        <v>503.65361335177215</v>
      </c>
      <c r="O30" s="48">
        <f>HLOOKUP(N$2,'FS ADD Mid PA'!$A$414:$O$465,ROW(O30)-2,FALSE)</f>
        <v>14.792852339000003</v>
      </c>
      <c r="P30" s="48">
        <f>HLOOKUP(P$2,'FS Stock Mid PA'!$A$414:$O$465,ROW(P30)-2,FALSE)</f>
        <v>268.51213482582898</v>
      </c>
      <c r="Q30" s="48">
        <f>HLOOKUP(P$2,'FS ADD Mid PA'!$A$414:$O$465,ROW(Q30)-2,FALSE)</f>
        <v>4.6559702770000007</v>
      </c>
      <c r="R30" s="48">
        <f>HLOOKUP(R$2,'FS Stock Mid PA'!$A$414:$O$465,ROW(R30)-2,FALSE)</f>
        <v>311.53221179349657</v>
      </c>
      <c r="S30" s="48">
        <f>HLOOKUP(R$2,'FS ADD Mid PA'!$A$414:$O$465,ROW(S30)-2,FALSE)</f>
        <v>6.8361784139999999</v>
      </c>
      <c r="T30" s="48">
        <f>HLOOKUP(T$2,'FS Stock Mid PA'!$A$414:$O$465,ROW(T30)-2,FALSE)</f>
        <v>309.05203066827011</v>
      </c>
      <c r="U30" s="48">
        <f>HLOOKUP(T$2,'FS ADD Mid PA'!$A$414:$O$465,ROW(U30)-2,FALSE)</f>
        <v>5.3062598900000006</v>
      </c>
      <c r="V30" s="48">
        <f>HLOOKUP(V$2,'FS Stock Mid PA'!$A$414:$O$465,ROW(V30)-2,FALSE)</f>
        <v>1235.1848755146289</v>
      </c>
      <c r="W30" s="48">
        <f>HLOOKUP(V$2,'FS ADD Mid PA'!$A$414:$O$465,ROW(W30)-2,FALSE)</f>
        <v>21.871292226999998</v>
      </c>
      <c r="X30" s="48">
        <f>HLOOKUP(X$2,'FS Stock Mid PA'!$A$414:$O$465,ROW(X30)-2,FALSE)</f>
        <v>1196.4011744463317</v>
      </c>
      <c r="Y30" s="48">
        <f>HLOOKUP(X$2,'FS ADD Mid PA'!$A$414:$O$465,ROW(Y30)-2,FALSE)</f>
        <v>14.409659967</v>
      </c>
      <c r="Z30" s="48">
        <v>3927.17572103049</v>
      </c>
      <c r="AA30" s="48">
        <v>50.596637938151446</v>
      </c>
      <c r="AB30" s="48">
        <v>18454.088073573974</v>
      </c>
      <c r="AC30" s="48">
        <v>828.40772528745742</v>
      </c>
      <c r="AD30" s="45"/>
      <c r="AE30" s="51">
        <f t="shared" si="0"/>
        <v>1.9072503889962501E-2</v>
      </c>
    </row>
    <row r="31" spans="1:31" x14ac:dyDescent="0.3">
      <c r="A31" s="45">
        <v>2007</v>
      </c>
      <c r="B31" s="48">
        <f>HLOOKUP(B$2,'FS Stock Mid PA'!$A$414:$O$465,ROW(B31)-2,FALSE)</f>
        <v>361.39398429956753</v>
      </c>
      <c r="C31" s="48">
        <f>HLOOKUP(B$2,'FS ADD Mid PA'!$A$414:$O$465,ROW(C31)-2,FALSE)</f>
        <v>7.5916411909999999</v>
      </c>
      <c r="D31" s="48">
        <f>HLOOKUP(D$2,'FS Stock Mid PA'!$A$414:$O$465,ROW(D31)-2,FALSE)</f>
        <v>174.57372230416942</v>
      </c>
      <c r="E31" s="48">
        <f>HLOOKUP(D$2,'FS ADD Mid PA'!$A$414:$O$465,ROW(E31)-2,FALSE)</f>
        <v>3.6151166359999998</v>
      </c>
      <c r="F31" s="48">
        <f>HLOOKUP(F$2,'FS Stock Mid PA'!$A$414:$O$465,ROW(F31)-2,FALSE)</f>
        <v>1082.4260277426242</v>
      </c>
      <c r="G31" s="48">
        <f>HLOOKUP(F$2,'FS ADD Mid PA'!$A$414:$O$465,ROW(G31)-2,FALSE)</f>
        <v>27.652902755000003</v>
      </c>
      <c r="H31" s="48">
        <f>HLOOKUP(H$2,'FS Stock Mid PA'!$A$414:$O$465,ROW(H31)-2,FALSE)</f>
        <v>287.92086292547299</v>
      </c>
      <c r="I31" s="48">
        <f>HLOOKUP(H$2,'FS ADD Mid PA'!$A$414:$O$465,ROW(I31)-2,FALSE)</f>
        <v>7.3092252919999998</v>
      </c>
      <c r="J31" s="48">
        <f>HLOOKUP(J$2,'FS Stock Mid PA'!$A$414:$O$465,ROW(J31)-2,FALSE)</f>
        <v>970.55198461687894</v>
      </c>
      <c r="K31" s="48">
        <f>HLOOKUP(J$2,'FS ADD Mid PA'!$A$414:$O$465,ROW(K31)-2,FALSE)</f>
        <v>25.829310279999998</v>
      </c>
      <c r="L31" s="48">
        <f>HLOOKUP(L$2,'FS Stock Mid PA'!$A$414:$O$465,ROW(L31)-2,FALSE)</f>
        <v>52.243849682024006</v>
      </c>
      <c r="M31" s="48">
        <f>HLOOKUP(L$2,'FS ADD Mid PA'!$A$414:$O$465,ROW(M31)-2,FALSE)</f>
        <v>0.89663411299999973</v>
      </c>
      <c r="N31" s="48">
        <f>HLOOKUP(N$2,'FS Stock Mid PA'!$A$414:$O$465,ROW(N31)-2,FALSE)</f>
        <v>513.31809279983111</v>
      </c>
      <c r="O31" s="48">
        <f>HLOOKUP(N$2,'FS ADD Mid PA'!$A$414:$O$465,ROW(O31)-2,FALSE)</f>
        <v>11.454564353999999</v>
      </c>
      <c r="P31" s="48">
        <f>HLOOKUP(P$2,'FS Stock Mid PA'!$A$414:$O$465,ROW(P31)-2,FALSE)</f>
        <v>272.84760736083518</v>
      </c>
      <c r="Q31" s="48">
        <f>HLOOKUP(P$2,'FS ADD Mid PA'!$A$414:$O$465,ROW(Q31)-2,FALSE)</f>
        <v>5.4471221619999985</v>
      </c>
      <c r="R31" s="48">
        <f>HLOOKUP(R$2,'FS Stock Mid PA'!$A$414:$O$465,ROW(R31)-2,FALSE)</f>
        <v>318.26657260831672</v>
      </c>
      <c r="S31" s="48">
        <f>HLOOKUP(R$2,'FS ADD Mid PA'!$A$414:$O$465,ROW(S31)-2,FALSE)</f>
        <v>7.5605016840000001</v>
      </c>
      <c r="T31" s="48">
        <f>HLOOKUP(T$2,'FS Stock Mid PA'!$A$414:$O$465,ROW(T31)-2,FALSE)</f>
        <v>312.8807318506432</v>
      </c>
      <c r="U31" s="48">
        <f>HLOOKUP(T$2,'FS ADD Mid PA'!$A$414:$O$465,ROW(U31)-2,FALSE)</f>
        <v>6.0931882829999999</v>
      </c>
      <c r="V31" s="48">
        <f>HLOOKUP(V$2,'FS Stock Mid PA'!$A$414:$O$465,ROW(V31)-2,FALSE)</f>
        <v>1254.8594520322276</v>
      </c>
      <c r="W31" s="48">
        <f>HLOOKUP(V$2,'FS ADD Mid PA'!$A$414:$O$465,ROW(W31)-2,FALSE)</f>
        <v>25.868794020999999</v>
      </c>
      <c r="X31" s="48">
        <f>HLOOKUP(X$2,'FS Stock Mid PA'!$A$414:$O$465,ROW(X31)-2,FALSE)</f>
        <v>1208.7472020021751</v>
      </c>
      <c r="Y31" s="48">
        <f>HLOOKUP(X$2,'FS ADD Mid PA'!$A$414:$O$465,ROW(Y31)-2,FALSE)</f>
        <v>19.292918039</v>
      </c>
      <c r="Z31" s="48">
        <v>3969.5987028254849</v>
      </c>
      <c r="AA31" s="48">
        <v>39.899808942176342</v>
      </c>
      <c r="AB31" s="48">
        <v>18665.556263659702</v>
      </c>
      <c r="AC31" s="48">
        <v>744.70790251821234</v>
      </c>
      <c r="AD31" s="45"/>
      <c r="AE31" s="51">
        <f t="shared" si="0"/>
        <v>2.1822505457548578E-2</v>
      </c>
    </row>
    <row r="32" spans="1:31" x14ac:dyDescent="0.3">
      <c r="A32" s="45">
        <v>2008</v>
      </c>
      <c r="B32" s="48">
        <f>HLOOKUP(B$2,'FS Stock Mid PA'!$A$414:$O$465,ROW(B32)-2,FALSE)</f>
        <v>365.21010111492552</v>
      </c>
      <c r="C32" s="48">
        <f>HLOOKUP(B$2,'FS ADD Mid PA'!$A$414:$O$465,ROW(C32)-2,FALSE)</f>
        <v>7.3261214899999985</v>
      </c>
      <c r="D32" s="48">
        <f>HLOOKUP(D$2,'FS Stock Mid PA'!$A$414:$O$465,ROW(D32)-2,FALSE)</f>
        <v>176.17433553333038</v>
      </c>
      <c r="E32" s="48">
        <f>HLOOKUP(D$2,'FS ADD Mid PA'!$A$414:$O$465,ROW(E32)-2,FALSE)</f>
        <v>2.8649522940000005</v>
      </c>
      <c r="F32" s="48">
        <f>HLOOKUP(F$2,'FS Stock Mid PA'!$A$414:$O$465,ROW(F32)-2,FALSE)</f>
        <v>1099.5318269914198</v>
      </c>
      <c r="G32" s="48">
        <f>HLOOKUP(F$2,'FS ADD Mid PA'!$A$414:$O$465,ROW(G32)-2,FALSE)</f>
        <v>24.838782234</v>
      </c>
      <c r="H32" s="48">
        <f>HLOOKUP(H$2,'FS Stock Mid PA'!$A$414:$O$465,ROW(H32)-2,FALSE)</f>
        <v>292.6090992811836</v>
      </c>
      <c r="I32" s="48">
        <f>HLOOKUP(H$2,'FS ADD Mid PA'!$A$414:$O$465,ROW(I32)-2,FALSE)</f>
        <v>6.8460868890000004</v>
      </c>
      <c r="J32" s="48">
        <f>HLOOKUP(J$2,'FS Stock Mid PA'!$A$414:$O$465,ROW(J32)-2,FALSE)</f>
        <v>983.08466035732351</v>
      </c>
      <c r="K32" s="48">
        <f>HLOOKUP(J$2,'FS ADD Mid PA'!$A$414:$O$465,ROW(K32)-2,FALSE)</f>
        <v>19.802652661</v>
      </c>
      <c r="L32" s="48">
        <f>HLOOKUP(L$2,'FS Stock Mid PA'!$A$414:$O$465,ROW(L32)-2,FALSE)</f>
        <v>52.47547825016138</v>
      </c>
      <c r="M32" s="48">
        <f>HLOOKUP(L$2,'FS ADD Mid PA'!$A$414:$O$465,ROW(M32)-2,FALSE)</f>
        <v>0.73125772700000002</v>
      </c>
      <c r="N32" s="48">
        <f>HLOOKUP(N$2,'FS Stock Mid PA'!$A$414:$O$465,ROW(N32)-2,FALSE)</f>
        <v>522.79991299106382</v>
      </c>
      <c r="O32" s="48">
        <f>HLOOKUP(N$2,'FS ADD Mid PA'!$A$414:$O$465,ROW(O32)-2,FALSE)</f>
        <v>11.408362385</v>
      </c>
      <c r="P32" s="48">
        <f>HLOOKUP(P$2,'FS Stock Mid PA'!$A$414:$O$465,ROW(P32)-2,FALSE)</f>
        <v>277.35334896651835</v>
      </c>
      <c r="Q32" s="48">
        <f>HLOOKUP(P$2,'FS ADD Mid PA'!$A$414:$O$465,ROW(Q32)-2,FALSE)</f>
        <v>5.704848396</v>
      </c>
      <c r="R32" s="48">
        <f>HLOOKUP(R$2,'FS Stock Mid PA'!$A$414:$O$465,ROW(R32)-2,FALSE)</f>
        <v>326.43605064305984</v>
      </c>
      <c r="S32" s="48">
        <f>HLOOKUP(R$2,'FS ADD Mid PA'!$A$414:$O$465,ROW(S32)-2,FALSE)</f>
        <v>9.0567256259999986</v>
      </c>
      <c r="T32" s="48">
        <f>HLOOKUP(T$2,'FS Stock Mid PA'!$A$414:$O$465,ROW(T32)-2,FALSE)</f>
        <v>320.14577138812973</v>
      </c>
      <c r="U32" s="48">
        <f>HLOOKUP(T$2,'FS ADD Mid PA'!$A$414:$O$465,ROW(U32)-2,FALSE)</f>
        <v>9.6270081459999997</v>
      </c>
      <c r="V32" s="48">
        <f>HLOOKUP(V$2,'FS Stock Mid PA'!$A$414:$O$465,ROW(V32)-2,FALSE)</f>
        <v>1271.5927839557035</v>
      </c>
      <c r="W32" s="48">
        <f>HLOOKUP(V$2,'FS ADD Mid PA'!$A$414:$O$465,ROW(W32)-2,FALSE)</f>
        <v>23.339334772000001</v>
      </c>
      <c r="X32" s="48">
        <f>HLOOKUP(X$2,'FS Stock Mid PA'!$A$414:$O$465,ROW(X32)-2,FALSE)</f>
        <v>1223.7130144068988</v>
      </c>
      <c r="Y32" s="48">
        <f>HLOOKUP(X$2,'FS ADD Mid PA'!$A$414:$O$465,ROW(Y32)-2,FALSE)</f>
        <v>22.397419409999994</v>
      </c>
      <c r="Z32" s="48">
        <v>4008.6778211266214</v>
      </c>
      <c r="AA32" s="48">
        <v>27.719282660190135</v>
      </c>
      <c r="AB32" s="48">
        <v>18815.154995272602</v>
      </c>
      <c r="AC32" s="48">
        <v>663.21254441335475</v>
      </c>
      <c r="AD32" s="45"/>
      <c r="AE32" s="51">
        <f t="shared" si="0"/>
        <v>2.0827799121970907E-2</v>
      </c>
    </row>
    <row r="33" spans="1:31" x14ac:dyDescent="0.3">
      <c r="A33" s="45">
        <v>2009</v>
      </c>
      <c r="B33" s="48">
        <f>HLOOKUP(B$2,'FS Stock Mid PA'!$A$414:$O$465,ROW(B33)-2,FALSE)</f>
        <v>367.79854440045898</v>
      </c>
      <c r="C33" s="48">
        <f>HLOOKUP(B$2,'FS ADD Mid PA'!$A$414:$O$465,ROW(C33)-2,FALSE)</f>
        <v>6.2689627769999996</v>
      </c>
      <c r="D33" s="48">
        <f>HLOOKUP(D$2,'FS Stock Mid PA'!$A$414:$O$465,ROW(D33)-2,FALSE)</f>
        <v>177.58310259395748</v>
      </c>
      <c r="E33" s="48">
        <f>HLOOKUP(D$2,'FS ADD Mid PA'!$A$414:$O$465,ROW(E33)-2,FALSE)</f>
        <v>2.7552637820000005</v>
      </c>
      <c r="F33" s="48">
        <f>HLOOKUP(F$2,'FS Stock Mid PA'!$A$414:$O$465,ROW(F33)-2,FALSE)</f>
        <v>1114.9523148464425</v>
      </c>
      <c r="G33" s="48">
        <f>HLOOKUP(F$2,'FS ADD Mid PA'!$A$414:$O$465,ROW(G33)-2,FALSE)</f>
        <v>23.495544511000002</v>
      </c>
      <c r="H33" s="48">
        <f>HLOOKUP(H$2,'FS Stock Mid PA'!$A$414:$O$465,ROW(H33)-2,FALSE)</f>
        <v>296.8084513699751</v>
      </c>
      <c r="I33" s="48">
        <f>HLOOKUP(H$2,'FS ADD Mid PA'!$A$414:$O$465,ROW(I33)-2,FALSE)</f>
        <v>6.4513082390000003</v>
      </c>
      <c r="J33" s="48">
        <f>HLOOKUP(J$2,'FS Stock Mid PA'!$A$414:$O$465,ROW(J33)-2,FALSE)</f>
        <v>995.68701939247057</v>
      </c>
      <c r="K33" s="48">
        <f>HLOOKUP(J$2,'FS ADD Mid PA'!$A$414:$O$465,ROW(K33)-2,FALSE)</f>
        <v>20.079400164999999</v>
      </c>
      <c r="L33" s="48">
        <f>HLOOKUP(L$2,'FS Stock Mid PA'!$A$414:$O$465,ROW(L33)-2,FALSE)</f>
        <v>52.646771317461734</v>
      </c>
      <c r="M33" s="48">
        <f>HLOOKUP(L$2,'FS ADD Mid PA'!$A$414:$O$465,ROW(M33)-2,FALSE)</f>
        <v>0.68356976400000036</v>
      </c>
      <c r="N33" s="48">
        <f>HLOOKUP(N$2,'FS Stock Mid PA'!$A$414:$O$465,ROW(N33)-2,FALSE)</f>
        <v>530.32877388489794</v>
      </c>
      <c r="O33" s="48">
        <f>HLOOKUP(N$2,'FS ADD Mid PA'!$A$414:$O$465,ROW(O33)-2,FALSE)</f>
        <v>9.6039721989999993</v>
      </c>
      <c r="P33" s="48">
        <f>HLOOKUP(P$2,'FS Stock Mid PA'!$A$414:$O$465,ROW(P33)-2,FALSE)</f>
        <v>281.19982930654726</v>
      </c>
      <c r="Q33" s="48">
        <f>HLOOKUP(P$2,'FS ADD Mid PA'!$A$414:$O$465,ROW(Q33)-2,FALSE)</f>
        <v>5.1378301429999986</v>
      </c>
      <c r="R33" s="48">
        <f>HLOOKUP(R$2,'FS Stock Mid PA'!$A$414:$O$465,ROW(R33)-2,FALSE)</f>
        <v>334.49294519467924</v>
      </c>
      <c r="S33" s="48">
        <f>HLOOKUP(R$2,'FS ADD Mid PA'!$A$414:$O$465,ROW(S33)-2,FALSE)</f>
        <v>9.0092579100000005</v>
      </c>
      <c r="T33" s="48">
        <f>HLOOKUP(T$2,'FS Stock Mid PA'!$A$414:$O$465,ROW(T33)-2,FALSE)</f>
        <v>324.36524900137999</v>
      </c>
      <c r="U33" s="48">
        <f>HLOOKUP(T$2,'FS ADD Mid PA'!$A$414:$O$465,ROW(U33)-2,FALSE)</f>
        <v>6.6783143899999988</v>
      </c>
      <c r="V33" s="48">
        <f>HLOOKUP(V$2,'FS Stock Mid PA'!$A$414:$O$465,ROW(V33)-2,FALSE)</f>
        <v>1285.998576516947</v>
      </c>
      <c r="W33" s="48">
        <f>HLOOKUP(V$2,'FS ADD Mid PA'!$A$414:$O$465,ROW(W33)-2,FALSE)</f>
        <v>21.424257923000003</v>
      </c>
      <c r="X33" s="48">
        <f>HLOOKUP(X$2,'FS Stock Mid PA'!$A$414:$O$465,ROW(X33)-2,FALSE)</f>
        <v>1239.9050698654123</v>
      </c>
      <c r="Y33" s="48">
        <f>HLOOKUP(X$2,'FS ADD Mid PA'!$A$414:$O$465,ROW(Y33)-2,FALSE)</f>
        <v>24.116526727000004</v>
      </c>
      <c r="Z33" s="48">
        <v>4026.4410204510637</v>
      </c>
      <c r="AA33" s="48">
        <v>9.6607841997949819</v>
      </c>
      <c r="AB33" s="48">
        <v>18910.541359286202</v>
      </c>
      <c r="AC33" s="48">
        <v>648.97492281933717</v>
      </c>
      <c r="AD33" s="45"/>
      <c r="AE33" s="51">
        <f t="shared" si="0"/>
        <v>1.9381424054564694E-2</v>
      </c>
    </row>
    <row r="34" spans="1:31" x14ac:dyDescent="0.3">
      <c r="A34" s="45">
        <v>2010</v>
      </c>
      <c r="B34" s="48">
        <f>HLOOKUP(B$2,'FS Stock Mid PA'!$A$414:$O$465,ROW(B34)-2,FALSE)</f>
        <v>369.04744082439993</v>
      </c>
      <c r="C34" s="48">
        <f>HLOOKUP(B$2,'FS ADD Mid PA'!$A$414:$O$465,ROW(C34)-2,FALSE)</f>
        <v>5.0922955770000007</v>
      </c>
      <c r="D34" s="48">
        <f>HLOOKUP(D$2,'FS Stock Mid PA'!$A$414:$O$465,ROW(D34)-2,FALSE)</f>
        <v>178.77530352868089</v>
      </c>
      <c r="E34" s="48">
        <f>HLOOKUP(D$2,'FS ADD Mid PA'!$A$414:$O$465,ROW(E34)-2,FALSE)</f>
        <v>2.6225144770000002</v>
      </c>
      <c r="F34" s="48">
        <f>HLOOKUP(F$2,'FS Stock Mid PA'!$A$414:$O$465,ROW(F34)-2,FALSE)</f>
        <v>1121.3549840931059</v>
      </c>
      <c r="G34" s="48">
        <f>HLOOKUP(F$2,'FS ADD Mid PA'!$A$414:$O$465,ROW(G34)-2,FALSE)</f>
        <v>14.814467809000003</v>
      </c>
      <c r="H34" s="48">
        <f>HLOOKUP(H$2,'FS Stock Mid PA'!$A$414:$O$465,ROW(H34)-2,FALSE)</f>
        <v>298.09186618511075</v>
      </c>
      <c r="I34" s="48">
        <f>HLOOKUP(H$2,'FS ADD Mid PA'!$A$414:$O$465,ROW(I34)-2,FALSE)</f>
        <v>3.6268585980000005</v>
      </c>
      <c r="J34" s="48">
        <f>HLOOKUP(J$2,'FS Stock Mid PA'!$A$414:$O$465,ROW(J34)-2,FALSE)</f>
        <v>1008.2241599901647</v>
      </c>
      <c r="K34" s="48">
        <f>HLOOKUP(J$2,'FS ADD Mid PA'!$A$414:$O$465,ROW(K34)-2,FALSE)</f>
        <v>20.208722400999999</v>
      </c>
      <c r="L34" s="48">
        <f>HLOOKUP(L$2,'FS Stock Mid PA'!$A$414:$O$465,ROW(L34)-2,FALSE)</f>
        <v>53.252911904332272</v>
      </c>
      <c r="M34" s="48">
        <f>HLOOKUP(L$2,'FS ADD Mid PA'!$A$414:$O$465,ROW(M34)-2,FALSE)</f>
        <v>1.1295209649999998</v>
      </c>
      <c r="N34" s="48">
        <f>HLOOKUP(N$2,'FS Stock Mid PA'!$A$414:$O$465,ROW(N34)-2,FALSE)</f>
        <v>538.06490370070378</v>
      </c>
      <c r="O34" s="48">
        <f>HLOOKUP(N$2,'FS ADD Mid PA'!$A$414:$O$465,ROW(O34)-2,FALSE)</f>
        <v>9.9669190590000021</v>
      </c>
      <c r="P34" s="48">
        <f>HLOOKUP(P$2,'FS Stock Mid PA'!$A$414:$O$465,ROW(P34)-2,FALSE)</f>
        <v>285.45022154998009</v>
      </c>
      <c r="Q34" s="48">
        <f>HLOOKUP(P$2,'FS ADD Mid PA'!$A$414:$O$465,ROW(Q34)-2,FALSE)</f>
        <v>5.6384861420000005</v>
      </c>
      <c r="R34" s="48">
        <f>HLOOKUP(R$2,'FS Stock Mid PA'!$A$414:$O$465,ROW(R34)-2,FALSE)</f>
        <v>339.15699824071459</v>
      </c>
      <c r="S34" s="48">
        <f>HLOOKUP(R$2,'FS ADD Mid PA'!$A$414:$O$465,ROW(S34)-2,FALSE)</f>
        <v>5.6831001779999992</v>
      </c>
      <c r="T34" s="48">
        <f>HLOOKUP(T$2,'FS Stock Mid PA'!$A$414:$O$465,ROW(T34)-2,FALSE)</f>
        <v>325.33425893498639</v>
      </c>
      <c r="U34" s="48">
        <f>HLOOKUP(T$2,'FS ADD Mid PA'!$A$414:$O$465,ROW(U34)-2,FALSE)</f>
        <v>3.5137413120000005</v>
      </c>
      <c r="V34" s="48">
        <f>HLOOKUP(V$2,'FS Stock Mid PA'!$A$414:$O$465,ROW(V34)-2,FALSE)</f>
        <v>1299.3184343086998</v>
      </c>
      <c r="W34" s="48">
        <f>HLOOKUP(V$2,'FS ADD Mid PA'!$A$414:$O$465,ROW(W34)-2,FALSE)</f>
        <v>20.756203856000006</v>
      </c>
      <c r="X34" s="48">
        <f>HLOOKUP(X$2,'FS Stock Mid PA'!$A$414:$O$465,ROW(X34)-2,FALSE)</f>
        <v>1243.0866281104868</v>
      </c>
      <c r="Y34" s="48">
        <f>HLOOKUP(X$2,'FS ADD Mid PA'!$A$414:$O$465,ROW(Y34)-2,FALSE)</f>
        <v>11.604230936000002</v>
      </c>
      <c r="Z34" s="48">
        <v>4039.3591352669714</v>
      </c>
      <c r="AA34" s="48">
        <v>16.802007614595659</v>
      </c>
      <c r="AB34" s="48">
        <v>18956.951303062855</v>
      </c>
      <c r="AC34" s="48">
        <v>652.60987267119651</v>
      </c>
      <c r="AD34" s="45"/>
      <c r="AE34" s="51">
        <f t="shared" si="0"/>
        <v>1.4825714293240066E-2</v>
      </c>
    </row>
    <row r="35" spans="1:31" x14ac:dyDescent="0.3">
      <c r="A35" s="45">
        <v>2011</v>
      </c>
      <c r="B35" s="48">
        <f>HLOOKUP(B$2,'FS Stock Mid PA'!$A$414:$O$465,ROW(B35)-2,FALSE)</f>
        <v>369.36391494163951</v>
      </c>
      <c r="C35" s="48">
        <f>HLOOKUP(B$2,'FS ADD Mid PA'!$A$414:$O$465,ROW(C35)-2,FALSE)</f>
        <v>4.3141428350000002</v>
      </c>
      <c r="D35" s="48">
        <f>HLOOKUP(D$2,'FS Stock Mid PA'!$A$414:$O$465,ROW(D35)-2,FALSE)</f>
        <v>178.9881310739149</v>
      </c>
      <c r="E35" s="48">
        <f>HLOOKUP(D$2,'FS ADD Mid PA'!$A$414:$O$465,ROW(E35)-2,FALSE)</f>
        <v>1.727369326</v>
      </c>
      <c r="F35" s="48">
        <f>HLOOKUP(F$2,'FS Stock Mid PA'!$A$414:$O$465,ROW(F35)-2,FALSE)</f>
        <v>1123.4804844351358</v>
      </c>
      <c r="G35" s="48">
        <f>HLOOKUP(F$2,'FS ADD Mid PA'!$A$414:$O$465,ROW(G35)-2,FALSE)</f>
        <v>10.857802164999999</v>
      </c>
      <c r="H35" s="48">
        <f>HLOOKUP(H$2,'FS Stock Mid PA'!$A$414:$O$465,ROW(H35)-2,FALSE)</f>
        <v>298.62370840228397</v>
      </c>
      <c r="I35" s="48">
        <f>HLOOKUP(H$2,'FS ADD Mid PA'!$A$414:$O$465,ROW(I35)-2,FALSE)</f>
        <v>2.9609552729999997</v>
      </c>
      <c r="J35" s="48">
        <f>HLOOKUP(J$2,'FS Stock Mid PA'!$A$414:$O$465,ROW(J35)-2,FALSE)</f>
        <v>1012.6790206098331</v>
      </c>
      <c r="K35" s="48">
        <f>HLOOKUP(J$2,'FS ADD Mid PA'!$A$414:$O$465,ROW(K35)-2,FALSE)</f>
        <v>12.301827934</v>
      </c>
      <c r="L35" s="48">
        <f>HLOOKUP(L$2,'FS Stock Mid PA'!$A$414:$O$465,ROW(L35)-2,FALSE)</f>
        <v>54.196125553239554</v>
      </c>
      <c r="M35" s="48">
        <f>HLOOKUP(L$2,'FS ADD Mid PA'!$A$414:$O$465,ROW(M35)-2,FALSE)</f>
        <v>1.4765329459999996</v>
      </c>
      <c r="N35" s="48">
        <f>HLOOKUP(N$2,'FS Stock Mid PA'!$A$414:$O$465,ROW(N35)-2,FALSE)</f>
        <v>543.97692481392062</v>
      </c>
      <c r="O35" s="48">
        <f>HLOOKUP(N$2,'FS ADD Mid PA'!$A$414:$O$465,ROW(O35)-2,FALSE)</f>
        <v>8.3098248209999994</v>
      </c>
      <c r="P35" s="48">
        <f>HLOOKUP(P$2,'FS Stock Mid PA'!$A$414:$O$465,ROW(P35)-2,FALSE)</f>
        <v>287.76855846645651</v>
      </c>
      <c r="Q35" s="48">
        <f>HLOOKUP(P$2,'FS ADD Mid PA'!$A$414:$O$465,ROW(Q35)-2,FALSE)</f>
        <v>3.8096941030000004</v>
      </c>
      <c r="R35" s="48">
        <f>HLOOKUP(R$2,'FS Stock Mid PA'!$A$414:$O$465,ROW(R35)-2,FALSE)</f>
        <v>343.12497651066093</v>
      </c>
      <c r="S35" s="48">
        <f>HLOOKUP(R$2,'FS ADD Mid PA'!$A$414:$O$465,ROW(S35)-2,FALSE)</f>
        <v>5.0531969909999992</v>
      </c>
      <c r="T35" s="48">
        <f>HLOOKUP(T$2,'FS Stock Mid PA'!$A$414:$O$465,ROW(T35)-2,FALSE)</f>
        <v>325.12939806198085</v>
      </c>
      <c r="U35" s="48">
        <f>HLOOKUP(T$2,'FS ADD Mid PA'!$A$414:$O$465,ROW(U35)-2,FALSE)</f>
        <v>2.4206302559999999</v>
      </c>
      <c r="V35" s="48">
        <f>HLOOKUP(V$2,'FS Stock Mid PA'!$A$414:$O$465,ROW(V35)-2,FALSE)</f>
        <v>1305.8320911041444</v>
      </c>
      <c r="W35" s="48">
        <f>HLOOKUP(V$2,'FS ADD Mid PA'!$A$414:$O$465,ROW(W35)-2,FALSE)</f>
        <v>14.371472898000002</v>
      </c>
      <c r="X35" s="48">
        <f>HLOOKUP(X$2,'FS Stock Mid PA'!$A$414:$O$465,ROW(X35)-2,FALSE)</f>
        <v>1242.9763688538217</v>
      </c>
      <c r="Y35" s="48">
        <f>HLOOKUP(X$2,'FS ADD Mid PA'!$A$414:$O$465,ROW(Y35)-2,FALSE)</f>
        <v>8.7981691160000022</v>
      </c>
      <c r="Z35" s="48">
        <v>4056.7011929675523</v>
      </c>
      <c r="AA35" s="48">
        <v>21.510289888496605</v>
      </c>
      <c r="AB35" s="48">
        <v>18992.280812622153</v>
      </c>
      <c r="AC35" s="48">
        <v>646.17934417169806</v>
      </c>
      <c r="AD35" s="45"/>
      <c r="AE35" s="51">
        <f t="shared" si="0"/>
        <v>1.0781839177333661E-2</v>
      </c>
    </row>
    <row r="36" spans="1:31" x14ac:dyDescent="0.3">
      <c r="A36" s="45">
        <v>2012</v>
      </c>
      <c r="B36" s="48">
        <f>HLOOKUP(B$2,'FS Stock Mid PA'!$A$414:$O$465,ROW(B36)-2,FALSE)</f>
        <v>369.70167197625778</v>
      </c>
      <c r="C36" s="48">
        <f>HLOOKUP(B$2,'FS ADD Mid PA'!$A$414:$O$465,ROW(C36)-2,FALSE)</f>
        <v>4.4802214240000007</v>
      </c>
      <c r="D36" s="48">
        <f>HLOOKUP(D$2,'FS Stock Mid PA'!$A$414:$O$465,ROW(D36)-2,FALSE)</f>
        <v>179.20713967894608</v>
      </c>
      <c r="E36" s="48">
        <f>HLOOKUP(D$2,'FS ADD Mid PA'!$A$414:$O$465,ROW(E36)-2,FALSE)</f>
        <v>1.8167480760000001</v>
      </c>
      <c r="F36" s="48">
        <f>HLOOKUP(F$2,'FS Stock Mid PA'!$A$414:$O$465,ROW(F36)-2,FALSE)</f>
        <v>1124.5484817501504</v>
      </c>
      <c r="G36" s="48">
        <f>HLOOKUP(F$2,'FS ADD Mid PA'!$A$414:$O$465,ROW(G36)-2,FALSE)</f>
        <v>10.116042848999998</v>
      </c>
      <c r="H36" s="48">
        <f>HLOOKUP(H$2,'FS Stock Mid PA'!$A$414:$O$465,ROW(H36)-2,FALSE)</f>
        <v>298.89232576461001</v>
      </c>
      <c r="I36" s="48">
        <f>HLOOKUP(H$2,'FS ADD Mid PA'!$A$414:$O$465,ROW(I36)-2,FALSE)</f>
        <v>2.7820323560000002</v>
      </c>
      <c r="J36" s="48">
        <f>HLOOKUP(J$2,'FS Stock Mid PA'!$A$414:$O$465,ROW(J36)-2,FALSE)</f>
        <v>1012.8214042271857</v>
      </c>
      <c r="K36" s="48">
        <f>HLOOKUP(J$2,'FS ADD Mid PA'!$A$414:$O$465,ROW(K36)-2,FALSE)</f>
        <v>8.137255810000001</v>
      </c>
      <c r="L36" s="48">
        <f>HLOOKUP(L$2,'FS Stock Mid PA'!$A$414:$O$465,ROW(L36)-2,FALSE)</f>
        <v>54.144013329621856</v>
      </c>
      <c r="M36" s="48">
        <f>HLOOKUP(L$2,'FS ADD Mid PA'!$A$414:$O$465,ROW(M36)-2,FALSE)</f>
        <v>0.48937614899999998</v>
      </c>
      <c r="N36" s="48">
        <f>HLOOKUP(N$2,'FS Stock Mid PA'!$A$414:$O$465,ROW(N36)-2,FALSE)</f>
        <v>549.16685573686095</v>
      </c>
      <c r="O36" s="48">
        <f>HLOOKUP(N$2,'FS ADD Mid PA'!$A$414:$O$465,ROW(O36)-2,FALSE)</f>
        <v>7.7618029700000006</v>
      </c>
      <c r="P36" s="48">
        <f>HLOOKUP(P$2,'FS Stock Mid PA'!$A$414:$O$465,ROW(P36)-2,FALSE)</f>
        <v>290.9515328385865</v>
      </c>
      <c r="Q36" s="48">
        <f>HLOOKUP(P$2,'FS ADD Mid PA'!$A$414:$O$465,ROW(Q36)-2,FALSE)</f>
        <v>4.7804978440000001</v>
      </c>
      <c r="R36" s="48">
        <f>HLOOKUP(R$2,'FS Stock Mid PA'!$A$414:$O$465,ROW(R36)-2,FALSE)</f>
        <v>349.187764082721</v>
      </c>
      <c r="S36" s="48">
        <f>HLOOKUP(R$2,'FS ADD Mid PA'!$A$414:$O$465,ROW(S36)-2,FALSE)</f>
        <v>7.2197669679999983</v>
      </c>
      <c r="T36" s="48">
        <f>HLOOKUP(T$2,'FS Stock Mid PA'!$A$414:$O$465,ROW(T36)-2,FALSE)</f>
        <v>325.42984768697647</v>
      </c>
      <c r="U36" s="48">
        <f>HLOOKUP(T$2,'FS ADD Mid PA'!$A$414:$O$465,ROW(U36)-2,FALSE)</f>
        <v>3.0038381640000007</v>
      </c>
      <c r="V36" s="48">
        <f>HLOOKUP(V$2,'FS Stock Mid PA'!$A$414:$O$465,ROW(V36)-2,FALSE)</f>
        <v>1310.7898494398587</v>
      </c>
      <c r="W36" s="48">
        <f>HLOOKUP(V$2,'FS ADD Mid PA'!$A$414:$O$465,ROW(W36)-2,FALSE)</f>
        <v>13.230552461000002</v>
      </c>
      <c r="X36" s="48">
        <f>HLOOKUP(X$2,'FS Stock Mid PA'!$A$414:$O$465,ROW(X36)-2,FALSE)</f>
        <v>1241.9496621854423</v>
      </c>
      <c r="Y36" s="48">
        <f>HLOOKUP(X$2,'FS ADD Mid PA'!$A$414:$O$465,ROW(Y36)-2,FALSE)</f>
        <v>8.3763220890000021</v>
      </c>
      <c r="Z36" s="48">
        <v>4076.6576535633735</v>
      </c>
      <c r="AA36" s="48">
        <v>27.849151244194477</v>
      </c>
      <c r="AB36" s="48">
        <v>19024.855014006043</v>
      </c>
      <c r="AC36" s="48">
        <v>663.14932661321063</v>
      </c>
      <c r="AD36" s="45"/>
      <c r="AE36" s="51">
        <f t="shared" si="0"/>
        <v>1.0158517641023533E-2</v>
      </c>
    </row>
    <row r="37" spans="1:31" x14ac:dyDescent="0.3">
      <c r="A37" s="45">
        <v>2013</v>
      </c>
      <c r="B37" s="48">
        <f>HLOOKUP(B$2,'FS Stock Mid PA'!$A$414:$O$465,ROW(B37)-2,FALSE)</f>
        <v>369.69294689521126</v>
      </c>
      <c r="C37" s="48">
        <f>HLOOKUP(B$2,'FS ADD Mid PA'!$A$414:$O$465,ROW(C37)-2,FALSE)</f>
        <v>4.2685648109999992</v>
      </c>
      <c r="D37" s="48">
        <f>HLOOKUP(D$2,'FS Stock Mid PA'!$A$414:$O$465,ROW(D37)-2,FALSE)</f>
        <v>179.47442222947649</v>
      </c>
      <c r="E37" s="48">
        <f>HLOOKUP(D$2,'FS ADD Mid PA'!$A$414:$O$465,ROW(E37)-2,FALSE)</f>
        <v>1.9483833649999998</v>
      </c>
      <c r="F37" s="48">
        <f>HLOOKUP(F$2,'FS Stock Mid PA'!$A$414:$O$465,ROW(F37)-2,FALSE)</f>
        <v>1126.6060520677354</v>
      </c>
      <c r="G37" s="48">
        <f>HLOOKUP(F$2,'FS ADD Mid PA'!$A$414:$O$465,ROW(G37)-2,FALSE)</f>
        <v>11.414737361</v>
      </c>
      <c r="H37" s="48">
        <f>HLOOKUP(H$2,'FS Stock Mid PA'!$A$414:$O$465,ROW(H37)-2,FALSE)</f>
        <v>299.43790613284864</v>
      </c>
      <c r="I37" s="48">
        <f>HLOOKUP(H$2,'FS ADD Mid PA'!$A$414:$O$465,ROW(I37)-2,FALSE)</f>
        <v>3.1400859620000001</v>
      </c>
      <c r="J37" s="48">
        <f>HLOOKUP(J$2,'FS Stock Mid PA'!$A$414:$O$465,ROW(J37)-2,FALSE)</f>
        <v>1013.3201624528768</v>
      </c>
      <c r="K37" s="48">
        <f>HLOOKUP(J$2,'FS ADD Mid PA'!$A$414:$O$465,ROW(K37)-2,FALSE)</f>
        <v>8.6271505250000011</v>
      </c>
      <c r="L37" s="48">
        <f>HLOOKUP(L$2,'FS Stock Mid PA'!$A$414:$O$465,ROW(L37)-2,FALSE)</f>
        <v>54.137286058972251</v>
      </c>
      <c r="M37" s="48">
        <f>HLOOKUP(L$2,'FS ADD Mid PA'!$A$414:$O$465,ROW(M37)-2,FALSE)</f>
        <v>0.53981760800000012</v>
      </c>
      <c r="N37" s="48">
        <f>HLOOKUP(N$2,'FS Stock Mid PA'!$A$414:$O$465,ROW(N37)-2,FALSE)</f>
        <v>552.59090278203405</v>
      </c>
      <c r="O37" s="48">
        <f>HLOOKUP(N$2,'FS ADD Mid PA'!$A$414:$O$465,ROW(O37)-2,FALSE)</f>
        <v>6.1802267450000015</v>
      </c>
      <c r="P37" s="48">
        <f>HLOOKUP(P$2,'FS Stock Mid PA'!$A$414:$O$465,ROW(P37)-2,FALSE)</f>
        <v>293.08403471139911</v>
      </c>
      <c r="Q37" s="48">
        <f>HLOOKUP(P$2,'FS ADD Mid PA'!$A$414:$O$465,ROW(Q37)-2,FALSE)</f>
        <v>3.8443655030000006</v>
      </c>
      <c r="R37" s="48">
        <f>HLOOKUP(R$2,'FS Stock Mid PA'!$A$414:$O$465,ROW(R37)-2,FALSE)</f>
        <v>355.601784276042</v>
      </c>
      <c r="S37" s="48">
        <f>HLOOKUP(R$2,'FS ADD Mid PA'!$A$414:$O$465,ROW(S37)-2,FALSE)</f>
        <v>7.6486229199999993</v>
      </c>
      <c r="T37" s="48">
        <f>HLOOKUP(T$2,'FS Stock Mid PA'!$A$414:$O$465,ROW(T37)-2,FALSE)</f>
        <v>325.6571909144476</v>
      </c>
      <c r="U37" s="48">
        <f>HLOOKUP(T$2,'FS ADD Mid PA'!$A$414:$O$465,ROW(U37)-2,FALSE)</f>
        <v>3.0054998439999996</v>
      </c>
      <c r="V37" s="48">
        <f>HLOOKUP(V$2,'FS Stock Mid PA'!$A$414:$O$465,ROW(V37)-2,FALSE)</f>
        <v>1318.7508339342724</v>
      </c>
      <c r="W37" s="48">
        <f>HLOOKUP(V$2,'FS ADD Mid PA'!$A$414:$O$465,ROW(W37)-2,FALSE)</f>
        <v>16.650947666</v>
      </c>
      <c r="X37" s="48">
        <f>HLOOKUP(X$2,'FS Stock Mid PA'!$A$414:$O$465,ROW(X37)-2,FALSE)</f>
        <v>1242.7621743134225</v>
      </c>
      <c r="Y37" s="48">
        <f>HLOOKUP(X$2,'FS ADD Mid PA'!$A$414:$O$465,ROW(Y37)-2,FALSE)</f>
        <v>10.708332477000001</v>
      </c>
      <c r="Z37" s="48">
        <v>4106.0711062415576</v>
      </c>
      <c r="AA37" s="48">
        <v>40.52064394947805</v>
      </c>
      <c r="AB37" s="48">
        <v>19057.849296996272</v>
      </c>
      <c r="AC37" s="48">
        <v>687.3230956076452</v>
      </c>
      <c r="AD37" s="45"/>
      <c r="AE37" s="51">
        <f t="shared" si="0"/>
        <v>1.0934717385434223E-2</v>
      </c>
    </row>
    <row r="38" spans="1:31" x14ac:dyDescent="0.3">
      <c r="A38" s="45">
        <v>2014</v>
      </c>
      <c r="B38" s="48">
        <f>HLOOKUP(B$2,'FS Stock Mid PA'!$A$414:$O$465,ROW(B38)-2,FALSE)</f>
        <v>369.66636726849134</v>
      </c>
      <c r="C38" s="48">
        <f>HLOOKUP(B$2,'FS ADD Mid PA'!$A$414:$O$465,ROW(C38)-2,FALSE)</f>
        <v>4.3733950970000004</v>
      </c>
      <c r="D38" s="48">
        <f>HLOOKUP(D$2,'FS Stock Mid PA'!$A$414:$O$465,ROW(D38)-2,FALSE)</f>
        <v>179.86427944961645</v>
      </c>
      <c r="E38" s="48">
        <f>HLOOKUP(D$2,'FS ADD Mid PA'!$A$414:$O$465,ROW(E38)-2,FALSE)</f>
        <v>2.1528931760000001</v>
      </c>
      <c r="F38" s="48">
        <f>HLOOKUP(F$2,'FS Stock Mid PA'!$A$414:$O$465,ROW(F38)-2,FALSE)</f>
        <v>1129.6133244292278</v>
      </c>
      <c r="G38" s="48">
        <f>HLOOKUP(F$2,'FS ADD Mid PA'!$A$414:$O$465,ROW(G38)-2,FALSE)</f>
        <v>12.665659566</v>
      </c>
      <c r="H38" s="48">
        <f>HLOOKUP(H$2,'FS Stock Mid PA'!$A$414:$O$465,ROW(H38)-2,FALSE)</f>
        <v>300.16448231740321</v>
      </c>
      <c r="I38" s="48">
        <f>HLOOKUP(H$2,'FS ADD Mid PA'!$A$414:$O$465,ROW(I38)-2,FALSE)</f>
        <v>3.3989628670000003</v>
      </c>
      <c r="J38" s="48">
        <f>HLOOKUP(J$2,'FS Stock Mid PA'!$A$414:$O$465,ROW(J38)-2,FALSE)</f>
        <v>1014.4859814130365</v>
      </c>
      <c r="K38" s="48">
        <f>HLOOKUP(J$2,'FS ADD Mid PA'!$A$414:$O$465,ROW(K38)-2,FALSE)</f>
        <v>9.4163202780000006</v>
      </c>
      <c r="L38" s="48">
        <f>HLOOKUP(L$2,'FS Stock Mid PA'!$A$414:$O$465,ROW(L38)-2,FALSE)</f>
        <v>54.056139322252072</v>
      </c>
      <c r="M38" s="48">
        <f>HLOOKUP(L$2,'FS ADD Mid PA'!$A$414:$O$465,ROW(M38)-2,FALSE)</f>
        <v>0.46988374900000002</v>
      </c>
      <c r="N38" s="48">
        <f>HLOOKUP(N$2,'FS Stock Mid PA'!$A$414:$O$465,ROW(N38)-2,FALSE)</f>
        <v>555.66920931020968</v>
      </c>
      <c r="O38" s="48">
        <f>HLOOKUP(N$2,'FS ADD Mid PA'!$A$414:$O$465,ROW(O38)-2,FALSE)</f>
        <v>6.0266913890000007</v>
      </c>
      <c r="P38" s="48">
        <f>HLOOKUP(P$2,'FS Stock Mid PA'!$A$414:$O$465,ROW(P38)-2,FALSE)</f>
        <v>293.76835652399035</v>
      </c>
      <c r="Q38" s="48">
        <f>HLOOKUP(P$2,'FS ADD Mid PA'!$A$414:$O$465,ROW(Q38)-2,FALSE)</f>
        <v>2.5136981230000002</v>
      </c>
      <c r="R38" s="48">
        <f>HLOOKUP(R$2,'FS Stock Mid PA'!$A$414:$O$465,ROW(R38)-2,FALSE)</f>
        <v>359.03690844916775</v>
      </c>
      <c r="S38" s="48">
        <f>HLOOKUP(R$2,'FS ADD Mid PA'!$A$414:$O$465,ROW(S38)-2,FALSE)</f>
        <v>4.7484293260000001</v>
      </c>
      <c r="T38" s="48">
        <f>HLOOKUP(T$2,'FS Stock Mid PA'!$A$414:$O$465,ROW(T38)-2,FALSE)</f>
        <v>327.72232981444824</v>
      </c>
      <c r="U38" s="48">
        <f>HLOOKUP(T$2,'FS ADD Mid PA'!$A$414:$O$465,ROW(U38)-2,FALSE)</f>
        <v>4.9127358280000006</v>
      </c>
      <c r="V38" s="48">
        <f>HLOOKUP(V$2,'FS Stock Mid PA'!$A$414:$O$465,ROW(V38)-2,FALSE)</f>
        <v>1323.1508630967771</v>
      </c>
      <c r="W38" s="48">
        <f>HLOOKUP(V$2,'FS ADD Mid PA'!$A$414:$O$465,ROW(W38)-2,FALSE)</f>
        <v>13.506518809000003</v>
      </c>
      <c r="X38" s="48">
        <f>HLOOKUP(X$2,'FS Stock Mid PA'!$A$414:$O$465,ROW(X38)-2,FALSE)</f>
        <v>1244.8519104330519</v>
      </c>
      <c r="Y38" s="48">
        <f>HLOOKUP(X$2,'FS ADD Mid PA'!$A$414:$O$465,ROW(Y38)-2,FALSE)</f>
        <v>12.473723234000001</v>
      </c>
      <c r="Z38" s="48">
        <v>4139.8588550132954</v>
      </c>
      <c r="AA38" s="48">
        <v>40.913735868950653</v>
      </c>
      <c r="AB38" s="48">
        <v>19110.02825806156</v>
      </c>
      <c r="AC38" s="48">
        <v>696.87510872671226</v>
      </c>
      <c r="AD38" s="45"/>
      <c r="AE38" s="51">
        <f t="shared" si="0"/>
        <v>1.0718452725392338E-2</v>
      </c>
    </row>
    <row r="39" spans="1:31" x14ac:dyDescent="0.3">
      <c r="A39" s="49">
        <v>2015</v>
      </c>
      <c r="B39" s="50">
        <f>HLOOKUP(B$2,'FS Stock Mid PA'!$A$414:$O$465,ROW(B39)-2,FALSE)</f>
        <v>373.45797926299878</v>
      </c>
      <c r="C39" s="50">
        <f>HLOOKUP(B$2,'FS ADD Mid PA'!$A$414:$O$465,ROW(C39)-2,FALSE)</f>
        <v>8.3024187339999997</v>
      </c>
      <c r="D39" s="50">
        <f>HLOOKUP(D$2,'FS Stock Mid PA'!$A$414:$O$465,ROW(D39)-2,FALSE)</f>
        <v>182.57454397602871</v>
      </c>
      <c r="E39" s="50">
        <f>HLOOKUP(D$2,'FS ADD Mid PA'!$A$414:$O$465,ROW(E39)-2,FALSE)</f>
        <v>4.5532011050000003</v>
      </c>
      <c r="F39" s="50">
        <f>HLOOKUP(F$2,'FS Stock Mid PA'!$A$414:$O$465,ROW(F39)-2,FALSE)</f>
        <v>1148.1181010096336</v>
      </c>
      <c r="G39" s="50">
        <f>HLOOKUP(F$2,'FS ADD Mid PA'!$A$414:$O$465,ROW(G39)-2,FALSE)</f>
        <v>28.454439519000001</v>
      </c>
      <c r="H39" s="50">
        <f>HLOOKUP(H$2,'FS Stock Mid PA'!$A$414:$O$465,ROW(H39)-2,FALSE)</f>
        <v>304.94132506945738</v>
      </c>
      <c r="I39" s="50">
        <f>HLOOKUP(H$2,'FS ADD Mid PA'!$A$414:$O$465,ROW(I39)-2,FALSE)</f>
        <v>7.5232768520000004</v>
      </c>
      <c r="J39" s="50">
        <f>HLOOKUP(J$2,'FS Stock Mid PA'!$A$414:$O$465,ROW(J39)-2,FALSE)</f>
        <v>1030.2423333502484</v>
      </c>
      <c r="K39" s="50">
        <f>HLOOKUP(J$2,'FS ADD Mid PA'!$A$414:$O$465,ROW(K39)-2,FALSE)</f>
        <v>24.115367430000003</v>
      </c>
      <c r="L39" s="50">
        <f>HLOOKUP(L$2,'FS Stock Mid PA'!$A$414:$O$465,ROW(L39)-2,FALSE)</f>
        <v>54.734508153408754</v>
      </c>
      <c r="M39" s="50">
        <f>HLOOKUP(L$2,'FS ADD Mid PA'!$A$414:$O$465,ROW(M39)-2,FALSE)</f>
        <v>1.2322571679999998</v>
      </c>
      <c r="N39" s="50">
        <f>HLOOKUP(N$2,'FS Stock Mid PA'!$A$414:$O$465,ROW(N39)-2,FALSE)</f>
        <v>563.42369337654827</v>
      </c>
      <c r="O39" s="50">
        <f>HLOOKUP(N$2,'FS ADD Mid PA'!$A$414:$O$465,ROW(O39)-2,FALSE)</f>
        <v>10.905302631000003</v>
      </c>
      <c r="P39" s="50">
        <f>HLOOKUP(P$2,'FS Stock Mid PA'!$A$414:$O$465,ROW(P39)-2,FALSE)</f>
        <v>296.57146490445081</v>
      </c>
      <c r="Q39" s="50">
        <f>HLOOKUP(P$2,'FS ADD Mid PA'!$A$414:$O$465,ROW(Q39)-2,FALSE)</f>
        <v>4.7544046690000012</v>
      </c>
      <c r="R39" s="50">
        <f>HLOOKUP(R$2,'FS Stock Mid PA'!$A$414:$O$465,ROW(R39)-2,FALSE)</f>
        <v>364.60261135205121</v>
      </c>
      <c r="S39" s="50">
        <f>HLOOKUP(R$2,'FS ADD Mid PA'!$A$414:$O$465,ROW(S39)-2,FALSE)</f>
        <v>6.9567331140000004</v>
      </c>
      <c r="T39" s="50">
        <f>HLOOKUP(T$2,'FS Stock Mid PA'!$A$414:$O$465,ROW(T39)-2,FALSE)</f>
        <v>331.8912097410726</v>
      </c>
      <c r="U39" s="50">
        <f>HLOOKUP(T$2,'FS ADD Mid PA'!$A$414:$O$465,ROW(U39)-2,FALSE)</f>
        <v>7.0835461019999997</v>
      </c>
      <c r="V39" s="50">
        <f>HLOOKUP(V$2,'FS Stock Mid PA'!$A$414:$O$465,ROW(V39)-2,FALSE)</f>
        <v>1342.412099206161</v>
      </c>
      <c r="W39" s="50">
        <f>HLOOKUP(V$2,'FS ADD Mid PA'!$A$414:$O$465,ROW(W39)-2,FALSE)</f>
        <v>28.769340178</v>
      </c>
      <c r="X39" s="50">
        <f>HLOOKUP(X$2,'FS Stock Mid PA'!$A$414:$O$465,ROW(X39)-2,FALSE)</f>
        <v>1261.1419055794122</v>
      </c>
      <c r="Y39" s="50">
        <f>HLOOKUP(X$2,'FS ADD Mid PA'!$A$414:$O$465,ROW(Y39)-2,FALSE)</f>
        <v>27.150901692999994</v>
      </c>
      <c r="Z39" s="50">
        <v>4214.8337879730252</v>
      </c>
      <c r="AA39" s="50">
        <v>53.120831581186415</v>
      </c>
      <c r="AB39" s="50">
        <v>19330.998734468747</v>
      </c>
      <c r="AC39" s="50">
        <v>738.31894408733376</v>
      </c>
      <c r="AD39" s="45"/>
      <c r="AE39" s="52">
        <f t="shared" si="0"/>
        <v>2.2029049751636637E-2</v>
      </c>
    </row>
    <row r="40" spans="1:31" x14ac:dyDescent="0.3">
      <c r="A40" s="49">
        <v>2016</v>
      </c>
      <c r="B40" s="50">
        <f>HLOOKUP(B$2,'FS Stock Mid PA'!$A$414:$O$465,ROW(B40)-2,FALSE)</f>
        <v>378.01685692601535</v>
      </c>
      <c r="C40" s="50">
        <f>HLOOKUP(B$2,'FS ADD Mid PA'!$A$414:$O$465,ROW(C40)-2,FALSE)</f>
        <v>9.1725440219999985</v>
      </c>
      <c r="D40" s="50">
        <f>HLOOKUP(D$2,'FS Stock Mid PA'!$A$414:$O$465,ROW(D40)-2,FALSE)</f>
        <v>185.33134920350949</v>
      </c>
      <c r="E40" s="50">
        <f>HLOOKUP(D$2,'FS ADD Mid PA'!$A$414:$O$465,ROW(E40)-2,FALSE)</f>
        <v>4.6793487889999987</v>
      </c>
      <c r="F40" s="50">
        <f>HLOOKUP(F$2,'FS Stock Mid PA'!$A$414:$O$465,ROW(F40)-2,FALSE)</f>
        <v>1167.836615772813</v>
      </c>
      <c r="G40" s="50">
        <f>HLOOKUP(F$2,'FS ADD Mid PA'!$A$414:$O$465,ROW(G40)-2,FALSE)</f>
        <v>29.966091858000002</v>
      </c>
      <c r="H40" s="50">
        <f>HLOOKUP(H$2,'FS Stock Mid PA'!$A$414:$O$465,ROW(H40)-2,FALSE)</f>
        <v>310.06199195526369</v>
      </c>
      <c r="I40" s="50">
        <f>HLOOKUP(H$2,'FS ADD Mid PA'!$A$414:$O$465,ROW(I40)-2,FALSE)</f>
        <v>7.9418441679999985</v>
      </c>
      <c r="J40" s="50">
        <f>HLOOKUP(J$2,'FS Stock Mid PA'!$A$414:$O$465,ROW(J40)-2,FALSE)</f>
        <v>1047.8291947919367</v>
      </c>
      <c r="K40" s="50">
        <f>HLOOKUP(J$2,'FS ADD Mid PA'!$A$414:$O$465,ROW(K40)-2,FALSE)</f>
        <v>26.058510373999997</v>
      </c>
      <c r="L40" s="50">
        <f>HLOOKUP(L$2,'FS Stock Mid PA'!$A$414:$O$465,ROW(L40)-2,FALSE)</f>
        <v>55.430815328057605</v>
      </c>
      <c r="M40" s="50">
        <f>HLOOKUP(L$2,'FS ADD Mid PA'!$A$414:$O$465,ROW(M40)-2,FALSE)</f>
        <v>1.2526110359999996</v>
      </c>
      <c r="N40" s="50">
        <f>HLOOKUP(N$2,'FS Stock Mid PA'!$A$414:$O$465,ROW(N40)-2,FALSE)</f>
        <v>571.14532179757055</v>
      </c>
      <c r="O40" s="50">
        <f>HLOOKUP(N$2,'FS ADD Mid PA'!$A$414:$O$465,ROW(O40)-2,FALSE)</f>
        <v>11.088798313999998</v>
      </c>
      <c r="P40" s="50">
        <f>HLOOKUP(P$2,'FS Stock Mid PA'!$A$414:$O$465,ROW(P40)-2,FALSE)</f>
        <v>299.41180723638803</v>
      </c>
      <c r="Q40" s="50">
        <f>HLOOKUP(P$2,'FS ADD Mid PA'!$A$414:$O$465,ROW(Q40)-2,FALSE)</f>
        <v>4.9219341480000001</v>
      </c>
      <c r="R40" s="50">
        <f>HLOOKUP(R$2,'FS Stock Mid PA'!$A$414:$O$465,ROW(R40)-2,FALSE)</f>
        <v>370.50253369067144</v>
      </c>
      <c r="S40" s="50">
        <f>HLOOKUP(R$2,'FS ADD Mid PA'!$A$414:$O$465,ROW(S40)-2,FALSE)</f>
        <v>7.3763913739999989</v>
      </c>
      <c r="T40" s="50">
        <f>HLOOKUP(T$2,'FS Stock Mid PA'!$A$414:$O$465,ROW(T40)-2,FALSE)</f>
        <v>338.28318425750786</v>
      </c>
      <c r="U40" s="50">
        <f>HLOOKUP(T$2,'FS ADD Mid PA'!$A$414:$O$465,ROW(U40)-2,FALSE)</f>
        <v>9.3701667190000002</v>
      </c>
      <c r="V40" s="50">
        <f>HLOOKUP(V$2,'FS Stock Mid PA'!$A$414:$O$465,ROW(V40)-2,FALSE)</f>
        <v>1362.1051360897477</v>
      </c>
      <c r="W40" s="50">
        <f>HLOOKUP(V$2,'FS ADD Mid PA'!$A$414:$O$465,ROW(W40)-2,FALSE)</f>
        <v>29.612239763999998</v>
      </c>
      <c r="X40" s="50">
        <f>HLOOKUP(X$2,'FS Stock Mid PA'!$A$414:$O$465,ROW(X40)-2,FALSE)</f>
        <v>1283.9790432673269</v>
      </c>
      <c r="Y40" s="50">
        <f>HLOOKUP(X$2,'FS ADD Mid PA'!$A$414:$O$465,ROW(Y40)-2,FALSE)</f>
        <v>34.175737953999999</v>
      </c>
      <c r="Z40" s="50">
        <v>4278.6470752185014</v>
      </c>
      <c r="AA40" s="50">
        <v>52.675531532848538</v>
      </c>
      <c r="AB40" s="50">
        <v>19535.553241232908</v>
      </c>
      <c r="AC40" s="50">
        <v>793.27087545813129</v>
      </c>
      <c r="AD40" s="45"/>
      <c r="AE40" s="52">
        <f t="shared" si="0"/>
        <v>2.3828737419732855E-2</v>
      </c>
    </row>
    <row r="41" spans="1:31" x14ac:dyDescent="0.3">
      <c r="A41" s="49">
        <v>2017</v>
      </c>
      <c r="B41" s="50">
        <f>HLOOKUP(B$2,'FS Stock Mid PA'!$A$414:$O$465,ROW(B41)-2,FALSE)</f>
        <v>382.8646162911424</v>
      </c>
      <c r="C41" s="50">
        <f>HLOOKUP(B$2,'FS ADD Mid PA'!$A$414:$O$465,ROW(C41)-2,FALSE)</f>
        <v>9.5494957220000014</v>
      </c>
      <c r="D41" s="50">
        <f>HLOOKUP(D$2,'FS Stock Mid PA'!$A$414:$O$465,ROW(D41)-2,FALSE)</f>
        <v>188.27720318076283</v>
      </c>
      <c r="E41" s="50">
        <f>HLOOKUP(D$2,'FS ADD Mid PA'!$A$414:$O$465,ROW(E41)-2,FALSE)</f>
        <v>4.9424582199999989</v>
      </c>
      <c r="F41" s="50">
        <f>HLOOKUP(F$2,'FS Stock Mid PA'!$A$414:$O$465,ROW(F41)-2,FALSE)</f>
        <v>1187.9178225536298</v>
      </c>
      <c r="G41" s="50">
        <f>HLOOKUP(F$2,'FS ADD Mid PA'!$A$414:$O$465,ROW(G41)-2,FALSE)</f>
        <v>30.603953482000001</v>
      </c>
      <c r="H41" s="50">
        <f>HLOOKUP(H$2,'FS Stock Mid PA'!$A$414:$O$465,ROW(H41)-2,FALSE)</f>
        <v>315.287420756627</v>
      </c>
      <c r="I41" s="50">
        <f>HLOOKUP(H$2,'FS ADD Mid PA'!$A$414:$O$465,ROW(I41)-2,FALSE)</f>
        <v>8.114392282999999</v>
      </c>
      <c r="J41" s="50">
        <f>HLOOKUP(J$2,'FS Stock Mid PA'!$A$414:$O$465,ROW(J41)-2,FALSE)</f>
        <v>1066.3726458053252</v>
      </c>
      <c r="K41" s="50">
        <f>HLOOKUP(J$2,'FS ADD Mid PA'!$A$414:$O$465,ROW(K41)-2,FALSE)</f>
        <v>27.106967153999996</v>
      </c>
      <c r="L41" s="50">
        <f>HLOOKUP(L$2,'FS Stock Mid PA'!$A$414:$O$465,ROW(L41)-2,FALSE)</f>
        <v>56.240650938630367</v>
      </c>
      <c r="M41" s="50">
        <f>HLOOKUP(L$2,'FS ADD Mid PA'!$A$414:$O$465,ROW(M41)-2,FALSE)</f>
        <v>1.3666432789999998</v>
      </c>
      <c r="N41" s="50">
        <f>HLOOKUP(N$2,'FS Stock Mid PA'!$A$414:$O$465,ROW(N41)-2,FALSE)</f>
        <v>579.05227344275545</v>
      </c>
      <c r="O41" s="50">
        <f>HLOOKUP(N$2,'FS ADD Mid PA'!$A$414:$O$465,ROW(O41)-2,FALSE)</f>
        <v>11.493824180999999</v>
      </c>
      <c r="P41" s="50">
        <f>HLOOKUP(P$2,'FS Stock Mid PA'!$A$414:$O$465,ROW(P41)-2,FALSE)</f>
        <v>302.18675235744519</v>
      </c>
      <c r="Q41" s="50">
        <f>HLOOKUP(P$2,'FS ADD Mid PA'!$A$414:$O$465,ROW(Q41)-2,FALSE)</f>
        <v>4.989021685</v>
      </c>
      <c r="R41" s="50">
        <f>HLOOKUP(R$2,'FS Stock Mid PA'!$A$414:$O$465,ROW(R41)-2,FALSE)</f>
        <v>376.04575705555163</v>
      </c>
      <c r="S41" s="50">
        <f>HLOOKUP(R$2,'FS ADD Mid PA'!$A$414:$O$465,ROW(S41)-2,FALSE)</f>
        <v>7.1056290290000002</v>
      </c>
      <c r="T41" s="50">
        <f>HLOOKUP(T$2,'FS Stock Mid PA'!$A$414:$O$465,ROW(T41)-2,FALSE)</f>
        <v>344.49751208129555</v>
      </c>
      <c r="U41" s="50">
        <f>HLOOKUP(T$2,'FS ADD Mid PA'!$A$414:$O$465,ROW(U41)-2,FALSE)</f>
        <v>9.2529373659999994</v>
      </c>
      <c r="V41" s="50">
        <f>HLOOKUP(V$2,'FS Stock Mid PA'!$A$414:$O$465,ROW(V41)-2,FALSE)</f>
        <v>1382.6682435939349</v>
      </c>
      <c r="W41" s="50">
        <f>HLOOKUP(V$2,'FS ADD Mid PA'!$A$414:$O$465,ROW(W41)-2,FALSE)</f>
        <v>30.866806842000003</v>
      </c>
      <c r="X41" s="50">
        <f>HLOOKUP(X$2,'FS Stock Mid PA'!$A$414:$O$465,ROW(X41)-2,FALSE)</f>
        <v>1309.0602740509491</v>
      </c>
      <c r="Y41" s="50">
        <f>HLOOKUP(X$2,'FS ADD Mid PA'!$A$414:$O$465,ROW(Y41)-2,FALSE)</f>
        <v>36.874743416999998</v>
      </c>
      <c r="Z41" s="50">
        <v>4345.8086114733051</v>
      </c>
      <c r="AA41" s="50">
        <v>48.472225833487229</v>
      </c>
      <c r="AB41" s="50">
        <v>19779.661061731924</v>
      </c>
      <c r="AC41" s="50">
        <v>809.66963314145994</v>
      </c>
      <c r="AD41" s="45"/>
      <c r="AE41" s="52">
        <f t="shared" si="0"/>
        <v>2.4333165227135436E-2</v>
      </c>
    </row>
    <row r="42" spans="1:31" x14ac:dyDescent="0.3">
      <c r="A42" s="49">
        <v>2018</v>
      </c>
      <c r="B42" s="50">
        <f>HLOOKUP(B$2,'FS Stock Mid PA'!$A$414:$O$465,ROW(B42)-2,FALSE)</f>
        <v>387.36120062059319</v>
      </c>
      <c r="C42" s="50">
        <f>HLOOKUP(B$2,'FS ADD Mid PA'!$A$414:$O$465,ROW(C42)-2,FALSE)</f>
        <v>9.274820149</v>
      </c>
      <c r="D42" s="50">
        <f>HLOOKUP(D$2,'FS Stock Mid PA'!$A$414:$O$465,ROW(D42)-2,FALSE)</f>
        <v>190.87222623301108</v>
      </c>
      <c r="E42" s="50">
        <f>HLOOKUP(D$2,'FS ADD Mid PA'!$A$414:$O$465,ROW(E42)-2,FALSE)</f>
        <v>4.6620579090000005</v>
      </c>
      <c r="F42" s="50">
        <f>HLOOKUP(F$2,'FS Stock Mid PA'!$A$414:$O$465,ROW(F42)-2,FALSE)</f>
        <v>1208.1454838442141</v>
      </c>
      <c r="G42" s="50">
        <f>HLOOKUP(F$2,'FS ADD Mid PA'!$A$414:$O$465,ROW(G42)-2,FALSE)</f>
        <v>31.017202664999999</v>
      </c>
      <c r="H42" s="50">
        <f>HLOOKUP(H$2,'FS Stock Mid PA'!$A$414:$O$465,ROW(H42)-2,FALSE)</f>
        <v>320.59808253213117</v>
      </c>
      <c r="I42" s="50">
        <f>HLOOKUP(H$2,'FS ADD Mid PA'!$A$414:$O$465,ROW(I42)-2,FALSE)</f>
        <v>8.264251526999999</v>
      </c>
      <c r="J42" s="50">
        <f>HLOOKUP(J$2,'FS Stock Mid PA'!$A$414:$O$465,ROW(J42)-2,FALSE)</f>
        <v>1081.8677008398913</v>
      </c>
      <c r="K42" s="50">
        <f>HLOOKUP(J$2,'FS ADD Mid PA'!$A$414:$O$465,ROW(K42)-2,FALSE)</f>
        <v>24.144669863000004</v>
      </c>
      <c r="L42" s="50">
        <f>HLOOKUP(L$2,'FS Stock Mid PA'!$A$414:$O$465,ROW(L42)-2,FALSE)</f>
        <v>56.972655208575951</v>
      </c>
      <c r="M42" s="50">
        <f>HLOOKUP(L$2,'FS ADD Mid PA'!$A$414:$O$465,ROW(M42)-2,FALSE)</f>
        <v>1.2884457140000001</v>
      </c>
      <c r="N42" s="50">
        <f>HLOOKUP(N$2,'FS Stock Mid PA'!$A$414:$O$465,ROW(N42)-2,FALSE)</f>
        <v>587.52346405439209</v>
      </c>
      <c r="O42" s="50">
        <f>HLOOKUP(N$2,'FS ADD Mid PA'!$A$414:$O$465,ROW(O42)-2,FALSE)</f>
        <v>12.285413510000003</v>
      </c>
      <c r="P42" s="50">
        <f>HLOOKUP(P$2,'FS Stock Mid PA'!$A$414:$O$465,ROW(P42)-2,FALSE)</f>
        <v>305.08391722655591</v>
      </c>
      <c r="Q42" s="50">
        <f>HLOOKUP(P$2,'FS ADD Mid PA'!$A$414:$O$465,ROW(Q42)-2,FALSE)</f>
        <v>5.2473929569999989</v>
      </c>
      <c r="R42" s="50">
        <f>HLOOKUP(R$2,'FS Stock Mid PA'!$A$414:$O$465,ROW(R42)-2,FALSE)</f>
        <v>381.59683427268635</v>
      </c>
      <c r="S42" s="50">
        <f>HLOOKUP(R$2,'FS ADD Mid PA'!$A$414:$O$465,ROW(S42)-2,FALSE)</f>
        <v>7.2007356529999988</v>
      </c>
      <c r="T42" s="50">
        <f>HLOOKUP(T$2,'FS Stock Mid PA'!$A$414:$O$465,ROW(T42)-2,FALSE)</f>
        <v>350.52079281258716</v>
      </c>
      <c r="U42" s="50">
        <f>HLOOKUP(T$2,'FS ADD Mid PA'!$A$414:$O$465,ROW(U42)-2,FALSE)</f>
        <v>9.1171017759999984</v>
      </c>
      <c r="V42" s="50">
        <f>HLOOKUP(V$2,'FS Stock Mid PA'!$A$414:$O$465,ROW(V42)-2,FALSE)</f>
        <v>1405.4335623172315</v>
      </c>
      <c r="W42" s="50">
        <f>HLOOKUP(V$2,'FS ADD Mid PA'!$A$414:$O$465,ROW(W42)-2,FALSE)</f>
        <v>33.439995410000002</v>
      </c>
      <c r="X42" s="50">
        <f>HLOOKUP(X$2,'FS Stock Mid PA'!$A$414:$O$465,ROW(X42)-2,FALSE)</f>
        <v>1332.2479433791709</v>
      </c>
      <c r="Y42" s="50">
        <f>HLOOKUP(X$2,'FS ADD Mid PA'!$A$414:$O$465,ROW(Y42)-2,FALSE)</f>
        <v>35.414508176999995</v>
      </c>
      <c r="Z42" s="50">
        <v>4392.2130947735222</v>
      </c>
      <c r="AA42" s="50">
        <v>41.866909577865378</v>
      </c>
      <c r="AB42" s="50">
        <v>19960.365656493279</v>
      </c>
      <c r="AC42" s="50">
        <v>817.73630610145506</v>
      </c>
      <c r="AD42" s="45"/>
      <c r="AE42" s="52">
        <f t="shared" si="0"/>
        <v>2.3836916285262917E-2</v>
      </c>
    </row>
    <row r="43" spans="1:31" x14ac:dyDescent="0.3">
      <c r="A43" s="49">
        <v>2019</v>
      </c>
      <c r="B43" s="50">
        <f>HLOOKUP(B$2,'FS Stock Mid PA'!$A$414:$O$465,ROW(B43)-2,FALSE)</f>
        <v>391.61070365872638</v>
      </c>
      <c r="C43" s="50">
        <f>HLOOKUP(B$2,'FS ADD Mid PA'!$A$414:$O$465,ROW(C43)-2,FALSE)</f>
        <v>9.0934655200000005</v>
      </c>
      <c r="D43" s="50">
        <f>HLOOKUP(D$2,'FS Stock Mid PA'!$A$414:$O$465,ROW(D43)-2,FALSE)</f>
        <v>193.43151021278123</v>
      </c>
      <c r="E43" s="50">
        <f>HLOOKUP(D$2,'FS ADD Mid PA'!$A$414:$O$465,ROW(E43)-2,FALSE)</f>
        <v>4.6919661310000009</v>
      </c>
      <c r="F43" s="50">
        <f>HLOOKUP(F$2,'FS Stock Mid PA'!$A$414:$O$465,ROW(F43)-2,FALSE)</f>
        <v>1227.4741099909702</v>
      </c>
      <c r="G43" s="50">
        <f>HLOOKUP(F$2,'FS ADD Mid PA'!$A$414:$O$465,ROW(G43)-2,FALSE)</f>
        <v>30.378593332999994</v>
      </c>
      <c r="H43" s="50">
        <f>HLOOKUP(H$2,'FS Stock Mid PA'!$A$414:$O$465,ROW(H43)-2,FALSE)</f>
        <v>325.62779338150455</v>
      </c>
      <c r="I43" s="50">
        <f>HLOOKUP(H$2,'FS ADD Mid PA'!$A$414:$O$465,ROW(I43)-2,FALSE)</f>
        <v>8.0454540519999984</v>
      </c>
      <c r="J43" s="50">
        <f>HLOOKUP(J$2,'FS Stock Mid PA'!$A$414:$O$465,ROW(J43)-2,FALSE)</f>
        <v>1098.116965592119</v>
      </c>
      <c r="K43" s="50">
        <f>HLOOKUP(J$2,'FS ADD Mid PA'!$A$414:$O$465,ROW(K43)-2,FALSE)</f>
        <v>24.979099851000004</v>
      </c>
      <c r="L43" s="50">
        <f>HLOOKUP(L$2,'FS Stock Mid PA'!$A$414:$O$465,ROW(L43)-2,FALSE)</f>
        <v>57.799134481540605</v>
      </c>
      <c r="M43" s="50">
        <f>HLOOKUP(L$2,'FS ADD Mid PA'!$A$414:$O$465,ROW(M43)-2,FALSE)</f>
        <v>1.3815960839999997</v>
      </c>
      <c r="N43" s="50">
        <f>HLOOKUP(N$2,'FS Stock Mid PA'!$A$414:$O$465,ROW(N43)-2,FALSE)</f>
        <v>595.65059909444233</v>
      </c>
      <c r="O43" s="50">
        <f>HLOOKUP(N$2,'FS ADD Mid PA'!$A$414:$O$465,ROW(O43)-2,FALSE)</f>
        <v>12.175784142999998</v>
      </c>
      <c r="P43" s="50">
        <f>HLOOKUP(P$2,'FS Stock Mid PA'!$A$414:$O$465,ROW(P43)-2,FALSE)</f>
        <v>307.97271863423754</v>
      </c>
      <c r="Q43" s="50">
        <f>HLOOKUP(P$2,'FS ADD Mid PA'!$A$414:$O$465,ROW(Q43)-2,FALSE)</f>
        <v>5.3785825650000003</v>
      </c>
      <c r="R43" s="50">
        <f>HLOOKUP(R$2,'FS Stock Mid PA'!$A$414:$O$465,ROW(R43)-2,FALSE)</f>
        <v>387.14890179232725</v>
      </c>
      <c r="S43" s="50">
        <f>HLOOKUP(R$2,'FS ADD Mid PA'!$A$414:$O$465,ROW(S43)-2,FALSE)</f>
        <v>7.291146833</v>
      </c>
      <c r="T43" s="50">
        <f>HLOOKUP(T$2,'FS Stock Mid PA'!$A$414:$O$465,ROW(T43)-2,FALSE)</f>
        <v>357.20514699844233</v>
      </c>
      <c r="U43" s="50">
        <f>HLOOKUP(T$2,'FS ADD Mid PA'!$A$414:$O$465,ROW(U43)-2,FALSE)</f>
        <v>9.8313040429999976</v>
      </c>
      <c r="V43" s="50">
        <f>HLOOKUP(V$2,'FS Stock Mid PA'!$A$414:$O$465,ROW(V43)-2,FALSE)</f>
        <v>1427.2243952751567</v>
      </c>
      <c r="W43" s="50">
        <f>HLOOKUP(V$2,'FS ADD Mid PA'!$A$414:$O$465,ROW(W43)-2,FALSE)</f>
        <v>32.822669109000003</v>
      </c>
      <c r="X43" s="50">
        <f>HLOOKUP(X$2,'FS Stock Mid PA'!$A$414:$O$465,ROW(X43)-2,FALSE)</f>
        <v>1353.6181110301243</v>
      </c>
      <c r="Y43" s="50">
        <f>HLOOKUP(X$2,'FS ADD Mid PA'!$A$414:$O$465,ROW(Y43)-2,FALSE)</f>
        <v>34.007505626000004</v>
      </c>
      <c r="Z43" s="50">
        <v>4453.8502688990993</v>
      </c>
      <c r="AA43" s="50">
        <v>39.769080357006537</v>
      </c>
      <c r="AB43" s="50">
        <v>20222.231390599809</v>
      </c>
      <c r="AC43" s="50">
        <v>830.50007818862093</v>
      </c>
      <c r="AD43" s="45"/>
      <c r="AE43" s="52">
        <f t="shared" si="0"/>
        <v>2.3317358962992814E-2</v>
      </c>
    </row>
    <row r="44" spans="1:31" x14ac:dyDescent="0.3">
      <c r="A44" s="49">
        <v>2020</v>
      </c>
      <c r="B44" s="50">
        <f>HLOOKUP(B$2,'FS Stock Mid PA'!$A$414:$O$465,ROW(B44)-2,FALSE)</f>
        <v>395.30220014550639</v>
      </c>
      <c r="C44" s="50">
        <f>HLOOKUP(B$2,'FS ADD Mid PA'!$A$414:$O$465,ROW(C44)-2,FALSE)</f>
        <v>8.5924399860000005</v>
      </c>
      <c r="D44" s="50">
        <f>HLOOKUP(D$2,'FS Stock Mid PA'!$A$414:$O$465,ROW(D44)-2,FALSE)</f>
        <v>195.74623082019309</v>
      </c>
      <c r="E44" s="50">
        <f>HLOOKUP(D$2,'FS ADD Mid PA'!$A$414:$O$465,ROW(E44)-2,FALSE)</f>
        <v>4.5088341059999983</v>
      </c>
      <c r="F44" s="50">
        <f>HLOOKUP(F$2,'FS Stock Mid PA'!$A$414:$O$465,ROW(F44)-2,FALSE)</f>
        <v>1244.5663016812932</v>
      </c>
      <c r="G44" s="50">
        <f>HLOOKUP(F$2,'FS ADD Mid PA'!$A$414:$O$465,ROW(G44)-2,FALSE)</f>
        <v>28.396883372000008</v>
      </c>
      <c r="H44" s="50">
        <f>HLOOKUP(H$2,'FS Stock Mid PA'!$A$414:$O$465,ROW(H44)-2,FALSE)</f>
        <v>330.08573520352479</v>
      </c>
      <c r="I44" s="50">
        <f>HLOOKUP(H$2,'FS ADD Mid PA'!$A$414:$O$465,ROW(I44)-2,FALSE)</f>
        <v>7.5335207210000004</v>
      </c>
      <c r="J44" s="50">
        <f>HLOOKUP(J$2,'FS Stock Mid PA'!$A$414:$O$465,ROW(J44)-2,FALSE)</f>
        <v>1111.7054927391994</v>
      </c>
      <c r="K44" s="50">
        <f>HLOOKUP(J$2,'FS ADD Mid PA'!$A$414:$O$465,ROW(K44)-2,FALSE)</f>
        <v>22.404401271000005</v>
      </c>
      <c r="L44" s="50">
        <f>HLOOKUP(L$2,'FS Stock Mid PA'!$A$414:$O$465,ROW(L44)-2,FALSE)</f>
        <v>58.54164537856969</v>
      </c>
      <c r="M44" s="50">
        <f>HLOOKUP(L$2,'FS ADD Mid PA'!$A$414:$O$465,ROW(M44)-2,FALSE)</f>
        <v>1.2959549220000002</v>
      </c>
      <c r="N44" s="50">
        <f>HLOOKUP(N$2,'FS Stock Mid PA'!$A$414:$O$465,ROW(N44)-2,FALSE)</f>
        <v>603.80065341162901</v>
      </c>
      <c r="O44" s="50">
        <f>HLOOKUP(N$2,'FS ADD Mid PA'!$A$414:$O$465,ROW(O44)-2,FALSE)</f>
        <v>12.437917917</v>
      </c>
      <c r="P44" s="50">
        <f>HLOOKUP(P$2,'FS Stock Mid PA'!$A$414:$O$465,ROW(P44)-2,FALSE)</f>
        <v>310.88995676884929</v>
      </c>
      <c r="Q44" s="50">
        <f>HLOOKUP(P$2,'FS ADD Mid PA'!$A$414:$O$465,ROW(Q44)-2,FALSE)</f>
        <v>5.5489792039999992</v>
      </c>
      <c r="R44" s="50">
        <f>HLOOKUP(R$2,'FS Stock Mid PA'!$A$414:$O$465,ROW(R44)-2,FALSE)</f>
        <v>392.69715891028034</v>
      </c>
      <c r="S44" s="50">
        <f>HLOOKUP(R$2,'FS ADD Mid PA'!$A$414:$O$465,ROW(S44)-2,FALSE)</f>
        <v>7.3783117129999987</v>
      </c>
      <c r="T44" s="50">
        <f>HLOOKUP(T$2,'FS Stock Mid PA'!$A$414:$O$465,ROW(T44)-2,FALSE)</f>
        <v>362.56066367195245</v>
      </c>
      <c r="U44" s="50">
        <f>HLOOKUP(T$2,'FS ADD Mid PA'!$A$414:$O$465,ROW(U44)-2,FALSE)</f>
        <v>8.5552886309999998</v>
      </c>
      <c r="V44" s="50">
        <f>HLOOKUP(V$2,'FS Stock Mid PA'!$A$414:$O$465,ROW(V44)-2,FALSE)</f>
        <v>1448.4044040175863</v>
      </c>
      <c r="W44" s="50">
        <f>HLOOKUP(V$2,'FS ADD Mid PA'!$A$414:$O$465,ROW(W44)-2,FALSE)</f>
        <v>32.549470362000001</v>
      </c>
      <c r="X44" s="50">
        <f>HLOOKUP(X$2,'FS Stock Mid PA'!$A$414:$O$465,ROW(X44)-2,FALSE)</f>
        <v>1371.2865091741835</v>
      </c>
      <c r="Y44" s="50">
        <f>HLOOKUP(X$2,'FS ADD Mid PA'!$A$414:$O$465,ROW(Y44)-2,FALSE)</f>
        <v>30.6974257</v>
      </c>
      <c r="Z44" s="50">
        <v>4514.8508864594905</v>
      </c>
      <c r="AA44" s="50">
        <v>41.039384881373167</v>
      </c>
      <c r="AB44" s="50">
        <v>20483.843916697344</v>
      </c>
      <c r="AC44" s="50">
        <v>852.63763467437695</v>
      </c>
      <c r="AD44" s="45"/>
      <c r="AE44" s="52">
        <f t="shared" si="0"/>
        <v>2.1710758432408106E-2</v>
      </c>
    </row>
    <row r="45" spans="1:31" x14ac:dyDescent="0.3">
      <c r="A45" s="49">
        <v>2021</v>
      </c>
      <c r="B45" s="50">
        <f>HLOOKUP(B$2,'FS Stock Mid PA'!$A$414:$O$465,ROW(B45)-2,FALSE)</f>
        <v>398.87505197576132</v>
      </c>
      <c r="C45" s="50">
        <f>HLOOKUP(B$2,'FS ADD Mid PA'!$A$414:$O$465,ROW(C45)-2,FALSE)</f>
        <v>8.5230347749999993</v>
      </c>
      <c r="D45" s="50">
        <f>HLOOKUP(D$2,'FS Stock Mid PA'!$A$414:$O$465,ROW(D45)-2,FALSE)</f>
        <v>197.9400906743802</v>
      </c>
      <c r="E45" s="50">
        <f>HLOOKUP(D$2,'FS ADD Mid PA'!$A$414:$O$465,ROW(E45)-2,FALSE)</f>
        <v>4.4444426630000002</v>
      </c>
      <c r="F45" s="50">
        <f>HLOOKUP(F$2,'FS Stock Mid PA'!$A$414:$O$465,ROW(F45)-2,FALSE)</f>
        <v>1260.7674225803892</v>
      </c>
      <c r="G45" s="50">
        <f>HLOOKUP(F$2,'FS ADD Mid PA'!$A$414:$O$465,ROW(G45)-2,FALSE)</f>
        <v>27.756154175999995</v>
      </c>
      <c r="H45" s="50">
        <f>HLOOKUP(H$2,'FS Stock Mid PA'!$A$414:$O$465,ROW(H45)-2,FALSE)</f>
        <v>334.29928126132398</v>
      </c>
      <c r="I45" s="50">
        <f>HLOOKUP(H$2,'FS ADD Mid PA'!$A$414:$O$465,ROW(I45)-2,FALSE)</f>
        <v>7.3472748559999994</v>
      </c>
      <c r="J45" s="50">
        <f>HLOOKUP(J$2,'FS Stock Mid PA'!$A$414:$O$465,ROW(J45)-2,FALSE)</f>
        <v>1125.7263093858173</v>
      </c>
      <c r="K45" s="50">
        <f>HLOOKUP(J$2,'FS ADD Mid PA'!$A$414:$O$465,ROW(K45)-2,FALSE)</f>
        <v>22.924509286999996</v>
      </c>
      <c r="L45" s="50">
        <f>HLOOKUP(L$2,'FS Stock Mid PA'!$A$414:$O$465,ROW(L45)-2,FALSE)</f>
        <v>59.290930052397457</v>
      </c>
      <c r="M45" s="50">
        <f>HLOOKUP(L$2,'FS ADD Mid PA'!$A$414:$O$465,ROW(M45)-2,FALSE)</f>
        <v>1.3005772269999996</v>
      </c>
      <c r="N45" s="50">
        <f>HLOOKUP(N$2,'FS Stock Mid PA'!$A$414:$O$465,ROW(N45)-2,FALSE)</f>
        <v>612.14956137369995</v>
      </c>
      <c r="O45" s="50">
        <f>HLOOKUP(N$2,'FS ADD Mid PA'!$A$414:$O$465,ROW(O45)-2,FALSE)</f>
        <v>12.880994830999999</v>
      </c>
      <c r="P45" s="50">
        <f>HLOOKUP(P$2,'FS Stock Mid PA'!$A$414:$O$465,ROW(P45)-2,FALSE)</f>
        <v>313.8994093460131</v>
      </c>
      <c r="Q45" s="50">
        <f>HLOOKUP(P$2,'FS ADD Mid PA'!$A$414:$O$465,ROW(Q45)-2,FALSE)</f>
        <v>5.7849719319999995</v>
      </c>
      <c r="R45" s="50">
        <f>HLOOKUP(R$2,'FS Stock Mid PA'!$A$414:$O$465,ROW(R45)-2,FALSE)</f>
        <v>398.2448313761563</v>
      </c>
      <c r="S45" s="50">
        <f>HLOOKUP(R$2,'FS ADD Mid PA'!$A$414:$O$465,ROW(S45)-2,FALSE)</f>
        <v>7.4700069439999988</v>
      </c>
      <c r="T45" s="50">
        <f>HLOOKUP(T$2,'FS Stock Mid PA'!$A$414:$O$465,ROW(T45)-2,FALSE)</f>
        <v>367.23870136096463</v>
      </c>
      <c r="U45" s="50">
        <f>HLOOKUP(T$2,'FS ADD Mid PA'!$A$414:$O$465,ROW(U45)-2,FALSE)</f>
        <v>7.9281376819999991</v>
      </c>
      <c r="V45" s="50">
        <f>HLOOKUP(V$2,'FS Stock Mid PA'!$A$414:$O$465,ROW(V45)-2,FALSE)</f>
        <v>1469.4399162372326</v>
      </c>
      <c r="W45" s="50">
        <f>HLOOKUP(V$2,'FS ADD Mid PA'!$A$414:$O$465,ROW(W45)-2,FALSE)</f>
        <v>32.726133991999987</v>
      </c>
      <c r="X45" s="50">
        <f>HLOOKUP(X$2,'FS Stock Mid PA'!$A$414:$O$465,ROW(X45)-2,FALSE)</f>
        <v>1387.5021918044063</v>
      </c>
      <c r="Y45" s="50">
        <f>HLOOKUP(X$2,'FS ADD Mid PA'!$A$414:$O$465,ROW(Y45)-2,FALSE)</f>
        <v>29.616054291000001</v>
      </c>
      <c r="Z45" s="50">
        <v>4570.8011891877932</v>
      </c>
      <c r="AA45" s="50">
        <v>42.912861464127502</v>
      </c>
      <c r="AB45" s="50">
        <v>20721.3888082417</v>
      </c>
      <c r="AC45" s="50">
        <v>874.01129895415943</v>
      </c>
      <c r="AD45" s="45"/>
      <c r="AE45" s="52">
        <f t="shared" si="0"/>
        <v>2.1286351798242266E-2</v>
      </c>
    </row>
    <row r="46" spans="1:31" x14ac:dyDescent="0.3">
      <c r="A46" s="49">
        <v>2022</v>
      </c>
      <c r="B46" s="50">
        <f>HLOOKUP(B$2,'FS Stock Mid PA'!$A$414:$O$465,ROW(B46)-2,FALSE)</f>
        <v>402.54365031235818</v>
      </c>
      <c r="C46" s="50">
        <f>HLOOKUP(B$2,'FS ADD Mid PA'!$A$414:$O$465,ROW(C46)-2,FALSE)</f>
        <v>8.662618912000001</v>
      </c>
      <c r="D46" s="50">
        <f>HLOOKUP(D$2,'FS Stock Mid PA'!$A$414:$O$465,ROW(D46)-2,FALSE)</f>
        <v>200.00442300468544</v>
      </c>
      <c r="E46" s="50">
        <f>HLOOKUP(D$2,'FS ADD Mid PA'!$A$414:$O$465,ROW(E46)-2,FALSE)</f>
        <v>4.3666841800000009</v>
      </c>
      <c r="F46" s="50">
        <f>HLOOKUP(F$2,'FS Stock Mid PA'!$A$414:$O$465,ROW(F46)-2,FALSE)</f>
        <v>1275.7550558406447</v>
      </c>
      <c r="G46" s="50">
        <f>HLOOKUP(F$2,'FS ADD Mid PA'!$A$414:$O$465,ROW(G46)-2,FALSE)</f>
        <v>26.793279879999996</v>
      </c>
      <c r="H46" s="50">
        <f>HLOOKUP(H$2,'FS Stock Mid PA'!$A$414:$O$465,ROW(H46)-2,FALSE)</f>
        <v>338.19957248645687</v>
      </c>
      <c r="I46" s="50">
        <f>HLOOKUP(H$2,'FS ADD Mid PA'!$A$414:$O$465,ROW(I46)-2,FALSE)</f>
        <v>7.0917518769999992</v>
      </c>
      <c r="J46" s="50">
        <f>HLOOKUP(J$2,'FS Stock Mid PA'!$A$414:$O$465,ROW(J46)-2,FALSE)</f>
        <v>1139.6100387772719</v>
      </c>
      <c r="K46" s="50">
        <f>HLOOKUP(J$2,'FS ADD Mid PA'!$A$414:$O$465,ROW(K46)-2,FALSE)</f>
        <v>22.887239499000003</v>
      </c>
      <c r="L46" s="50">
        <f>HLOOKUP(L$2,'FS Stock Mid PA'!$A$414:$O$465,ROW(L46)-2,FALSE)</f>
        <v>60.045424476377022</v>
      </c>
      <c r="M46" s="50">
        <f>HLOOKUP(L$2,'FS ADD Mid PA'!$A$414:$O$465,ROW(M46)-2,FALSE)</f>
        <v>1.303673544</v>
      </c>
      <c r="N46" s="50">
        <f>HLOOKUP(N$2,'FS Stock Mid PA'!$A$414:$O$465,ROW(N46)-2,FALSE)</f>
        <v>620.69689144675829</v>
      </c>
      <c r="O46" s="50">
        <f>HLOOKUP(N$2,'FS ADD Mid PA'!$A$414:$O$465,ROW(O46)-2,FALSE)</f>
        <v>13.327245424000003</v>
      </c>
      <c r="P46" s="50">
        <f>HLOOKUP(P$2,'FS Stock Mid PA'!$A$414:$O$465,ROW(P46)-2,FALSE)</f>
        <v>316.94193495681276</v>
      </c>
      <c r="Q46" s="50">
        <f>HLOOKUP(P$2,'FS ADD Mid PA'!$A$414:$O$465,ROW(Q46)-2,FALSE)</f>
        <v>5.9628302069999997</v>
      </c>
      <c r="R46" s="50">
        <f>HLOOKUP(R$2,'FS Stock Mid PA'!$A$414:$O$465,ROW(R46)-2,FALSE)</f>
        <v>403.79154830373619</v>
      </c>
      <c r="S46" s="50">
        <f>HLOOKUP(R$2,'FS ADD Mid PA'!$A$414:$O$465,ROW(S46)-2,FALSE)</f>
        <v>7.5623917730000008</v>
      </c>
      <c r="T46" s="50">
        <f>HLOOKUP(T$2,'FS Stock Mid PA'!$A$414:$O$465,ROW(T46)-2,FALSE)</f>
        <v>371.78020724594313</v>
      </c>
      <c r="U46" s="50">
        <f>HLOOKUP(T$2,'FS ADD Mid PA'!$A$414:$O$465,ROW(U46)-2,FALSE)</f>
        <v>7.8430034669999982</v>
      </c>
      <c r="V46" s="50">
        <f>HLOOKUP(V$2,'FS Stock Mid PA'!$A$414:$O$465,ROW(V46)-2,FALSE)</f>
        <v>1489.4614242587161</v>
      </c>
      <c r="W46" s="50">
        <f>HLOOKUP(V$2,'FS ADD Mid PA'!$A$414:$O$465,ROW(W46)-2,FALSE)</f>
        <v>32.016960312999998</v>
      </c>
      <c r="X46" s="50">
        <f>HLOOKUP(X$2,'FS Stock Mid PA'!$A$414:$O$465,ROW(X46)-2,FALSE)</f>
        <v>1403.316716696562</v>
      </c>
      <c r="Y46" s="50">
        <f>HLOOKUP(X$2,'FS ADD Mid PA'!$A$414:$O$465,ROW(Y46)-2,FALSE)</f>
        <v>29.571651199000001</v>
      </c>
      <c r="Z46" s="50">
        <v>4626.8401600292564</v>
      </c>
      <c r="AA46" s="50">
        <v>44.351704212739349</v>
      </c>
      <c r="AB46" s="50">
        <v>20957.686362757202</v>
      </c>
      <c r="AC46" s="50">
        <v>891.03309011877332</v>
      </c>
      <c r="AD46" s="45"/>
      <c r="AE46" s="52">
        <f t="shared" si="0"/>
        <v>2.086590193573145E-2</v>
      </c>
    </row>
    <row r="47" spans="1:31" x14ac:dyDescent="0.3">
      <c r="A47" s="49">
        <v>2023</v>
      </c>
      <c r="B47" s="50">
        <f>HLOOKUP(B$2,'FS Stock Mid PA'!$A$414:$O$465,ROW(B47)-2,FALSE)</f>
        <v>406.59714816382314</v>
      </c>
      <c r="C47" s="50">
        <f>HLOOKUP(B$2,'FS ADD Mid PA'!$A$414:$O$465,ROW(C47)-2,FALSE)</f>
        <v>9.0873164269999993</v>
      </c>
      <c r="D47" s="50">
        <f>HLOOKUP(D$2,'FS Stock Mid PA'!$A$414:$O$465,ROW(D47)-2,FALSE)</f>
        <v>202.02398108992875</v>
      </c>
      <c r="E47" s="50">
        <f>HLOOKUP(D$2,'FS ADD Mid PA'!$A$414:$O$465,ROW(E47)-2,FALSE)</f>
        <v>4.3688869399999994</v>
      </c>
      <c r="F47" s="50">
        <f>HLOOKUP(F$2,'FS Stock Mid PA'!$A$414:$O$465,ROW(F47)-2,FALSE)</f>
        <v>1290.1099680258435</v>
      </c>
      <c r="G47" s="50">
        <f>HLOOKUP(F$2,'FS ADD Mid PA'!$A$414:$O$465,ROW(G47)-2,FALSE)</f>
        <v>26.411599310999996</v>
      </c>
      <c r="H47" s="50">
        <f>HLOOKUP(H$2,'FS Stock Mid PA'!$A$414:$O$465,ROW(H47)-2,FALSE)</f>
        <v>341.94463957215373</v>
      </c>
      <c r="I47" s="50">
        <f>HLOOKUP(H$2,'FS ADD Mid PA'!$A$414:$O$465,ROW(I47)-2,FALSE)</f>
        <v>6.9940617739999995</v>
      </c>
      <c r="J47" s="50">
        <f>HLOOKUP(J$2,'FS Stock Mid PA'!$A$414:$O$465,ROW(J47)-2,FALSE)</f>
        <v>1153.0626976253739</v>
      </c>
      <c r="K47" s="50">
        <f>HLOOKUP(J$2,'FS ADD Mid PA'!$A$414:$O$465,ROW(K47)-2,FALSE)</f>
        <v>22.567525439999997</v>
      </c>
      <c r="L47" s="50">
        <f>HLOOKUP(L$2,'FS Stock Mid PA'!$A$414:$O$465,ROW(L47)-2,FALSE)</f>
        <v>60.804130604841305</v>
      </c>
      <c r="M47" s="50">
        <f>HLOOKUP(L$2,'FS ADD Mid PA'!$A$414:$O$465,ROW(M47)-2,FALSE)</f>
        <v>1.3059548649999997</v>
      </c>
      <c r="N47" s="50">
        <f>HLOOKUP(N$2,'FS Stock Mid PA'!$A$414:$O$465,ROW(N47)-2,FALSE)</f>
        <v>629.33710636427338</v>
      </c>
      <c r="O47" s="50">
        <f>HLOOKUP(N$2,'FS ADD Mid PA'!$A$414:$O$465,ROW(O47)-2,FALSE)</f>
        <v>13.670016793</v>
      </c>
      <c r="P47" s="50">
        <f>HLOOKUP(P$2,'FS Stock Mid PA'!$A$414:$O$465,ROW(P47)-2,FALSE)</f>
        <v>320.01331115410522</v>
      </c>
      <c r="Q47" s="50">
        <f>HLOOKUP(P$2,'FS ADD Mid PA'!$A$414:$O$465,ROW(Q47)-2,FALSE)</f>
        <v>6.136423604</v>
      </c>
      <c r="R47" s="50">
        <f>HLOOKUP(R$2,'FS Stock Mid PA'!$A$414:$O$465,ROW(R47)-2,FALSE)</f>
        <v>409.33314646906291</v>
      </c>
      <c r="S47" s="50">
        <f>HLOOKUP(R$2,'FS ADD Mid PA'!$A$414:$O$465,ROW(S47)-2,FALSE)</f>
        <v>7.6514225249999992</v>
      </c>
      <c r="T47" s="50">
        <f>HLOOKUP(T$2,'FS Stock Mid PA'!$A$414:$O$465,ROW(T47)-2,FALSE)</f>
        <v>376.45821727774609</v>
      </c>
      <c r="U47" s="50">
        <f>HLOOKUP(T$2,'FS ADD Mid PA'!$A$414:$O$465,ROW(U47)-2,FALSE)</f>
        <v>8.0327874130000012</v>
      </c>
      <c r="V47" s="50">
        <f>HLOOKUP(V$2,'FS Stock Mid PA'!$A$414:$O$465,ROW(V47)-2,FALSE)</f>
        <v>1509.1282141209686</v>
      </c>
      <c r="W47" s="50">
        <f>HLOOKUP(V$2,'FS ADD Mid PA'!$A$414:$O$465,ROW(W47)-2,FALSE)</f>
        <v>31.949763079</v>
      </c>
      <c r="X47" s="50">
        <f>HLOOKUP(X$2,'FS Stock Mid PA'!$A$414:$O$465,ROW(X47)-2,FALSE)</f>
        <v>1421.4302454195063</v>
      </c>
      <c r="Y47" s="50">
        <f>HLOOKUP(X$2,'FS ADD Mid PA'!$A$414:$O$465,ROW(Y47)-2,FALSE)</f>
        <v>32.213871268999995</v>
      </c>
      <c r="Z47" s="50">
        <v>4682.4699442976307</v>
      </c>
      <c r="AA47" s="50">
        <v>43.891791020871544</v>
      </c>
      <c r="AB47" s="50">
        <v>21192.896767154423</v>
      </c>
      <c r="AC47" s="50">
        <v>901.98073361838465</v>
      </c>
      <c r="AD47" s="45"/>
      <c r="AE47" s="52">
        <f t="shared" si="0"/>
        <v>2.0983317064910679E-2</v>
      </c>
    </row>
    <row r="48" spans="1:31" x14ac:dyDescent="0.3">
      <c r="A48" s="49">
        <v>2024</v>
      </c>
      <c r="B48" s="50">
        <f>HLOOKUP(B$2,'FS Stock Mid PA'!$A$414:$O$465,ROW(B48)-2,FALSE)</f>
        <v>410.91097703853609</v>
      </c>
      <c r="C48" s="50">
        <f>HLOOKUP(B$2,'FS ADD Mid PA'!$A$414:$O$465,ROW(C48)-2,FALSE)</f>
        <v>9.3850140970000027</v>
      </c>
      <c r="D48" s="50">
        <f>HLOOKUP(D$2,'FS Stock Mid PA'!$A$414:$O$465,ROW(D48)-2,FALSE)</f>
        <v>204.09229879730702</v>
      </c>
      <c r="E48" s="50">
        <f>HLOOKUP(D$2,'FS ADD Mid PA'!$A$414:$O$465,ROW(E48)-2,FALSE)</f>
        <v>4.4600922040000004</v>
      </c>
      <c r="F48" s="50">
        <f>HLOOKUP(F$2,'FS Stock Mid PA'!$A$414:$O$465,ROW(F48)-2,FALSE)</f>
        <v>1304.7745219696744</v>
      </c>
      <c r="G48" s="50">
        <f>HLOOKUP(F$2,'FS ADD Mid PA'!$A$414:$O$465,ROW(G48)-2,FALSE)</f>
        <v>26.975444903999996</v>
      </c>
      <c r="H48" s="50">
        <f>HLOOKUP(H$2,'FS Stock Mid PA'!$A$414:$O$465,ROW(H48)-2,FALSE)</f>
        <v>345.77124639912705</v>
      </c>
      <c r="I48" s="50">
        <f>HLOOKUP(H$2,'FS ADD Mid PA'!$A$414:$O$465,ROW(I48)-2,FALSE)</f>
        <v>7.1337816579999993</v>
      </c>
      <c r="J48" s="50">
        <f>HLOOKUP(J$2,'FS Stock Mid PA'!$A$414:$O$465,ROW(J48)-2,FALSE)</f>
        <v>1166.3989455038491</v>
      </c>
      <c r="K48" s="50">
        <f>HLOOKUP(J$2,'FS ADD Mid PA'!$A$414:$O$465,ROW(K48)-2,FALSE)</f>
        <v>22.577229878000008</v>
      </c>
      <c r="L48" s="50">
        <f>HLOOKUP(L$2,'FS Stock Mid PA'!$A$414:$O$465,ROW(L48)-2,FALSE)</f>
        <v>61.566087956949687</v>
      </c>
      <c r="M48" s="50">
        <f>HLOOKUP(L$2,'FS ADD Mid PA'!$A$414:$O$465,ROW(M48)-2,FALSE)</f>
        <v>1.3076884780000002</v>
      </c>
      <c r="N48" s="50">
        <f>HLOOKUP(N$2,'FS Stock Mid PA'!$A$414:$O$465,ROW(N48)-2,FALSE)</f>
        <v>638.005110148021</v>
      </c>
      <c r="O48" s="50">
        <f>HLOOKUP(N$2,'FS ADD Mid PA'!$A$414:$O$465,ROW(O48)-2,FALSE)</f>
        <v>13.948135707</v>
      </c>
      <c r="P48" s="50">
        <f>HLOOKUP(P$2,'FS Stock Mid PA'!$A$414:$O$465,ROW(P48)-2,FALSE)</f>
        <v>323.11952701583783</v>
      </c>
      <c r="Q48" s="50">
        <f>HLOOKUP(P$2,'FS ADD Mid PA'!$A$414:$O$465,ROW(Q48)-2,FALSE)</f>
        <v>6.3150297520000001</v>
      </c>
      <c r="R48" s="50">
        <f>HLOOKUP(R$2,'FS Stock Mid PA'!$A$414:$O$465,ROW(R48)-2,FALSE)</f>
        <v>414.87184549274173</v>
      </c>
      <c r="S48" s="50">
        <f>HLOOKUP(R$2,'FS ADD Mid PA'!$A$414:$O$465,ROW(S48)-2,FALSE)</f>
        <v>7.7432410100000002</v>
      </c>
      <c r="T48" s="50">
        <f>HLOOKUP(T$2,'FS Stock Mid PA'!$A$414:$O$465,ROW(T48)-2,FALSE)</f>
        <v>381.12706124017978</v>
      </c>
      <c r="U48" s="50">
        <f>HLOOKUP(T$2,'FS ADD Mid PA'!$A$414:$O$465,ROW(U48)-2,FALSE)</f>
        <v>8.079378406</v>
      </c>
      <c r="V48" s="50">
        <f>HLOOKUP(V$2,'FS Stock Mid PA'!$A$414:$O$465,ROW(V48)-2,FALSE)</f>
        <v>1529.0872317115522</v>
      </c>
      <c r="W48" s="50">
        <f>HLOOKUP(V$2,'FS ADD Mid PA'!$A$414:$O$465,ROW(W48)-2,FALSE)</f>
        <v>32.514643295999996</v>
      </c>
      <c r="X48" s="50">
        <f>HLOOKUP(X$2,'FS Stock Mid PA'!$A$414:$O$465,ROW(X48)-2,FALSE)</f>
        <v>1440.9402430059015</v>
      </c>
      <c r="Y48" s="50">
        <f>HLOOKUP(X$2,'FS ADD Mid PA'!$A$414:$O$465,ROW(Y48)-2,FALSE)</f>
        <v>33.944690228000006</v>
      </c>
      <c r="Z48" s="50">
        <v>4733.5466479980332</v>
      </c>
      <c r="AA48" s="50">
        <v>42.395266032290863</v>
      </c>
      <c r="AB48" s="50">
        <v>21408.993175009753</v>
      </c>
      <c r="AC48" s="50">
        <v>907.78799876257324</v>
      </c>
      <c r="AD48" s="45"/>
      <c r="AE48" s="52">
        <f t="shared" si="0"/>
        <v>2.1212927126409632E-2</v>
      </c>
    </row>
    <row r="49" spans="1:31" x14ac:dyDescent="0.3">
      <c r="A49" s="49">
        <v>2025</v>
      </c>
      <c r="B49" s="50">
        <f>HLOOKUP(B$2,'FS Stock Mid PA'!$A$414:$O$465,ROW(B49)-2,FALSE)</f>
        <v>415.21456316891624</v>
      </c>
      <c r="C49" s="50">
        <f>HLOOKUP(B$2,'FS ADD Mid PA'!$A$414:$O$465,ROW(C49)-2,FALSE)</f>
        <v>9.4106572319999984</v>
      </c>
      <c r="D49" s="50">
        <f>HLOOKUP(D$2,'FS Stock Mid PA'!$A$414:$O$465,ROW(D49)-2,FALSE)</f>
        <v>206.19263275441577</v>
      </c>
      <c r="E49" s="50">
        <f>HLOOKUP(D$2,'FS ADD Mid PA'!$A$414:$O$465,ROW(E49)-2,FALSE)</f>
        <v>4.530308335</v>
      </c>
      <c r="F49" s="50">
        <f>HLOOKUP(F$2,'FS Stock Mid PA'!$A$414:$O$465,ROW(F49)-2,FALSE)</f>
        <v>1319.8010657358006</v>
      </c>
      <c r="G49" s="50">
        <f>HLOOKUP(F$2,'FS ADD Mid PA'!$A$414:$O$465,ROW(G49)-2,FALSE)</f>
        <v>27.596895660000005</v>
      </c>
      <c r="H49" s="50">
        <f>HLOOKUP(H$2,'FS Stock Mid PA'!$A$414:$O$465,ROW(H49)-2,FALSE)</f>
        <v>349.68754622510085</v>
      </c>
      <c r="I49" s="50">
        <f>HLOOKUP(H$2,'FS ADD Mid PA'!$A$414:$O$465,ROW(I49)-2,FALSE)</f>
        <v>7.2829642040000007</v>
      </c>
      <c r="J49" s="50">
        <f>HLOOKUP(J$2,'FS Stock Mid PA'!$A$414:$O$465,ROW(J49)-2,FALSE)</f>
        <v>1179.8702627703462</v>
      </c>
      <c r="K49" s="50">
        <f>HLOOKUP(J$2,'FS ADD Mid PA'!$A$414:$O$465,ROW(K49)-2,FALSE)</f>
        <v>22.856466340000001</v>
      </c>
      <c r="L49" s="50">
        <f>HLOOKUP(L$2,'FS Stock Mid PA'!$A$414:$O$465,ROW(L49)-2,FALSE)</f>
        <v>62.331504349789455</v>
      </c>
      <c r="M49" s="50">
        <f>HLOOKUP(L$2,'FS ADD Mid PA'!$A$414:$O$465,ROW(M49)-2,FALSE)</f>
        <v>1.310260078</v>
      </c>
      <c r="N49" s="50">
        <f>HLOOKUP(N$2,'FS Stock Mid PA'!$A$414:$O$465,ROW(N49)-2,FALSE)</f>
        <v>646.77919070621613</v>
      </c>
      <c r="O49" s="50">
        <f>HLOOKUP(N$2,'FS ADD Mid PA'!$A$414:$O$465,ROW(O49)-2,FALSE)</f>
        <v>14.303409078</v>
      </c>
      <c r="P49" s="50">
        <f>HLOOKUP(P$2,'FS Stock Mid PA'!$A$414:$O$465,ROW(P49)-2,FALSE)</f>
        <v>326.24791337214612</v>
      </c>
      <c r="Q49" s="50">
        <f>HLOOKUP(P$2,'FS ADD Mid PA'!$A$414:$O$465,ROW(Q49)-2,FALSE)</f>
        <v>6.478961709</v>
      </c>
      <c r="R49" s="50">
        <f>HLOOKUP(R$2,'FS Stock Mid PA'!$A$414:$O$465,ROW(R49)-2,FALSE)</f>
        <v>420.39877482962993</v>
      </c>
      <c r="S49" s="50">
        <f>HLOOKUP(R$2,'FS ADD Mid PA'!$A$414:$O$465,ROW(S49)-2,FALSE)</f>
        <v>7.8265436900000003</v>
      </c>
      <c r="T49" s="50">
        <f>HLOOKUP(T$2,'FS Stock Mid PA'!$A$414:$O$465,ROW(T49)-2,FALSE)</f>
        <v>385.73754367708869</v>
      </c>
      <c r="U49" s="50">
        <f>HLOOKUP(T$2,'FS ADD Mid PA'!$A$414:$O$465,ROW(U49)-2,FALSE)</f>
        <v>8.0795946660000002</v>
      </c>
      <c r="V49" s="50">
        <f>HLOOKUP(V$2,'FS Stock Mid PA'!$A$414:$O$465,ROW(V49)-2,FALSE)</f>
        <v>1549.1186759798663</v>
      </c>
      <c r="W49" s="50">
        <f>HLOOKUP(V$2,'FS ADD Mid PA'!$A$414:$O$465,ROW(W49)-2,FALSE)</f>
        <v>32.846140745</v>
      </c>
      <c r="X49" s="50">
        <f>HLOOKUP(X$2,'FS Stock Mid PA'!$A$414:$O$465,ROW(X49)-2,FALSE)</f>
        <v>1460.415639111568</v>
      </c>
      <c r="Y49" s="50">
        <f>HLOOKUP(X$2,'FS ADD Mid PA'!$A$414:$O$465,ROW(Y49)-2,FALSE)</f>
        <v>34.235082208999998</v>
      </c>
      <c r="Z49" s="50">
        <v>4786.3588680234307</v>
      </c>
      <c r="AA49" s="50">
        <v>40.667902356328497</v>
      </c>
      <c r="AB49" s="50">
        <v>21634.184471210821</v>
      </c>
      <c r="AC49" s="50">
        <v>911.19909884956598</v>
      </c>
      <c r="AD49" s="45"/>
      <c r="AE49" s="52">
        <f t="shared" si="0"/>
        <v>2.1240282571797272E-2</v>
      </c>
    </row>
    <row r="50" spans="1:31" x14ac:dyDescent="0.3">
      <c r="A50" s="49">
        <v>2026</v>
      </c>
      <c r="B50" s="50">
        <f>HLOOKUP(B$2,'FS Stock Mid PA'!$A$414:$O$465,ROW(B50)-2,FALSE)</f>
        <v>419.36631112217441</v>
      </c>
      <c r="C50" s="50">
        <f>HLOOKUP(B$2,'FS ADD Mid PA'!$A$414:$O$465,ROW(C50)-2,FALSE)</f>
        <v>9.2942433210000015</v>
      </c>
      <c r="D50" s="50">
        <f>HLOOKUP(D$2,'FS Stock Mid PA'!$A$414:$O$465,ROW(D50)-2,FALSE)</f>
        <v>208.28031345307477</v>
      </c>
      <c r="E50" s="50">
        <f>HLOOKUP(D$2,'FS ADD Mid PA'!$A$414:$O$465,ROW(E50)-2,FALSE)</f>
        <v>4.5518563860000008</v>
      </c>
      <c r="F50" s="50">
        <f>HLOOKUP(F$2,'FS Stock Mid PA'!$A$414:$O$465,ROW(F50)-2,FALSE)</f>
        <v>1334.7977250233016</v>
      </c>
      <c r="G50" s="50">
        <f>HLOOKUP(F$2,'FS ADD Mid PA'!$A$414:$O$465,ROW(G50)-2,FALSE)</f>
        <v>27.832263789999999</v>
      </c>
      <c r="H50" s="50">
        <f>HLOOKUP(H$2,'FS Stock Mid PA'!$A$414:$O$465,ROW(H50)-2,FALSE)</f>
        <v>353.59263980589247</v>
      </c>
      <c r="I50" s="50">
        <f>HLOOKUP(H$2,'FS ADD Mid PA'!$A$414:$O$465,ROW(I50)-2,FALSE)</f>
        <v>7.3328258850000001</v>
      </c>
      <c r="J50" s="50">
        <f>HLOOKUP(J$2,'FS Stock Mid PA'!$A$414:$O$465,ROW(J50)-2,FALSE)</f>
        <v>1193.3692492498781</v>
      </c>
      <c r="K50" s="50">
        <f>HLOOKUP(J$2,'FS ADD Mid PA'!$A$414:$O$465,ROW(K50)-2,FALSE)</f>
        <v>23.048586973000003</v>
      </c>
      <c r="L50" s="50">
        <f>HLOOKUP(L$2,'FS Stock Mid PA'!$A$414:$O$465,ROW(L50)-2,FALSE)</f>
        <v>63.096832553800581</v>
      </c>
      <c r="M50" s="50">
        <f>HLOOKUP(L$2,'FS ADD Mid PA'!$A$414:$O$465,ROW(M50)-2,FALSE)</f>
        <v>1.3101174999999996</v>
      </c>
      <c r="N50" s="50">
        <f>HLOOKUP(N$2,'FS Stock Mid PA'!$A$414:$O$465,ROW(N50)-2,FALSE)</f>
        <v>655.63958690904599</v>
      </c>
      <c r="O50" s="50">
        <f>HLOOKUP(N$2,'FS ADD Mid PA'!$A$414:$O$465,ROW(O50)-2,FALSE)</f>
        <v>14.636239158</v>
      </c>
      <c r="P50" s="50">
        <f>HLOOKUP(P$2,'FS Stock Mid PA'!$A$414:$O$465,ROW(P50)-2,FALSE)</f>
        <v>329.38311608099991</v>
      </c>
      <c r="Q50" s="50">
        <f>HLOOKUP(P$2,'FS ADD Mid PA'!$A$414:$O$465,ROW(Q50)-2,FALSE)</f>
        <v>6.6244417589999989</v>
      </c>
      <c r="R50" s="50">
        <f>HLOOKUP(R$2,'FS Stock Mid PA'!$A$414:$O$465,ROW(R50)-2,FALSE)</f>
        <v>425.9197327889882</v>
      </c>
      <c r="S50" s="50">
        <f>HLOOKUP(R$2,'FS ADD Mid PA'!$A$414:$O$465,ROW(S50)-2,FALSE)</f>
        <v>7.9157902959999999</v>
      </c>
      <c r="T50" s="50">
        <f>HLOOKUP(T$2,'FS Stock Mid PA'!$A$414:$O$465,ROW(T50)-2,FALSE)</f>
        <v>390.37686350010767</v>
      </c>
      <c r="U50" s="50">
        <f>HLOOKUP(T$2,'FS ADD Mid PA'!$A$414:$O$465,ROW(U50)-2,FALSE)</f>
        <v>8.1706177469999997</v>
      </c>
      <c r="V50" s="50">
        <f>HLOOKUP(V$2,'FS Stock Mid PA'!$A$414:$O$465,ROW(V50)-2,FALSE)</f>
        <v>1569.1152321181464</v>
      </c>
      <c r="W50" s="50">
        <f>HLOOKUP(V$2,'FS ADD Mid PA'!$A$414:$O$465,ROW(W50)-2,FALSE)</f>
        <v>33.057402813000003</v>
      </c>
      <c r="X50" s="50">
        <f>HLOOKUP(X$2,'FS Stock Mid PA'!$A$414:$O$465,ROW(X50)-2,FALSE)</f>
        <v>1478.97618069329</v>
      </c>
      <c r="Y50" s="50">
        <f>HLOOKUP(X$2,'FS ADD Mid PA'!$A$414:$O$465,ROW(Y50)-2,FALSE)</f>
        <v>33.638629203000001</v>
      </c>
      <c r="Z50" s="50">
        <v>4833.9422039358442</v>
      </c>
      <c r="AA50" s="50">
        <v>39.179339521294992</v>
      </c>
      <c r="AB50" s="50">
        <v>21836.030799937133</v>
      </c>
      <c r="AC50" s="50">
        <v>914.57154182191357</v>
      </c>
      <c r="AD50" s="45"/>
      <c r="AE50" s="52">
        <f t="shared" si="0"/>
        <v>2.1065641301484653E-2</v>
      </c>
    </row>
    <row r="51" spans="1:31" x14ac:dyDescent="0.3">
      <c r="A51" s="49">
        <v>2027</v>
      </c>
      <c r="B51" s="50">
        <f>HLOOKUP(B$2,'FS Stock Mid PA'!$A$414:$O$465,ROW(B51)-2,FALSE)</f>
        <v>423.46418786367451</v>
      </c>
      <c r="C51" s="50">
        <f>HLOOKUP(B$2,'FS ADD Mid PA'!$A$414:$O$465,ROW(C51)-2,FALSE)</f>
        <v>9.2764235919999987</v>
      </c>
      <c r="D51" s="50">
        <f>HLOOKUP(D$2,'FS Stock Mid PA'!$A$414:$O$465,ROW(D51)-2,FALSE)</f>
        <v>210.3584262761637</v>
      </c>
      <c r="E51" s="50">
        <f>HLOOKUP(D$2,'FS ADD Mid PA'!$A$414:$O$465,ROW(E51)-2,FALSE)</f>
        <v>4.5728891230000004</v>
      </c>
      <c r="F51" s="50">
        <f>HLOOKUP(F$2,'FS Stock Mid PA'!$A$414:$O$465,ROW(F51)-2,FALSE)</f>
        <v>1349.6588150164146</v>
      </c>
      <c r="G51" s="50">
        <f>HLOOKUP(F$2,'FS ADD Mid PA'!$A$414:$O$465,ROW(G51)-2,FALSE)</f>
        <v>27.968387142999998</v>
      </c>
      <c r="H51" s="50">
        <f>HLOOKUP(H$2,'FS Stock Mid PA'!$A$414:$O$465,ROW(H51)-2,FALSE)</f>
        <v>357.46215644234417</v>
      </c>
      <c r="I51" s="50">
        <f>HLOOKUP(H$2,'FS ADD Mid PA'!$A$414:$O$465,ROW(I51)-2,FALSE)</f>
        <v>7.3601888110000004</v>
      </c>
      <c r="J51" s="50">
        <f>HLOOKUP(J$2,'FS Stock Mid PA'!$A$414:$O$465,ROW(J51)-2,FALSE)</f>
        <v>1206.834625835316</v>
      </c>
      <c r="K51" s="50">
        <f>HLOOKUP(J$2,'FS ADD Mid PA'!$A$414:$O$465,ROW(K51)-2,FALSE)</f>
        <v>23.201177373000004</v>
      </c>
      <c r="L51" s="50">
        <f>HLOOKUP(L$2,'FS Stock Mid PA'!$A$414:$O$465,ROW(L51)-2,FALSE)</f>
        <v>63.862396206474784</v>
      </c>
      <c r="M51" s="50">
        <f>HLOOKUP(L$2,'FS ADD Mid PA'!$A$414:$O$465,ROW(M51)-2,FALSE)</f>
        <v>1.3113100330000003</v>
      </c>
      <c r="N51" s="50">
        <f>HLOOKUP(N$2,'FS Stock Mid PA'!$A$414:$O$465,ROW(N51)-2,FALSE)</f>
        <v>664.60815934667414</v>
      </c>
      <c r="O51" s="50">
        <f>HLOOKUP(N$2,'FS ADD Mid PA'!$A$414:$O$465,ROW(O51)-2,FALSE)</f>
        <v>14.986391511999999</v>
      </c>
      <c r="P51" s="50">
        <f>HLOOKUP(P$2,'FS Stock Mid PA'!$A$414:$O$465,ROW(P51)-2,FALSE)</f>
        <v>332.51942921928833</v>
      </c>
      <c r="Q51" s="50">
        <f>HLOOKUP(P$2,'FS ADD Mid PA'!$A$414:$O$465,ROW(Q51)-2,FALSE)</f>
        <v>6.7600276359999993</v>
      </c>
      <c r="R51" s="50">
        <f>HLOOKUP(R$2,'FS Stock Mid PA'!$A$414:$O$465,ROW(R51)-2,FALSE)</f>
        <v>431.44272796493493</v>
      </c>
      <c r="S51" s="50">
        <f>HLOOKUP(R$2,'FS ADD Mid PA'!$A$414:$O$465,ROW(S51)-2,FALSE)</f>
        <v>8.0130364659999991</v>
      </c>
      <c r="T51" s="50">
        <f>HLOOKUP(T$2,'FS Stock Mid PA'!$A$414:$O$465,ROW(T51)-2,FALSE)</f>
        <v>395.04306404503973</v>
      </c>
      <c r="U51" s="50">
        <f>HLOOKUP(T$2,'FS ADD Mid PA'!$A$414:$O$465,ROW(U51)-2,FALSE)</f>
        <v>8.2640370130000012</v>
      </c>
      <c r="V51" s="50">
        <f>HLOOKUP(V$2,'FS Stock Mid PA'!$A$414:$O$465,ROW(V51)-2,FALSE)</f>
        <v>1589.2028777455766</v>
      </c>
      <c r="W51" s="50">
        <f>HLOOKUP(V$2,'FS ADD Mid PA'!$A$414:$O$465,ROW(W51)-2,FALSE)</f>
        <v>33.383599940000003</v>
      </c>
      <c r="X51" s="50">
        <f>HLOOKUP(X$2,'FS Stock Mid PA'!$A$414:$O$465,ROW(X51)-2,FALSE)</f>
        <v>1497.0857241041763</v>
      </c>
      <c r="Y51" s="50">
        <f>HLOOKUP(X$2,'FS ADD Mid PA'!$A$414:$O$465,ROW(Y51)-2,FALSE)</f>
        <v>33.503408063000002</v>
      </c>
      <c r="Z51" s="50">
        <v>4874.9159040037539</v>
      </c>
      <c r="AA51" s="50">
        <v>39.525930740203265</v>
      </c>
      <c r="AB51" s="50">
        <v>22037.519055653</v>
      </c>
      <c r="AC51" s="50">
        <v>927.10964777776564</v>
      </c>
      <c r="AD51" s="45"/>
      <c r="AE51" s="52">
        <f t="shared" si="0"/>
        <v>2.0958749524200303E-2</v>
      </c>
    </row>
    <row r="52" spans="1:31" x14ac:dyDescent="0.3">
      <c r="A52" s="49">
        <v>2028</v>
      </c>
      <c r="B52" s="50">
        <f>HLOOKUP(B$2,'FS Stock Mid PA'!$A$414:$O$465,ROW(B52)-2,FALSE)</f>
        <v>427.59740043570679</v>
      </c>
      <c r="C52" s="50">
        <f>HLOOKUP(B$2,'FS ADD Mid PA'!$A$414:$O$465,ROW(C52)-2,FALSE)</f>
        <v>9.3494270190000002</v>
      </c>
      <c r="D52" s="50">
        <f>HLOOKUP(D$2,'FS Stock Mid PA'!$A$414:$O$465,ROW(D52)-2,FALSE)</f>
        <v>212.43738593724743</v>
      </c>
      <c r="E52" s="50">
        <f>HLOOKUP(D$2,'FS ADD Mid PA'!$A$414:$O$465,ROW(E52)-2,FALSE)</f>
        <v>4.6012638810000004</v>
      </c>
      <c r="F52" s="50">
        <f>HLOOKUP(F$2,'FS Stock Mid PA'!$A$414:$O$465,ROW(F52)-2,FALSE)</f>
        <v>1364.4872533560949</v>
      </c>
      <c r="G52" s="50">
        <f>HLOOKUP(F$2,'FS ADD Mid PA'!$A$414:$O$465,ROW(G52)-2,FALSE)</f>
        <v>28.214949291</v>
      </c>
      <c r="H52" s="50">
        <f>HLOOKUP(H$2,'FS Stock Mid PA'!$A$414:$O$465,ROW(H52)-2,FALSE)</f>
        <v>361.32507639930446</v>
      </c>
      <c r="I52" s="50">
        <f>HLOOKUP(H$2,'FS ADD Mid PA'!$A$414:$O$465,ROW(I52)-2,FALSE)</f>
        <v>7.4187949860000018</v>
      </c>
      <c r="J52" s="50">
        <f>HLOOKUP(J$2,'FS Stock Mid PA'!$A$414:$O$465,ROW(J52)-2,FALSE)</f>
        <v>1220.3246784949724</v>
      </c>
      <c r="K52" s="50">
        <f>HLOOKUP(J$2,'FS ADD Mid PA'!$A$414:$O$465,ROW(K52)-2,FALSE)</f>
        <v>23.435201940000006</v>
      </c>
      <c r="L52" s="50">
        <f>HLOOKUP(L$2,'FS Stock Mid PA'!$A$414:$O$465,ROW(L52)-2,FALSE)</f>
        <v>64.629783796028519</v>
      </c>
      <c r="M52" s="50">
        <f>HLOOKUP(L$2,'FS ADD Mid PA'!$A$414:$O$465,ROW(M52)-2,FALSE)</f>
        <v>1.315266987</v>
      </c>
      <c r="N52" s="50">
        <f>HLOOKUP(N$2,'FS Stock Mid PA'!$A$414:$O$465,ROW(N52)-2,FALSE)</f>
        <v>673.69845867574907</v>
      </c>
      <c r="O52" s="50">
        <f>HLOOKUP(N$2,'FS ADD Mid PA'!$A$414:$O$465,ROW(O52)-2,FALSE)</f>
        <v>15.343816407</v>
      </c>
      <c r="P52" s="50">
        <f>HLOOKUP(P$2,'FS Stock Mid PA'!$A$414:$O$465,ROW(P52)-2,FALSE)</f>
        <v>335.65986063342302</v>
      </c>
      <c r="Q52" s="50">
        <f>HLOOKUP(P$2,'FS ADD Mid PA'!$A$414:$O$465,ROW(Q52)-2,FALSE)</f>
        <v>6.8933645370000001</v>
      </c>
      <c r="R52" s="50">
        <f>HLOOKUP(R$2,'FS Stock Mid PA'!$A$414:$O$465,ROW(R52)-2,FALSE)</f>
        <v>436.97074960296055</v>
      </c>
      <c r="S52" s="50">
        <f>HLOOKUP(R$2,'FS ADD Mid PA'!$A$414:$O$465,ROW(S52)-2,FALSE)</f>
        <v>8.1131276230000005</v>
      </c>
      <c r="T52" s="50">
        <f>HLOOKUP(T$2,'FS Stock Mid PA'!$A$414:$O$465,ROW(T52)-2,FALSE)</f>
        <v>399.7594899642026</v>
      </c>
      <c r="U52" s="50">
        <f>HLOOKUP(T$2,'FS ADD Mid PA'!$A$414:$O$465,ROW(U52)-2,FALSE)</f>
        <v>8.3855527849999998</v>
      </c>
      <c r="V52" s="50">
        <f>HLOOKUP(V$2,'FS Stock Mid PA'!$A$414:$O$465,ROW(V52)-2,FALSE)</f>
        <v>1609.4087628774487</v>
      </c>
      <c r="W52" s="50">
        <f>HLOOKUP(V$2,'FS ADD Mid PA'!$A$414:$O$465,ROW(W52)-2,FALSE)</f>
        <v>33.728076410000007</v>
      </c>
      <c r="X52" s="50">
        <f>HLOOKUP(X$2,'FS Stock Mid PA'!$A$414:$O$465,ROW(X52)-2,FALSE)</f>
        <v>1515.3709456258439</v>
      </c>
      <c r="Y52" s="50">
        <f>HLOOKUP(X$2,'FS ADD Mid PA'!$A$414:$O$465,ROW(Y52)-2,FALSE)</f>
        <v>33.997030649999999</v>
      </c>
      <c r="Z52" s="50">
        <v>4917.4629161887569</v>
      </c>
      <c r="AA52" s="50">
        <v>39.885536980657712</v>
      </c>
      <c r="AB52" s="50">
        <v>22246.536539955992</v>
      </c>
      <c r="AC52" s="50">
        <v>940.05740717608035</v>
      </c>
      <c r="AD52" s="45"/>
      <c r="AE52" s="52">
        <f t="shared" si="0"/>
        <v>2.0969936885729287E-2</v>
      </c>
    </row>
    <row r="53" spans="1:31" x14ac:dyDescent="0.3">
      <c r="A53" s="49">
        <v>2029</v>
      </c>
      <c r="B53" s="50">
        <f>HLOOKUP(B$2,'FS Stock Mid PA'!$A$414:$O$465,ROW(B53)-2,FALSE)</f>
        <v>431.75765802867926</v>
      </c>
      <c r="C53" s="50">
        <f>HLOOKUP(B$2,'FS ADD Mid PA'!$A$414:$O$465,ROW(C53)-2,FALSE)</f>
        <v>9.4162580360000003</v>
      </c>
      <c r="D53" s="50">
        <f>HLOOKUP(D$2,'FS Stock Mid PA'!$A$414:$O$465,ROW(D53)-2,FALSE)</f>
        <v>214.52673190073023</v>
      </c>
      <c r="E53" s="50">
        <f>HLOOKUP(D$2,'FS ADD Mid PA'!$A$414:$O$465,ROW(E53)-2,FALSE)</f>
        <v>4.6366206449999989</v>
      </c>
      <c r="F53" s="50">
        <f>HLOOKUP(F$2,'FS Stock Mid PA'!$A$414:$O$465,ROW(F53)-2,FALSE)</f>
        <v>1379.3556238884767</v>
      </c>
      <c r="G53" s="50">
        <f>HLOOKUP(F$2,'FS ADD Mid PA'!$A$414:$O$465,ROW(G53)-2,FALSE)</f>
        <v>28.542293728999994</v>
      </c>
      <c r="H53" s="50">
        <f>HLOOKUP(H$2,'FS Stock Mid PA'!$A$414:$O$465,ROW(H53)-2,FALSE)</f>
        <v>365.2015412708439</v>
      </c>
      <c r="I53" s="50">
        <f>HLOOKUP(H$2,'FS ADD Mid PA'!$A$414:$O$465,ROW(I53)-2,FALSE)</f>
        <v>7.5000765529999995</v>
      </c>
      <c r="J53" s="50">
        <f>HLOOKUP(J$2,'FS Stock Mid PA'!$A$414:$O$465,ROW(J53)-2,FALSE)</f>
        <v>1233.8897267334132</v>
      </c>
      <c r="K53" s="50">
        <f>HLOOKUP(J$2,'FS ADD Mid PA'!$A$414:$O$465,ROW(K53)-2,FALSE)</f>
        <v>23.743683193000003</v>
      </c>
      <c r="L53" s="50">
        <f>HLOOKUP(L$2,'FS Stock Mid PA'!$A$414:$O$465,ROW(L53)-2,FALSE)</f>
        <v>65.396415430561731</v>
      </c>
      <c r="M53" s="50">
        <f>HLOOKUP(L$2,'FS ADD Mid PA'!$A$414:$O$465,ROW(M53)-2,FALSE)</f>
        <v>1.3179578759999999</v>
      </c>
      <c r="N53" s="50">
        <f>HLOOKUP(N$2,'FS Stock Mid PA'!$A$414:$O$465,ROW(N53)-2,FALSE)</f>
        <v>682.9267863981845</v>
      </c>
      <c r="O53" s="50">
        <f>HLOOKUP(N$2,'FS ADD Mid PA'!$A$414:$O$465,ROW(O53)-2,FALSE)</f>
        <v>15.709484216999998</v>
      </c>
      <c r="P53" s="50">
        <f>HLOOKUP(P$2,'FS Stock Mid PA'!$A$414:$O$465,ROW(P53)-2,FALSE)</f>
        <v>338.80421125055983</v>
      </c>
      <c r="Q53" s="50">
        <f>HLOOKUP(P$2,'FS ADD Mid PA'!$A$414:$O$465,ROW(Q53)-2,FALSE)</f>
        <v>7.0202089169999997</v>
      </c>
      <c r="R53" s="50">
        <f>HLOOKUP(R$2,'FS Stock Mid PA'!$A$414:$O$465,ROW(R53)-2,FALSE)</f>
        <v>442.50085005225168</v>
      </c>
      <c r="S53" s="50">
        <f>HLOOKUP(R$2,'FS ADD Mid PA'!$A$414:$O$465,ROW(S53)-2,FALSE)</f>
        <v>8.2100181100000018</v>
      </c>
      <c r="T53" s="50">
        <f>HLOOKUP(T$2,'FS Stock Mid PA'!$A$414:$O$465,ROW(T53)-2,FALSE)</f>
        <v>404.5343266216845</v>
      </c>
      <c r="U53" s="50">
        <f>HLOOKUP(T$2,'FS ADD Mid PA'!$A$414:$O$465,ROW(U53)-2,FALSE)</f>
        <v>8.5203986700000005</v>
      </c>
      <c r="V53" s="50">
        <f>HLOOKUP(V$2,'FS Stock Mid PA'!$A$414:$O$465,ROW(V53)-2,FALSE)</f>
        <v>1629.7562721375373</v>
      </c>
      <c r="W53" s="50">
        <f>HLOOKUP(V$2,'FS ADD Mid PA'!$A$414:$O$465,ROW(W53)-2,FALSE)</f>
        <v>34.088964346000012</v>
      </c>
      <c r="X53" s="50">
        <f>HLOOKUP(X$2,'FS Stock Mid PA'!$A$414:$O$465,ROW(X53)-2,FALSE)</f>
        <v>1533.922293577735</v>
      </c>
      <c r="Y53" s="50">
        <f>HLOOKUP(X$2,'FS ADD Mid PA'!$A$414:$O$465,ROW(Y53)-2,FALSE)</f>
        <v>34.586627302000004</v>
      </c>
      <c r="Z53" s="50">
        <v>4959.8237054968977</v>
      </c>
      <c r="AA53" s="50">
        <v>40.243960746937788</v>
      </c>
      <c r="AB53" s="50">
        <v>22455.098512098433</v>
      </c>
      <c r="AC53" s="50">
        <v>953.06782913860116</v>
      </c>
      <c r="AD53" s="45"/>
      <c r="AE53" s="52">
        <f t="shared" si="0"/>
        <v>2.1013593514040575E-2</v>
      </c>
    </row>
    <row r="54" spans="1:31" x14ac:dyDescent="0.3">
      <c r="A54" s="49">
        <v>2030</v>
      </c>
      <c r="B54" s="50">
        <f>HLOOKUP(B$2,'FS Stock Mid PA'!$A$414:$O$465,ROW(B54)-2,FALSE)</f>
        <v>435.95717662625276</v>
      </c>
      <c r="C54" s="50">
        <f>HLOOKUP(B$2,'FS ADD Mid PA'!$A$414:$O$465,ROW(C54)-2,FALSE)</f>
        <v>9.4975980019999984</v>
      </c>
      <c r="D54" s="50">
        <f>HLOOKUP(D$2,'FS Stock Mid PA'!$A$414:$O$465,ROW(D54)-2,FALSE)</f>
        <v>216.63416496025695</v>
      </c>
      <c r="E54" s="50">
        <f>HLOOKUP(D$2,'FS ADD Mid PA'!$A$414:$O$465,ROW(E54)-2,FALSE)</f>
        <v>4.6776315920000009</v>
      </c>
      <c r="F54" s="50">
        <f>HLOOKUP(F$2,'FS Stock Mid PA'!$A$414:$O$465,ROW(F54)-2,FALSE)</f>
        <v>1394.3263208662847</v>
      </c>
      <c r="G54" s="50">
        <f>HLOOKUP(F$2,'FS ADD Mid PA'!$A$414:$O$465,ROW(G54)-2,FALSE)</f>
        <v>28.940310343000004</v>
      </c>
      <c r="H54" s="50">
        <f>HLOOKUP(H$2,'FS Stock Mid PA'!$A$414:$O$465,ROW(H54)-2,FALSE)</f>
        <v>369.10812162001076</v>
      </c>
      <c r="I54" s="50">
        <f>HLOOKUP(H$2,'FS ADD Mid PA'!$A$414:$O$465,ROW(I54)-2,FALSE)</f>
        <v>7.6005647339999998</v>
      </c>
      <c r="J54" s="50">
        <f>HLOOKUP(J$2,'FS Stock Mid PA'!$A$414:$O$465,ROW(J54)-2,FALSE)</f>
        <v>1247.5830686309916</v>
      </c>
      <c r="K54" s="50">
        <f>HLOOKUP(J$2,'FS ADD Mid PA'!$A$414:$O$465,ROW(K54)-2,FALSE)</f>
        <v>24.129953632000003</v>
      </c>
      <c r="L54" s="50">
        <f>HLOOKUP(L$2,'FS Stock Mid PA'!$A$414:$O$465,ROW(L54)-2,FALSE)</f>
        <v>66.167175954061562</v>
      </c>
      <c r="M54" s="50">
        <f>HLOOKUP(L$2,'FS ADD Mid PA'!$A$414:$O$465,ROW(M54)-2,FALSE)</f>
        <v>1.3269537690000002</v>
      </c>
      <c r="N54" s="50">
        <f>HLOOKUP(N$2,'FS Stock Mid PA'!$A$414:$O$465,ROW(N54)-2,FALSE)</f>
        <v>692.28762457739344</v>
      </c>
      <c r="O54" s="50">
        <f>HLOOKUP(N$2,'FS ADD Mid PA'!$A$414:$O$465,ROW(O54)-2,FALSE)</f>
        <v>16.059853617999998</v>
      </c>
      <c r="P54" s="50">
        <f>HLOOKUP(P$2,'FS Stock Mid PA'!$A$414:$O$465,ROW(P54)-2,FALSE)</f>
        <v>341.94634061227327</v>
      </c>
      <c r="Q54" s="50">
        <f>HLOOKUP(P$2,'FS ADD Mid PA'!$A$414:$O$465,ROW(Q54)-2,FALSE)</f>
        <v>7.1336265200000009</v>
      </c>
      <c r="R54" s="50">
        <f>HLOOKUP(R$2,'FS Stock Mid PA'!$A$414:$O$465,ROW(R54)-2,FALSE)</f>
        <v>448.03325330919461</v>
      </c>
      <c r="S54" s="50">
        <f>HLOOKUP(R$2,'FS ADD Mid PA'!$A$414:$O$465,ROW(S54)-2,FALSE)</f>
        <v>8.306804596000001</v>
      </c>
      <c r="T54" s="50">
        <f>HLOOKUP(T$2,'FS Stock Mid PA'!$A$414:$O$465,ROW(T54)-2,FALSE)</f>
        <v>409.37293325101865</v>
      </c>
      <c r="U54" s="50">
        <f>HLOOKUP(T$2,'FS ADD Mid PA'!$A$414:$O$465,ROW(U54)-2,FALSE)</f>
        <v>8.6659707370000003</v>
      </c>
      <c r="V54" s="50">
        <f>HLOOKUP(V$2,'FS Stock Mid PA'!$A$414:$O$465,ROW(V54)-2,FALSE)</f>
        <v>1650.3121084481693</v>
      </c>
      <c r="W54" s="50">
        <f>HLOOKUP(V$2,'FS ADD Mid PA'!$A$414:$O$465,ROW(W54)-2,FALSE)</f>
        <v>34.511560394999997</v>
      </c>
      <c r="X54" s="50">
        <f>HLOOKUP(X$2,'FS Stock Mid PA'!$A$414:$O$465,ROW(X54)-2,FALSE)</f>
        <v>1552.7506875969973</v>
      </c>
      <c r="Y54" s="50">
        <f>HLOOKUP(X$2,'FS ADD Mid PA'!$A$414:$O$465,ROW(Y54)-2,FALSE)</f>
        <v>35.194846001000009</v>
      </c>
      <c r="Z54" s="50">
        <v>5002.1531912686796</v>
      </c>
      <c r="AA54" s="50">
        <v>40.602453173306792</v>
      </c>
      <c r="AB54" s="50">
        <v>22663.912588441868</v>
      </c>
      <c r="AC54" s="50">
        <v>966.17108146840701</v>
      </c>
      <c r="AD54" s="45"/>
      <c r="AE54" s="52">
        <f t="shared" si="0"/>
        <v>2.1082907493512222E-2</v>
      </c>
    </row>
  </sheetData>
  <mergeCells count="15">
    <mergeCell ref="AB2:AC2"/>
    <mergeCell ref="T2:U2"/>
    <mergeCell ref="V2:W2"/>
    <mergeCell ref="X2:Y2"/>
    <mergeCell ref="Z2:AA2"/>
    <mergeCell ref="A1:X1"/>
    <mergeCell ref="B2:C2"/>
    <mergeCell ref="D2:E2"/>
    <mergeCell ref="F2:G2"/>
    <mergeCell ref="H2:I2"/>
    <mergeCell ref="J2:K2"/>
    <mergeCell ref="L2:M2"/>
    <mergeCell ref="N2:O2"/>
    <mergeCell ref="P2:Q2"/>
    <mergeCell ref="R2:S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17-IEPR-06</Docket_x0020_Number>
    <TaxCatchAll xmlns="8eef3743-c7b3-4cbe-8837-b6e805be353c">
      <Value>152</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2017-11-08 Business Meeting to Consider Adoption of SB350 EE Savings Doubling Targets</TermName>
          <TermId xmlns="http://schemas.microsoft.com/office/infopath/2007/PartnerControls">74f01be4-107e-42d8-b496-c1d5352d8635</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Z5JXHV6S7NA6-3-113413</_dlc_DocId>
    <_dlc_DocIdUrl xmlns="8eef3743-c7b3-4cbe-8837-b6e805be353c">
      <Url>http://efilingspinternal/_layouts/DocIdRedir.aspx?ID=Z5JXHV6S7NA6-3-113413</Url>
      <Description>Z5JXHV6S7NA6-3-113413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235B4E-6703-4698-99E3-B74D67BDA7C3}"/>
</file>

<file path=customXml/itemProps2.xml><?xml version="1.0" encoding="utf-8"?>
<ds:datastoreItem xmlns:ds="http://schemas.openxmlformats.org/officeDocument/2006/customXml" ds:itemID="{A1D5CFE2-4881-4E92-AF39-EFEC46536BA6}"/>
</file>

<file path=customXml/itemProps3.xml><?xml version="1.0" encoding="utf-8"?>
<ds:datastoreItem xmlns:ds="http://schemas.openxmlformats.org/officeDocument/2006/customXml" ds:itemID="{F39F8BC7-C35F-4C23-A23E-46E64AD40E4A}"/>
</file>

<file path=customXml/itemProps4.xml><?xml version="1.0" encoding="utf-8"?>
<ds:datastoreItem xmlns:ds="http://schemas.openxmlformats.org/officeDocument/2006/customXml" ds:itemID="{A530BE5F-E24F-4CAB-9B45-E284BEFD7E5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13</vt:i4>
      </vt:variant>
      <vt:variant>
        <vt:lpstr>Charts</vt:lpstr>
      </vt:variant>
      <vt:variant>
        <vt:i4>2</vt:i4>
      </vt:variant>
      <vt:variant>
        <vt:lpstr>Named Ranges</vt:lpstr>
      </vt:variant>
      <vt:variant>
        <vt:i4>14</vt:i4>
      </vt:variant>
    </vt:vector>
  </HeadingPairs>
  <TitlesOfParts>
    <vt:vector size="29" baseType="lpstr">
      <vt:lpstr>Home</vt:lpstr>
      <vt:lpstr>Program Analysis</vt:lpstr>
      <vt:lpstr>SB 350 Potential</vt:lpstr>
      <vt:lpstr>Reference</vt:lpstr>
      <vt:lpstr>Conservative</vt:lpstr>
      <vt:lpstr>Aggressive</vt:lpstr>
      <vt:lpstr>FS Stock Mid PA</vt:lpstr>
      <vt:lpstr>FS ADD Mid PA</vt:lpstr>
      <vt:lpstr>Summary</vt:lpstr>
      <vt:lpstr>BuildingStockData</vt:lpstr>
      <vt:lpstr>Electrification Res</vt:lpstr>
      <vt:lpstr>Electrification NonRes</vt:lpstr>
      <vt:lpstr>Look-up</vt:lpstr>
      <vt:lpstr>Graph (electricity)</vt:lpstr>
      <vt:lpstr>Graph (gas)</vt:lpstr>
      <vt:lpstr>'Program Analysis'!_ftn1</vt:lpstr>
      <vt:lpstr>'Program Analysis'!_ftn2</vt:lpstr>
      <vt:lpstr>'Program Analysis'!_ftn3</vt:lpstr>
      <vt:lpstr>'Program Analysis'!_ftn4</vt:lpstr>
      <vt:lpstr>'Program Analysis'!_ftnref1</vt:lpstr>
      <vt:lpstr>'Program Analysis'!_ftnref2</vt:lpstr>
      <vt:lpstr>'Program Analysis'!_ftnref3</vt:lpstr>
      <vt:lpstr>'Program Analysis'!_ftnref4</vt:lpstr>
      <vt:lpstr>Bldg_Sectors</vt:lpstr>
      <vt:lpstr>Non_Residential</vt:lpstr>
      <vt:lpstr>NR_BldgTypes</vt:lpstr>
      <vt:lpstr>Programs</vt:lpstr>
      <vt:lpstr>RES_BldgTypes</vt:lpstr>
      <vt:lpstr>Residential</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Workbook - Appendix A17 - Fuel Substitution</dc:title>
  <dc:creator/>
  <cp:lastModifiedBy/>
  <dcterms:created xsi:type="dcterms:W3CDTF">2017-08-31T03:27:54Z</dcterms:created>
  <dcterms:modified xsi:type="dcterms:W3CDTF">2017-09-01T03:22:55Z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93d035e7-fad5-49de-b60a-10a8d04dcfb9</vt:lpwstr>
  </property>
  <property fmtid="{D5CDD505-2E9C-101B-9397-08002B2CF9AE}" pid="4" name="Subject_x0020_Areas">
    <vt:lpwstr>152;#IEPR 2017-11-08 Business Meeting to Consider Adoption of SB350 EE Savings Doubling Targets|74f01be4-107e-42d8-b496-c1d5352d8635</vt:lpwstr>
  </property>
  <property fmtid="{D5CDD505-2E9C-101B-9397-08002B2CF9AE}" pid="5" name="_CopySource">
    <vt:lpwstr>http://efilingspinternal/PendingDocuments/17-IEPR-06/20171025T140336_Program_Workbook_A17_Fuel_Substitution.xlsx</vt:lpwstr>
  </property>
  <property fmtid="{D5CDD505-2E9C-101B-9397-08002B2CF9AE}" pid="6" name="Subject Areas">
    <vt:lpwstr>152;#IEPR 2017-11-08 Business Meeting to Consider Adoption of SB350 EE Savings Doubling Targets|74f01be4-107e-42d8-b496-c1d5352d8635</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2493500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