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11325"/>
  </bookViews>
  <sheets>
    <sheet name="Mid Baseline-Mid AAEE" sheetId="3" r:id="rId1"/>
    <sheet name="Notes" sheetId="2" r:id="rId2"/>
  </sheets>
  <definedNames>
    <definedName name="_xlnm.Print_Area" localSheetId="0">'Mid Baseline-Mid AAEE'!$A$1:$N$49</definedName>
  </definedNames>
  <calcPr calcId="145621"/>
</workbook>
</file>

<file path=xl/calcChain.xml><?xml version="1.0" encoding="utf-8"?>
<calcChain xmlns="http://schemas.openxmlformats.org/spreadsheetml/2006/main">
  <c r="E49" i="3" l="1"/>
  <c r="F49" i="3"/>
  <c r="G49" i="3"/>
  <c r="H49" i="3"/>
  <c r="I49" i="3"/>
  <c r="J49" i="3"/>
  <c r="K49" i="3"/>
  <c r="L49" i="3"/>
  <c r="M49" i="3"/>
  <c r="N49" i="3"/>
  <c r="O49" i="3"/>
  <c r="P49" i="3"/>
  <c r="Q49" i="3"/>
  <c r="D49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D48" i="3"/>
  <c r="H47" i="3"/>
  <c r="I47" i="3"/>
  <c r="J47" i="3"/>
  <c r="K47" i="3"/>
  <c r="L47" i="3"/>
  <c r="M47" i="3"/>
  <c r="N47" i="3"/>
  <c r="O47" i="3"/>
  <c r="P47" i="3"/>
  <c r="Q47" i="3"/>
  <c r="G47" i="3"/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D45" i="3"/>
  <c r="O43" i="3" l="1"/>
  <c r="P43" i="3"/>
  <c r="O41" i="3"/>
  <c r="P41" i="3"/>
  <c r="Q41" i="3"/>
  <c r="Q43" i="3" s="1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D40" i="3"/>
  <c r="D41" i="3" l="1"/>
  <c r="D43" i="3" s="1"/>
  <c r="N41" i="3" l="1"/>
  <c r="M41" i="3"/>
  <c r="L41" i="3"/>
  <c r="K41" i="3"/>
  <c r="J41" i="3"/>
  <c r="I41" i="3"/>
  <c r="H41" i="3"/>
  <c r="G41" i="3"/>
  <c r="F41" i="3"/>
  <c r="E41" i="3"/>
  <c r="F43" i="3" l="1"/>
  <c r="J43" i="3"/>
  <c r="N43" i="3"/>
  <c r="E43" i="3"/>
  <c r="I43" i="3"/>
  <c r="M43" i="3"/>
  <c r="H43" i="3"/>
  <c r="L43" i="3"/>
  <c r="G43" i="3"/>
  <c r="K43" i="3"/>
</calcChain>
</file>

<file path=xl/sharedStrings.xml><?xml version="1.0" encoding="utf-8"?>
<sst xmlns="http://schemas.openxmlformats.org/spreadsheetml/2006/main" count="61" uniqueCount="60">
  <si>
    <t>7 Includes Photovoltaic</t>
  </si>
  <si>
    <t>7 includes Storage</t>
  </si>
  <si>
    <t>11 Includes Non-Event DR</t>
  </si>
  <si>
    <t>11 Includes Event-Based DR</t>
  </si>
  <si>
    <t xml:space="preserve">1 Includes EVs </t>
  </si>
  <si>
    <t>1 Includes Other Electrification</t>
  </si>
  <si>
    <t>13. Includes critical peak pricing and peak-time rebate program impacts</t>
  </si>
  <si>
    <t>7 Includes Other Private Generation</t>
  </si>
  <si>
    <t>* Storage and DR are currently assumed to have insignificant impacts on the energy side.</t>
  </si>
  <si>
    <t>3. Includes high-speed rail, port shore power and cargo handling, truck stops, forklifts, and airport ground support equipment</t>
  </si>
  <si>
    <t xml:space="preserve">11. Grossed up for losses. </t>
  </si>
  <si>
    <t>Coincident Peak 1 in 2 (MW)</t>
  </si>
  <si>
    <t>Sales/Energy (GWh)*</t>
  </si>
  <si>
    <t>Total Consumption</t>
  </si>
  <si>
    <t>1 Includes Incremental Climate Change Impacts</t>
  </si>
  <si>
    <t>* This is the "traditional" (no peak shift) net peak estimate</t>
  </si>
  <si>
    <t>Peak Shift Impact, Baseline Forecast</t>
  </si>
  <si>
    <t>Peak Shift Impact, Managed Forecast</t>
  </si>
  <si>
    <t>Load-Modifying Demand Response</t>
  </si>
  <si>
    <t>Estimated Losses</t>
  </si>
  <si>
    <t>AAEE Savings (customer side)</t>
  </si>
  <si>
    <t>AAEE Savings (including losses)</t>
  </si>
  <si>
    <t>AAPV Generation (plus avoided losses)</t>
  </si>
  <si>
    <t>AAPV Generation</t>
  </si>
  <si>
    <t>Consumption from Self-Generation (committed)</t>
  </si>
  <si>
    <t>1. Peak end use consumption is defined as the maximum hourly average consumption load, regardless of generation source</t>
  </si>
  <si>
    <t>4. Climate change impacts are referred to as incremental, under the assumption that climate change is already having an impact</t>
  </si>
  <si>
    <t>5. Loss factors are applied to consumption minus self-generation at peak consumption load for each TAC. The loss factors, encompassing both transmission and distribution losses, come from utility demand forms submitted for the IEPR: 1.097 for PG&amp;E, 1.076 for SCE, and 1.096 for SDG&amp;E. (NOTE: Loss factors subject to change based on resource mix). Also accounts for reduction in losses from federal distribution transformer standards.</t>
  </si>
  <si>
    <t>12. Includes time-of-use, real time pricing, and permanent load shifting program impacts incremental to 2016. For CED 2017, residential TOU beginning in 2020 is modeled separately.</t>
  </si>
  <si>
    <t>15. Accounts for changes in baseline demand modifers as well as changes in underlying end use load for the shifted peak hour</t>
  </si>
  <si>
    <t>2. EV peak developed from charging profiles</t>
  </si>
  <si>
    <t>CAISO Peak and Energy Forecasts: CED 2017 Forecast, Mid Baseline-Mid AAEE/AAPV</t>
  </si>
  <si>
    <t>Coincidence Factor</t>
  </si>
  <si>
    <t>AAEE Savings Corresponding to Noncoincident Peak End Use Consumption (plus losses)</t>
  </si>
  <si>
    <t>AAPV Generation Corresponding to Noncoincident Peak End Use Consumption (plus avoided losses)</t>
  </si>
  <si>
    <t>Managed Net Load Corresponding to Noncoincident Peak End Consumption (14 minus 19 minus 20)*</t>
  </si>
  <si>
    <t>Baseline Net Peak, Noncoincident (14 plus 15)</t>
  </si>
  <si>
    <t>Baseline Net Peak, Coincident</t>
  </si>
  <si>
    <t>Managed Net Peak, Coincident</t>
  </si>
  <si>
    <t xml:space="preserve">26 Includes EVs </t>
  </si>
  <si>
    <t>26 Includes Other Electrification</t>
  </si>
  <si>
    <t>26 Includes Incremental Climate Change Impacts</t>
  </si>
  <si>
    <t>30 Includes Photovoltaic</t>
  </si>
  <si>
    <t>30 Includes Other Private Generation</t>
  </si>
  <si>
    <t>Baseline Sales (26 minus 30)</t>
  </si>
  <si>
    <t>Baseline Total Energy to Serve Load (33 plus 34)</t>
  </si>
  <si>
    <t>Managed Sales (33 minus 36 minus 38)</t>
  </si>
  <si>
    <t>Managed Total Energy to Serve Load (35 minus 37 minus 39)</t>
  </si>
  <si>
    <t>19. Peak savings measured as incremental to last historical year (2016).</t>
  </si>
  <si>
    <t>22. Accounts for changes in all demand modifers as well as changes in underlying end use load for the shifted peak hour</t>
  </si>
  <si>
    <t>26. Total electricity consumption measured on the customer side, regardless of generation source. Weather-adjusted and calibrated to QFER historical sales plus self-generation at the planning area level. Gross electricity generation (not shown) is defined as consumption plus transmission and distribution losses.</t>
  </si>
  <si>
    <t>28. See 3 above</t>
  </si>
  <si>
    <t>29. See 4 above</t>
  </si>
  <si>
    <t>34. Energy loss factors are applied to sales for each TAC. The loss factors, encompassing both transmission and distribution losses, come from utility demand forms submitted for the IEPR: 1.096 for PG&amp;E, 1.068 for SCE, and 1.071 for SDG&amp;E. (NOTE: Loss factors subject to change based on resource mix). Also accounts for reduction in losses from federal distribution transformer standards.</t>
  </si>
  <si>
    <t>Estimated Losses (sum of TACs)</t>
  </si>
  <si>
    <t>Self-Generation Corresponding to Noncoincident Peak End Use Consumption (committed)</t>
  </si>
  <si>
    <t>Baseline Net Load Corresponding to Noncoincident Peak End Consumption (6 minus 7 minus 11)*</t>
  </si>
  <si>
    <t>Noncoincident Peak End Use Consumption (sum of TACs)</t>
  </si>
  <si>
    <t>Managed Net Peak, Noncoincident (21 plus 22)</t>
  </si>
  <si>
    <t>Gross Generation for Noncoincident Peak End Use Consumption (1 plus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</si>
</sst>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0" borderId="0" xfId="0" applyFont="1"/>
    <xf numFmtId="1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164" fontId="0" fillId="0" borderId="0" xfId="0" applyNumberFormat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0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7.7109375" customWidth="1"/>
    <col min="2" max="2" width="102.28515625" customWidth="1"/>
    <col min="3" max="3" width="50.5703125" customWidth="1"/>
    <col min="4" max="14" width="8.7109375" customWidth="1"/>
  </cols>
  <sheetData>
    <row r="2" spans="1:27" ht="15.75" x14ac:dyDescent="0.25">
      <c r="A2" s="1" t="s">
        <v>31</v>
      </c>
    </row>
    <row r="4" spans="1:27" x14ac:dyDescent="0.25">
      <c r="A4" s="2" t="s">
        <v>11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5">
      <c r="A5" s="3"/>
      <c r="B5" s="3"/>
      <c r="C5" s="3"/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4">
        <v>2025</v>
      </c>
      <c r="M5" s="4">
        <v>2026</v>
      </c>
      <c r="N5" s="4">
        <v>2027</v>
      </c>
      <c r="O5" s="4">
        <v>2028</v>
      </c>
      <c r="P5" s="4">
        <v>2029</v>
      </c>
      <c r="Q5" s="4">
        <v>2030</v>
      </c>
    </row>
    <row r="6" spans="1:27" x14ac:dyDescent="0.25">
      <c r="A6" s="8">
        <v>1</v>
      </c>
      <c r="B6" s="5" t="s">
        <v>57</v>
      </c>
      <c r="C6" s="5"/>
      <c r="D6" s="6">
        <v>48587.945252645652</v>
      </c>
      <c r="E6" s="6">
        <v>49135.984363369498</v>
      </c>
      <c r="F6" s="6">
        <v>49735.287146650808</v>
      </c>
      <c r="G6" s="6">
        <v>50664.589610082454</v>
      </c>
      <c r="H6" s="6">
        <v>51512.613518130755</v>
      </c>
      <c r="I6" s="6">
        <v>52455.142031191281</v>
      </c>
      <c r="J6" s="6">
        <v>53403.243671482385</v>
      </c>
      <c r="K6" s="6">
        <v>54154.285079398796</v>
      </c>
      <c r="L6" s="6">
        <v>54932.337944253137</v>
      </c>
      <c r="M6" s="6">
        <v>55620.370857515525</v>
      </c>
      <c r="N6" s="6">
        <v>56294.046902088216</v>
      </c>
      <c r="O6" s="6">
        <v>56927.18954755662</v>
      </c>
      <c r="P6" s="6">
        <v>57542.866446145024</v>
      </c>
      <c r="Q6" s="6">
        <v>58153.54984807811</v>
      </c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25">
      <c r="A7" s="8">
        <v>2</v>
      </c>
      <c r="B7" s="5"/>
      <c r="C7" t="s">
        <v>4</v>
      </c>
      <c r="D7" s="6">
        <v>29.621150133657288</v>
      </c>
      <c r="E7" s="6">
        <v>63.097746772066593</v>
      </c>
      <c r="F7" s="6">
        <v>107.89344263008543</v>
      </c>
      <c r="G7" s="6">
        <v>164.59934915806647</v>
      </c>
      <c r="H7" s="6">
        <v>227.40819527152476</v>
      </c>
      <c r="I7" s="6">
        <v>286.16373124622629</v>
      </c>
      <c r="J7" s="6">
        <v>369.03574086097296</v>
      </c>
      <c r="K7" s="6">
        <v>437.41658418917945</v>
      </c>
      <c r="L7" s="6">
        <v>513.18270117194686</v>
      </c>
      <c r="M7" s="6">
        <v>547.827340730571</v>
      </c>
      <c r="N7" s="6">
        <v>603.32544051404136</v>
      </c>
      <c r="O7" s="6">
        <v>661.02143672702039</v>
      </c>
      <c r="P7" s="6">
        <v>728.88042589393729</v>
      </c>
      <c r="Q7" s="6">
        <v>802.2514158801082</v>
      </c>
    </row>
    <row r="8" spans="1:27" x14ac:dyDescent="0.25">
      <c r="A8" s="8">
        <v>3</v>
      </c>
      <c r="B8" s="5"/>
      <c r="C8" t="s">
        <v>5</v>
      </c>
      <c r="D8" s="6">
        <v>9.3941748717200202</v>
      </c>
      <c r="E8" s="6">
        <v>17.195330613080014</v>
      </c>
      <c r="F8" s="6">
        <v>25.112675848513625</v>
      </c>
      <c r="G8" s="6">
        <v>33.348972337046078</v>
      </c>
      <c r="H8" s="6">
        <v>39.244434014667512</v>
      </c>
      <c r="I8" s="6">
        <v>45.921753603715288</v>
      </c>
      <c r="J8" s="6">
        <v>53.448017542390765</v>
      </c>
      <c r="K8" s="6">
        <v>61.258226559168087</v>
      </c>
      <c r="L8" s="6">
        <v>69.660520439045328</v>
      </c>
      <c r="M8" s="6">
        <v>78.06006765247551</v>
      </c>
      <c r="N8" s="6">
        <v>81.568544625811782</v>
      </c>
      <c r="O8" s="6">
        <v>85.728850093539549</v>
      </c>
      <c r="P8" s="6">
        <v>96.104066726508563</v>
      </c>
      <c r="Q8" s="6">
        <v>102.44737129563462</v>
      </c>
    </row>
    <row r="9" spans="1:27" x14ac:dyDescent="0.25">
      <c r="A9" s="8">
        <v>4</v>
      </c>
      <c r="B9" s="5"/>
      <c r="C9" t="s">
        <v>14</v>
      </c>
      <c r="D9" s="6">
        <v>0</v>
      </c>
      <c r="E9" s="6">
        <v>0</v>
      </c>
      <c r="F9" s="6">
        <v>43.337806035043634</v>
      </c>
      <c r="G9" s="6">
        <v>87.548702250484951</v>
      </c>
      <c r="H9" s="6">
        <v>132.49956984841751</v>
      </c>
      <c r="I9" s="6">
        <v>178.84255080226728</v>
      </c>
      <c r="J9" s="6">
        <v>226.45431616006536</v>
      </c>
      <c r="K9" s="6">
        <v>274.63574268149858</v>
      </c>
      <c r="L9" s="6">
        <v>323.60758601884299</v>
      </c>
      <c r="M9" s="6">
        <v>373.52955830704525</v>
      </c>
      <c r="N9" s="6">
        <v>424.30924401253532</v>
      </c>
      <c r="O9" s="6">
        <v>476.17850418679365</v>
      </c>
      <c r="P9" s="6">
        <v>528.90476689026661</v>
      </c>
      <c r="Q9" s="6">
        <v>582.3617821176199</v>
      </c>
    </row>
    <row r="10" spans="1:27" x14ac:dyDescent="0.25">
      <c r="A10" s="8">
        <v>5</v>
      </c>
      <c r="B10" t="s">
        <v>54</v>
      </c>
      <c r="C10" s="5"/>
      <c r="D10" s="6">
        <v>3777.416422234186</v>
      </c>
      <c r="E10" s="6">
        <v>3746.8859283163411</v>
      </c>
      <c r="F10" s="6">
        <v>3743.4730779009601</v>
      </c>
      <c r="G10" s="6">
        <v>3768.0656096200541</v>
      </c>
      <c r="H10" s="6">
        <v>3800.2864802629897</v>
      </c>
      <c r="I10" s="6">
        <v>3836.4111094181449</v>
      </c>
      <c r="J10" s="6">
        <v>3866.3699575593419</v>
      </c>
      <c r="K10" s="6">
        <v>3886.2823103433575</v>
      </c>
      <c r="L10" s="6">
        <v>3912.1028590829678</v>
      </c>
      <c r="M10" s="6">
        <v>3931.9462621288735</v>
      </c>
      <c r="N10" s="6">
        <v>3961.9769800555805</v>
      </c>
      <c r="O10" s="6">
        <v>3970.4667843937823</v>
      </c>
      <c r="P10" s="6">
        <v>3985.9012682304219</v>
      </c>
      <c r="Q10" s="6">
        <v>4000.7372751335738</v>
      </c>
    </row>
    <row r="11" spans="1:27" x14ac:dyDescent="0.25">
      <c r="A11" s="8">
        <v>6</v>
      </c>
      <c r="B11" t="s">
        <v>59</v>
      </c>
      <c r="C11" s="5"/>
      <c r="D11" s="6">
        <v>52365.361674879838</v>
      </c>
      <c r="E11" s="6">
        <v>52882.870291685838</v>
      </c>
      <c r="F11" s="6">
        <v>53478.76022455177</v>
      </c>
      <c r="G11" s="6">
        <v>54432.655219702508</v>
      </c>
      <c r="H11" s="6">
        <v>55312.899998393747</v>
      </c>
      <c r="I11" s="6">
        <v>56291.553140609423</v>
      </c>
      <c r="J11" s="6">
        <v>57269.613629041727</v>
      </c>
      <c r="K11" s="6">
        <v>58040.567389742151</v>
      </c>
      <c r="L11" s="6">
        <v>58844.440803336103</v>
      </c>
      <c r="M11" s="6">
        <v>59552.317119644402</v>
      </c>
      <c r="N11" s="6">
        <v>60256.023882143796</v>
      </c>
      <c r="O11" s="6">
        <v>60897.656331950406</v>
      </c>
      <c r="P11" s="6">
        <v>61528.767714375448</v>
      </c>
      <c r="Q11" s="6">
        <v>62154.287123211681</v>
      </c>
    </row>
    <row r="12" spans="1:27" x14ac:dyDescent="0.25">
      <c r="A12" s="8">
        <v>7</v>
      </c>
      <c r="B12" s="5" t="s">
        <v>55</v>
      </c>
      <c r="C12" s="5"/>
      <c r="D12" s="6">
        <v>4818.9314939838414</v>
      </c>
      <c r="E12" s="6">
        <v>5725.8722450635996</v>
      </c>
      <c r="F12" s="6">
        <v>6357.1726904955067</v>
      </c>
      <c r="G12" s="6">
        <v>7008.5216776279149</v>
      </c>
      <c r="H12" s="6">
        <v>7489.7830118840266</v>
      </c>
      <c r="I12" s="6">
        <v>8021.2563563874764</v>
      </c>
      <c r="J12" s="6">
        <v>8607.3411408602678</v>
      </c>
      <c r="K12" s="6">
        <v>9129.5095711177728</v>
      </c>
      <c r="L12" s="6">
        <v>9618.5913870689365</v>
      </c>
      <c r="M12" s="6">
        <v>10085.168005981319</v>
      </c>
      <c r="N12" s="6">
        <v>10430.227374965536</v>
      </c>
      <c r="O12" s="6">
        <v>10961.266475397577</v>
      </c>
      <c r="P12" s="6">
        <v>11398.18725952808</v>
      </c>
      <c r="Q12" s="6">
        <v>11841.353306433337</v>
      </c>
    </row>
    <row r="13" spans="1:27" x14ac:dyDescent="0.25">
      <c r="A13" s="8">
        <v>8</v>
      </c>
      <c r="B13" s="5"/>
      <c r="C13" t="s">
        <v>0</v>
      </c>
      <c r="D13" s="6">
        <v>2829.9048772199958</v>
      </c>
      <c r="E13" s="6">
        <v>3388.4355545998633</v>
      </c>
      <c r="F13" s="6">
        <v>3864.9562803740528</v>
      </c>
      <c r="G13" s="6">
        <v>4316.6615973498047</v>
      </c>
      <c r="H13" s="6">
        <v>4709.2350469875964</v>
      </c>
      <c r="I13" s="6">
        <v>5152.7851156396682</v>
      </c>
      <c r="J13" s="6">
        <v>5652.8208819893971</v>
      </c>
      <c r="K13" s="6">
        <v>6090.2840812976865</v>
      </c>
      <c r="L13" s="6">
        <v>6496.1060844483109</v>
      </c>
      <c r="M13" s="6">
        <v>6880.7815603205045</v>
      </c>
      <c r="N13" s="6">
        <v>7144.1708213237462</v>
      </c>
      <c r="O13" s="6">
        <v>7593.7570350759324</v>
      </c>
      <c r="P13" s="6">
        <v>7949.5558048167513</v>
      </c>
      <c r="Q13" s="6">
        <v>8314.1528210380911</v>
      </c>
    </row>
    <row r="14" spans="1:27" x14ac:dyDescent="0.25">
      <c r="A14" s="8">
        <v>9</v>
      </c>
      <c r="B14" s="5"/>
      <c r="C14" t="s">
        <v>7</v>
      </c>
      <c r="D14" s="6">
        <v>1899.4025489186488</v>
      </c>
      <c r="E14" s="6">
        <v>2063.9912703812706</v>
      </c>
      <c r="F14" s="6">
        <v>2076.0991483876605</v>
      </c>
      <c r="G14" s="6">
        <v>2086.3040453765425</v>
      </c>
      <c r="H14" s="6">
        <v>2095.7873207376215</v>
      </c>
      <c r="I14" s="6">
        <v>2105.0049804214423</v>
      </c>
      <c r="J14" s="6">
        <v>2112.793490091467</v>
      </c>
      <c r="K14" s="6">
        <v>2119.6416372670155</v>
      </c>
      <c r="L14" s="6">
        <v>2125.4145535982429</v>
      </c>
      <c r="M14" s="6">
        <v>2130.1718331801294</v>
      </c>
      <c r="N14" s="6">
        <v>2135.0184760093525</v>
      </c>
      <c r="O14" s="6">
        <v>2139.9491042385498</v>
      </c>
      <c r="P14" s="6">
        <v>2144.9942457594416</v>
      </c>
      <c r="Q14" s="6">
        <v>2151.022879834693</v>
      </c>
    </row>
    <row r="15" spans="1:27" x14ac:dyDescent="0.25">
      <c r="A15" s="8">
        <v>10</v>
      </c>
      <c r="B15" s="5"/>
      <c r="C15" t="s">
        <v>1</v>
      </c>
      <c r="D15" s="6">
        <v>89.62406784519689</v>
      </c>
      <c r="E15" s="6">
        <v>273.44542008246549</v>
      </c>
      <c r="F15" s="6">
        <v>416.11726173379344</v>
      </c>
      <c r="G15" s="6">
        <v>605.5560349015675</v>
      </c>
      <c r="H15" s="6">
        <v>684.76064415880876</v>
      </c>
      <c r="I15" s="6">
        <v>763.46626032636607</v>
      </c>
      <c r="J15" s="6">
        <v>841.72676877940387</v>
      </c>
      <c r="K15" s="6">
        <v>919.58385255307053</v>
      </c>
      <c r="L15" s="6">
        <v>997.07074902238264</v>
      </c>
      <c r="M15" s="6">
        <v>1074.214612480685</v>
      </c>
      <c r="N15" s="6">
        <v>1151.0380776324375</v>
      </c>
      <c r="O15" s="6">
        <v>1227.5603360830949</v>
      </c>
      <c r="P15" s="6">
        <v>1303.6372089518875</v>
      </c>
      <c r="Q15" s="6">
        <v>1376.1776055605528</v>
      </c>
    </row>
    <row r="16" spans="1:27" x14ac:dyDescent="0.25">
      <c r="A16" s="8">
        <v>11</v>
      </c>
      <c r="B16" s="5" t="s">
        <v>18</v>
      </c>
      <c r="C16" s="5"/>
      <c r="D16" s="6">
        <v>107.03915380849361</v>
      </c>
      <c r="E16" s="6">
        <v>144.01836695032205</v>
      </c>
      <c r="F16" s="6">
        <v>169.79770815990389</v>
      </c>
      <c r="G16" s="6">
        <v>173.10166791998262</v>
      </c>
      <c r="H16" s="6">
        <v>168.64990396644905</v>
      </c>
      <c r="I16" s="6">
        <v>175.19538011582773</v>
      </c>
      <c r="J16" s="6">
        <v>173.26676057690398</v>
      </c>
      <c r="K16" s="6">
        <v>188.64304638779114</v>
      </c>
      <c r="L16" s="6">
        <v>193.0317637311031</v>
      </c>
      <c r="M16" s="6">
        <v>198.43340886624691</v>
      </c>
      <c r="N16" s="6">
        <v>204.7690629542949</v>
      </c>
      <c r="O16" s="6">
        <v>196.45671616506746</v>
      </c>
      <c r="P16" s="6">
        <v>203.80979112971048</v>
      </c>
      <c r="Q16" s="6">
        <v>203.32349704603197</v>
      </c>
    </row>
    <row r="17" spans="1:17" x14ac:dyDescent="0.25">
      <c r="A17" s="8">
        <v>12</v>
      </c>
      <c r="B17" s="5"/>
      <c r="C17" t="s">
        <v>2</v>
      </c>
      <c r="D17" s="6">
        <v>0</v>
      </c>
      <c r="E17" s="6">
        <v>16.257226935928728</v>
      </c>
      <c r="F17" s="6">
        <v>30.698372144057885</v>
      </c>
      <c r="G17" s="6">
        <v>12.400421743514999</v>
      </c>
      <c r="H17" s="6">
        <v>13.133257680583313</v>
      </c>
      <c r="I17" s="6">
        <v>13.815154092382201</v>
      </c>
      <c r="J17" s="6">
        <v>6.6207998845916904</v>
      </c>
      <c r="K17" s="6">
        <v>16.020016486585384</v>
      </c>
      <c r="L17" s="6">
        <v>15.433899445794289</v>
      </c>
      <c r="M17" s="6">
        <v>15.863050427029009</v>
      </c>
      <c r="N17" s="6">
        <v>16.227616067283286</v>
      </c>
      <c r="O17" s="6">
        <v>7.9152692780558951</v>
      </c>
      <c r="P17" s="6">
        <v>15.268344242698895</v>
      </c>
      <c r="Q17" s="6">
        <v>14.78205015902039</v>
      </c>
    </row>
    <row r="18" spans="1:17" x14ac:dyDescent="0.25">
      <c r="A18" s="8">
        <v>13</v>
      </c>
      <c r="B18" s="5"/>
      <c r="C18" t="s">
        <v>3</v>
      </c>
      <c r="D18" s="6">
        <v>107.03915380849361</v>
      </c>
      <c r="E18" s="6">
        <v>127.76114001439331</v>
      </c>
      <c r="F18" s="6">
        <v>139.09933601584601</v>
      </c>
      <c r="G18" s="6">
        <v>160.70124617646763</v>
      </c>
      <c r="H18" s="6">
        <v>155.51664628586576</v>
      </c>
      <c r="I18" s="6">
        <v>161.38022602344552</v>
      </c>
      <c r="J18" s="6">
        <v>166.64596069231229</v>
      </c>
      <c r="K18" s="6">
        <v>172.62302990120574</v>
      </c>
      <c r="L18" s="6">
        <v>177.59786428530879</v>
      </c>
      <c r="M18" s="6">
        <v>182.5703584392179</v>
      </c>
      <c r="N18" s="6">
        <v>188.54144688701157</v>
      </c>
      <c r="O18" s="6">
        <v>188.54144688701157</v>
      </c>
      <c r="P18" s="6">
        <v>188.54144688701157</v>
      </c>
      <c r="Q18" s="6">
        <v>188.54144688701157</v>
      </c>
    </row>
    <row r="19" spans="1:17" x14ac:dyDescent="0.25">
      <c r="A19" s="14">
        <v>14</v>
      </c>
      <c r="B19" t="s">
        <v>56</v>
      </c>
      <c r="C19" s="5"/>
      <c r="D19" s="6">
        <v>47439.391027087499</v>
      </c>
      <c r="E19" s="6">
        <v>47012.979679671917</v>
      </c>
      <c r="F19" s="6">
        <v>46951.789825896361</v>
      </c>
      <c r="G19" s="6">
        <v>47251.031874154614</v>
      </c>
      <c r="H19" s="6">
        <v>47654.467082543269</v>
      </c>
      <c r="I19" s="6">
        <v>48095.101404106113</v>
      </c>
      <c r="J19" s="6">
        <v>48489.005727604555</v>
      </c>
      <c r="K19" s="6">
        <v>48722.414772236589</v>
      </c>
      <c r="L19" s="6">
        <v>49032.817652536069</v>
      </c>
      <c r="M19" s="6">
        <v>49268.715704796836</v>
      </c>
      <c r="N19" s="6">
        <v>49621.027444223968</v>
      </c>
      <c r="O19" s="6">
        <v>49739.933140387759</v>
      </c>
      <c r="P19" s="6">
        <v>49926.77066371766</v>
      </c>
      <c r="Q19" s="6">
        <v>50109.61031973231</v>
      </c>
    </row>
    <row r="20" spans="1:17" x14ac:dyDescent="0.25">
      <c r="A20" s="14">
        <v>15</v>
      </c>
      <c r="B20" t="s">
        <v>16</v>
      </c>
      <c r="C20" s="5"/>
      <c r="D20" s="6">
        <v>480.33380915885937</v>
      </c>
      <c r="E20" s="6">
        <v>701.54022541873201</v>
      </c>
      <c r="F20" s="6">
        <v>869.34074352128664</v>
      </c>
      <c r="G20" s="6">
        <v>887.84589509516445</v>
      </c>
      <c r="H20" s="6">
        <v>1090.164252358587</v>
      </c>
      <c r="I20" s="6">
        <v>1283.3655406740754</v>
      </c>
      <c r="J20" s="6">
        <v>1518.7966806013837</v>
      </c>
      <c r="K20" s="6">
        <v>1668.3183959239896</v>
      </c>
      <c r="L20" s="6">
        <v>2041.6871894620572</v>
      </c>
      <c r="M20" s="6">
        <v>2244.4211127002818</v>
      </c>
      <c r="N20" s="6">
        <v>2275.5047223746087</v>
      </c>
      <c r="O20" s="6">
        <v>2401.0456270208406</v>
      </c>
      <c r="P20" s="6">
        <v>2746.5893771322762</v>
      </c>
      <c r="Q20" s="6">
        <v>3050.801348707887</v>
      </c>
    </row>
    <row r="21" spans="1:17" x14ac:dyDescent="0.25">
      <c r="A21" s="14">
        <v>16</v>
      </c>
      <c r="B21" s="7" t="s">
        <v>36</v>
      </c>
      <c r="C21" s="5"/>
      <c r="D21" s="6">
        <v>47919.724836246358</v>
      </c>
      <c r="E21" s="6">
        <v>47714.519905090652</v>
      </c>
      <c r="F21" s="6">
        <v>47821.130569417648</v>
      </c>
      <c r="G21" s="6">
        <v>48138.877769249782</v>
      </c>
      <c r="H21" s="6">
        <v>48744.63133490186</v>
      </c>
      <c r="I21" s="6">
        <v>49378.466944780186</v>
      </c>
      <c r="J21" s="6">
        <v>50007.802408205942</v>
      </c>
      <c r="K21" s="6">
        <v>50390.733168160579</v>
      </c>
      <c r="L21" s="6">
        <v>51074.504841998125</v>
      </c>
      <c r="M21" s="6">
        <v>51513.136817497114</v>
      </c>
      <c r="N21" s="6">
        <v>51896.532166598576</v>
      </c>
      <c r="O21" s="6">
        <v>52140.978767408596</v>
      </c>
      <c r="P21" s="6">
        <v>52673.360040849933</v>
      </c>
      <c r="Q21" s="6">
        <v>53160.411668440196</v>
      </c>
    </row>
    <row r="22" spans="1:17" x14ac:dyDescent="0.25">
      <c r="A22" s="14">
        <v>17</v>
      </c>
      <c r="B22" s="5" t="s">
        <v>32</v>
      </c>
      <c r="C22" s="5"/>
      <c r="D22" s="16">
        <v>0.96499999999999997</v>
      </c>
      <c r="E22" s="16">
        <v>0.96499999999999997</v>
      </c>
      <c r="F22" s="16">
        <v>0.96499999999999997</v>
      </c>
      <c r="G22" s="16">
        <v>0.96499999999999997</v>
      </c>
      <c r="H22" s="16">
        <v>0.96499999999999997</v>
      </c>
      <c r="I22" s="16">
        <v>0.96499999999999997</v>
      </c>
      <c r="J22" s="16">
        <v>0.96499999999999997</v>
      </c>
      <c r="K22" s="16">
        <v>0.96499999999999997</v>
      </c>
      <c r="L22" s="16">
        <v>0.96499999999999997</v>
      </c>
      <c r="M22" s="16">
        <v>0.96499999999999997</v>
      </c>
      <c r="N22" s="16">
        <v>0.96499999999999997</v>
      </c>
      <c r="O22" s="16">
        <v>0.96499999999999997</v>
      </c>
      <c r="P22" s="16">
        <v>0.96499999999999997</v>
      </c>
      <c r="Q22" s="16">
        <v>0.96499999999999997</v>
      </c>
    </row>
    <row r="23" spans="1:17" x14ac:dyDescent="0.25">
      <c r="A23" s="14">
        <v>18</v>
      </c>
      <c r="B23" s="7" t="s">
        <v>37</v>
      </c>
      <c r="C23" s="5"/>
      <c r="D23" s="6">
        <v>46242.534466977733</v>
      </c>
      <c r="E23" s="6">
        <v>46044.511708412479</v>
      </c>
      <c r="F23" s="6">
        <v>46147.390999488031</v>
      </c>
      <c r="G23" s="6">
        <v>46454.017047326037</v>
      </c>
      <c r="H23" s="6">
        <v>47038.569238180295</v>
      </c>
      <c r="I23" s="6">
        <v>47650.220601712877</v>
      </c>
      <c r="J23" s="6">
        <v>48257.52932391873</v>
      </c>
      <c r="K23" s="6">
        <v>48627.057507274956</v>
      </c>
      <c r="L23" s="6">
        <v>49286.897172528188</v>
      </c>
      <c r="M23" s="6">
        <v>49710.177028884711</v>
      </c>
      <c r="N23" s="6">
        <v>50080.153540767627</v>
      </c>
      <c r="O23" s="6">
        <v>50316.044510549291</v>
      </c>
      <c r="P23" s="6">
        <v>50829.792439420184</v>
      </c>
      <c r="Q23" s="6">
        <v>51299.79726004479</v>
      </c>
    </row>
    <row r="24" spans="1:17" x14ac:dyDescent="0.25">
      <c r="A24" s="8">
        <v>19</v>
      </c>
      <c r="B24" s="5" t="s">
        <v>33</v>
      </c>
      <c r="C24" s="5"/>
      <c r="D24" s="6">
        <v>0</v>
      </c>
      <c r="E24" s="6">
        <v>375.11015263419358</v>
      </c>
      <c r="F24" s="6">
        <v>759.06931798372216</v>
      </c>
      <c r="G24" s="6">
        <v>1163.1250285492169</v>
      </c>
      <c r="H24" s="6">
        <v>1595.1349027034448</v>
      </c>
      <c r="I24" s="6">
        <v>2025.4410169980154</v>
      </c>
      <c r="J24" s="6">
        <v>2643.5982511961465</v>
      </c>
      <c r="K24" s="6">
        <v>3242.250360239248</v>
      </c>
      <c r="L24" s="6">
        <v>3819.1886765567524</v>
      </c>
      <c r="M24" s="6">
        <v>4370.3389914118725</v>
      </c>
      <c r="N24" s="6">
        <v>4888.5387284847229</v>
      </c>
      <c r="O24" s="6">
        <v>5437.8080386879037</v>
      </c>
      <c r="P24" s="6">
        <v>6008.0430196607876</v>
      </c>
      <c r="Q24" s="6">
        <v>6537.0204637849893</v>
      </c>
    </row>
    <row r="25" spans="1:17" x14ac:dyDescent="0.25">
      <c r="A25" s="14">
        <v>20</v>
      </c>
      <c r="B25" s="5" t="s">
        <v>34</v>
      </c>
      <c r="C25" s="5"/>
      <c r="D25" s="6">
        <v>0</v>
      </c>
      <c r="E25" s="6">
        <v>0</v>
      </c>
      <c r="F25" s="6">
        <v>0</v>
      </c>
      <c r="G25" s="6">
        <v>63.901762730768496</v>
      </c>
      <c r="H25" s="6">
        <v>151.69947673125444</v>
      </c>
      <c r="I25" s="6">
        <v>241.33591591784807</v>
      </c>
      <c r="J25" s="6">
        <v>331.02183063761277</v>
      </c>
      <c r="K25" s="6">
        <v>424.41895345058219</v>
      </c>
      <c r="L25" s="6">
        <v>514.62972820591403</v>
      </c>
      <c r="M25" s="6">
        <v>604.44299466152188</v>
      </c>
      <c r="N25" s="6">
        <v>682.97260410143463</v>
      </c>
      <c r="O25" s="6">
        <v>777.15165518376307</v>
      </c>
      <c r="P25" s="6">
        <v>864.45328302758662</v>
      </c>
      <c r="Q25" s="6">
        <v>947.83219825702236</v>
      </c>
    </row>
    <row r="26" spans="1:17" x14ac:dyDescent="0.25">
      <c r="A26" s="14">
        <v>21</v>
      </c>
      <c r="B26" t="s">
        <v>35</v>
      </c>
      <c r="C26" s="5"/>
      <c r="D26" s="6">
        <v>47439.391027087499</v>
      </c>
      <c r="E26" s="6">
        <v>46637.869527037721</v>
      </c>
      <c r="F26" s="6">
        <v>46192.720507912636</v>
      </c>
      <c r="G26" s="6">
        <v>46024.005082874624</v>
      </c>
      <c r="H26" s="6">
        <v>45907.632703108568</v>
      </c>
      <c r="I26" s="6">
        <v>45828.324471190244</v>
      </c>
      <c r="J26" s="6">
        <v>45514.385645770795</v>
      </c>
      <c r="K26" s="6">
        <v>45055.745458546764</v>
      </c>
      <c r="L26" s="6">
        <v>44698.999247773398</v>
      </c>
      <c r="M26" s="6">
        <v>44293.933718723441</v>
      </c>
      <c r="N26" s="6">
        <v>44049.516111637808</v>
      </c>
      <c r="O26" s="6">
        <v>43524.973446516095</v>
      </c>
      <c r="P26" s="6">
        <v>43054.274361029289</v>
      </c>
      <c r="Q26" s="6">
        <v>42624.757657690301</v>
      </c>
    </row>
    <row r="27" spans="1:17" x14ac:dyDescent="0.25">
      <c r="A27" s="14">
        <v>22</v>
      </c>
      <c r="B27" t="s">
        <v>17</v>
      </c>
      <c r="C27" s="5"/>
      <c r="D27" s="6">
        <v>480.33380915885937</v>
      </c>
      <c r="E27" s="6">
        <v>709.54660963658171</v>
      </c>
      <c r="F27" s="6">
        <v>884.17849332535116</v>
      </c>
      <c r="G27" s="6">
        <v>936.35036292539189</v>
      </c>
      <c r="H27" s="6">
        <v>1208.6828858588269</v>
      </c>
      <c r="I27" s="6">
        <v>1455.9315837866006</v>
      </c>
      <c r="J27" s="6">
        <v>1899.9877417318039</v>
      </c>
      <c r="K27" s="6">
        <v>2158.5439216928135</v>
      </c>
      <c r="L27" s="6">
        <v>2646.1240316719586</v>
      </c>
      <c r="M27" s="6">
        <v>2961.8785543651097</v>
      </c>
      <c r="N27" s="6">
        <v>3125.7068872925897</v>
      </c>
      <c r="O27" s="6">
        <v>3359.3769400710457</v>
      </c>
      <c r="P27" s="6">
        <v>3949.6261673995723</v>
      </c>
      <c r="Q27" s="6">
        <v>4606.0532007992579</v>
      </c>
    </row>
    <row r="28" spans="1:17" x14ac:dyDescent="0.25">
      <c r="A28" s="8">
        <v>23</v>
      </c>
      <c r="B28" s="7" t="s">
        <v>58</v>
      </c>
      <c r="C28" s="5"/>
      <c r="D28" s="6">
        <v>47919.724836246358</v>
      </c>
      <c r="E28" s="6">
        <v>47347.416136674306</v>
      </c>
      <c r="F28" s="6">
        <v>47076.899001237987</v>
      </c>
      <c r="G28" s="6">
        <v>46960.355445800014</v>
      </c>
      <c r="H28" s="6">
        <v>47116.315588967394</v>
      </c>
      <c r="I28" s="6">
        <v>47284.256054976846</v>
      </c>
      <c r="J28" s="6">
        <v>47414.373387502601</v>
      </c>
      <c r="K28" s="6">
        <v>47214.289380239577</v>
      </c>
      <c r="L28" s="6">
        <v>47345.123279445354</v>
      </c>
      <c r="M28" s="6">
        <v>47255.812273088552</v>
      </c>
      <c r="N28" s="6">
        <v>47175.222998930396</v>
      </c>
      <c r="O28" s="6">
        <v>46884.350386587139</v>
      </c>
      <c r="P28" s="6">
        <v>47003.900528428858</v>
      </c>
      <c r="Q28" s="6">
        <v>47230.81085848956</v>
      </c>
    </row>
    <row r="29" spans="1:17" x14ac:dyDescent="0.25">
      <c r="A29" s="14">
        <v>24</v>
      </c>
      <c r="B29" s="5" t="s">
        <v>32</v>
      </c>
      <c r="C29" s="5"/>
      <c r="D29" s="16">
        <v>0.96499999999999997</v>
      </c>
      <c r="E29" s="16">
        <v>0.96499999999999997</v>
      </c>
      <c r="F29" s="16">
        <v>0.96499999999999997</v>
      </c>
      <c r="G29" s="16">
        <v>0.96499999999999997</v>
      </c>
      <c r="H29" s="16">
        <v>0.96499999999999997</v>
      </c>
      <c r="I29" s="16">
        <v>0.96499999999999997</v>
      </c>
      <c r="J29" s="16">
        <v>0.96499999999999997</v>
      </c>
      <c r="K29" s="16">
        <v>0.96499999999999997</v>
      </c>
      <c r="L29" s="16">
        <v>0.96499999999999997</v>
      </c>
      <c r="M29" s="16">
        <v>0.96499999999999997</v>
      </c>
      <c r="N29" s="16">
        <v>0.96499999999999997</v>
      </c>
      <c r="O29" s="16">
        <v>0.96499999999999997</v>
      </c>
      <c r="P29" s="16">
        <v>0.96499999999999997</v>
      </c>
      <c r="Q29" s="16">
        <v>0.96499999999999997</v>
      </c>
    </row>
    <row r="30" spans="1:17" x14ac:dyDescent="0.25">
      <c r="A30" s="14">
        <v>25</v>
      </c>
      <c r="B30" s="7" t="s">
        <v>38</v>
      </c>
      <c r="C30" s="5"/>
      <c r="D30" s="6">
        <v>46242.534466977733</v>
      </c>
      <c r="E30" s="6">
        <v>45690.256571890706</v>
      </c>
      <c r="F30" s="6">
        <v>45429.207536194655</v>
      </c>
      <c r="G30" s="6">
        <v>45316.743005197015</v>
      </c>
      <c r="H30" s="6">
        <v>45467.244543353532</v>
      </c>
      <c r="I30" s="6">
        <v>45629.307093052652</v>
      </c>
      <c r="J30" s="6">
        <v>45754.870318940011</v>
      </c>
      <c r="K30" s="6">
        <v>45561.789251931194</v>
      </c>
      <c r="L30" s="6">
        <v>45688.043964664765</v>
      </c>
      <c r="M30" s="6">
        <v>45601.858843530448</v>
      </c>
      <c r="N30" s="6">
        <v>45524.09019396783</v>
      </c>
      <c r="O30" s="6">
        <v>45243.398123056584</v>
      </c>
      <c r="P30" s="6">
        <v>45358.764009933846</v>
      </c>
      <c r="Q30" s="6">
        <v>45577.732478442427</v>
      </c>
    </row>
    <row r="31" spans="1:17" x14ac:dyDescent="0.25">
      <c r="A31" t="s">
        <v>15</v>
      </c>
      <c r="B31" s="10"/>
      <c r="C31" s="5"/>
    </row>
    <row r="32" spans="1:17" x14ac:dyDescent="0.25">
      <c r="A32" s="2" t="s">
        <v>12</v>
      </c>
      <c r="B32" s="9"/>
      <c r="C32" s="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2"/>
      <c r="B33" s="9"/>
      <c r="C33" s="9"/>
      <c r="D33" s="4">
        <v>2017</v>
      </c>
      <c r="E33" s="4">
        <v>2018</v>
      </c>
      <c r="F33" s="4">
        <v>2019</v>
      </c>
      <c r="G33" s="4">
        <v>2020</v>
      </c>
      <c r="H33" s="4">
        <v>2021</v>
      </c>
      <c r="I33" s="4">
        <v>2022</v>
      </c>
      <c r="J33" s="4">
        <v>2023</v>
      </c>
      <c r="K33" s="4">
        <v>2024</v>
      </c>
      <c r="L33" s="4">
        <v>2025</v>
      </c>
      <c r="M33" s="4">
        <v>2026</v>
      </c>
      <c r="N33" s="4">
        <v>2027</v>
      </c>
      <c r="O33" s="4">
        <v>2028</v>
      </c>
      <c r="P33" s="4">
        <v>2029</v>
      </c>
      <c r="Q33" s="4">
        <v>2030</v>
      </c>
    </row>
    <row r="34" spans="1:17" x14ac:dyDescent="0.25">
      <c r="A34" s="8">
        <v>26</v>
      </c>
      <c r="B34" s="5" t="s">
        <v>13</v>
      </c>
      <c r="C34" s="5"/>
      <c r="D34" s="6">
        <v>106366.18727617893</v>
      </c>
      <c r="E34" s="6">
        <v>107600.05639702809</v>
      </c>
      <c r="F34" s="6">
        <v>108506.86740752606</v>
      </c>
      <c r="G34" s="6">
        <v>110390.01674706498</v>
      </c>
      <c r="H34" s="6">
        <v>112109.16697243169</v>
      </c>
      <c r="I34" s="6">
        <v>114102.76944505464</v>
      </c>
      <c r="J34" s="6">
        <v>115887.42571260624</v>
      </c>
      <c r="K34" s="6">
        <v>117438.20338962083</v>
      </c>
      <c r="L34" s="6">
        <v>119205.43557773385</v>
      </c>
      <c r="M34" s="6">
        <v>120680.92630360532</v>
      </c>
      <c r="N34" s="6">
        <v>122148.02556690072</v>
      </c>
      <c r="O34" s="6">
        <v>123480.83861454284</v>
      </c>
      <c r="P34" s="6">
        <v>124805.05868772556</v>
      </c>
      <c r="Q34" s="6">
        <v>126158.40527785775</v>
      </c>
    </row>
    <row r="35" spans="1:17" x14ac:dyDescent="0.25">
      <c r="A35" s="14">
        <v>27</v>
      </c>
      <c r="B35" s="5"/>
      <c r="C35" t="s">
        <v>39</v>
      </c>
      <c r="D35" s="6">
        <v>612.00130949734239</v>
      </c>
      <c r="E35" s="6">
        <v>824.78790600830519</v>
      </c>
      <c r="F35" s="6">
        <v>1105.9278374632654</v>
      </c>
      <c r="G35" s="6">
        <v>1471.7553533386442</v>
      </c>
      <c r="H35" s="6">
        <v>1873.0677729800523</v>
      </c>
      <c r="I35" s="6">
        <v>2352.853747972265</v>
      </c>
      <c r="J35" s="6">
        <v>2858.7173975905243</v>
      </c>
      <c r="K35" s="6">
        <v>3347.8886965951624</v>
      </c>
      <c r="L35" s="6">
        <v>3856.0009553313853</v>
      </c>
      <c r="M35" s="6">
        <v>4205.1747672290048</v>
      </c>
      <c r="N35" s="6">
        <v>4584.1151495002659</v>
      </c>
      <c r="O35" s="6">
        <v>5004.4004093915655</v>
      </c>
      <c r="P35" s="6">
        <v>5465.5912379062611</v>
      </c>
      <c r="Q35" s="6">
        <v>5982.4434130875343</v>
      </c>
    </row>
    <row r="36" spans="1:17" x14ac:dyDescent="0.25">
      <c r="A36" s="14">
        <v>28</v>
      </c>
      <c r="B36" s="5"/>
      <c r="C36" t="s">
        <v>40</v>
      </c>
      <c r="D36" s="6">
        <v>22.888622497330026</v>
      </c>
      <c r="E36" s="6">
        <v>43.297401140324268</v>
      </c>
      <c r="F36" s="6">
        <v>63.952497201799034</v>
      </c>
      <c r="G36" s="6">
        <v>85.577654861752222</v>
      </c>
      <c r="H36" s="6">
        <v>102.70167601265894</v>
      </c>
      <c r="I36" s="6">
        <v>121.78085613456906</v>
      </c>
      <c r="J36" s="6">
        <v>142.85868267937121</v>
      </c>
      <c r="K36" s="6">
        <v>164.9036197806474</v>
      </c>
      <c r="L36" s="6">
        <v>190.1562960753196</v>
      </c>
      <c r="M36" s="6">
        <v>214.26397545488621</v>
      </c>
      <c r="N36" s="6">
        <v>223.68025624450459</v>
      </c>
      <c r="O36" s="6">
        <v>234.9487360906281</v>
      </c>
      <c r="P36" s="6">
        <v>274.14774863267718</v>
      </c>
      <c r="Q36" s="6">
        <v>292.30608080058619</v>
      </c>
    </row>
    <row r="37" spans="1:17" x14ac:dyDescent="0.25">
      <c r="A37" s="14">
        <v>29</v>
      </c>
      <c r="B37" s="5"/>
      <c r="C37" t="s">
        <v>41</v>
      </c>
      <c r="D37" s="6">
        <v>0</v>
      </c>
      <c r="E37" s="6">
        <v>20.528924439573984</v>
      </c>
      <c r="F37" s="6">
        <v>41.246677794605603</v>
      </c>
      <c r="G37" s="6">
        <v>62.077434446920165</v>
      </c>
      <c r="H37" s="6">
        <v>82.827457446000153</v>
      </c>
      <c r="I37" s="6">
        <v>104.21108139301987</v>
      </c>
      <c r="J37" s="6">
        <v>125.87570439630281</v>
      </c>
      <c r="K37" s="6">
        <v>147.25883075045988</v>
      </c>
      <c r="L37" s="6">
        <v>168.75775421633239</v>
      </c>
      <c r="M37" s="6">
        <v>190.37631788583644</v>
      </c>
      <c r="N37" s="6">
        <v>212.08967978294766</v>
      </c>
      <c r="O37" s="6">
        <v>233.98553445511538</v>
      </c>
      <c r="P37" s="6">
        <v>255.96703107154337</v>
      </c>
      <c r="Q37" s="6">
        <v>278.00904955793476</v>
      </c>
    </row>
    <row r="38" spans="1:17" x14ac:dyDescent="0.25">
      <c r="A38" s="14">
        <v>30</v>
      </c>
      <c r="B38" s="5" t="s">
        <v>24</v>
      </c>
      <c r="C38" s="5"/>
      <c r="D38" s="6">
        <v>12414.024554532434</v>
      </c>
      <c r="E38" s="6">
        <v>14024.853774094072</v>
      </c>
      <c r="F38" s="6">
        <v>15047.232762142266</v>
      </c>
      <c r="G38" s="6">
        <v>15927.215389221372</v>
      </c>
      <c r="H38" s="6">
        <v>16809.085913020517</v>
      </c>
      <c r="I38" s="6">
        <v>17668.442935355208</v>
      </c>
      <c r="J38" s="6">
        <v>18487.251718347012</v>
      </c>
      <c r="K38" s="6">
        <v>19270.477620272857</v>
      </c>
      <c r="L38" s="6">
        <v>20008.482894807887</v>
      </c>
      <c r="M38" s="6">
        <v>20701.106196465531</v>
      </c>
      <c r="N38" s="6">
        <v>21355.356456271769</v>
      </c>
      <c r="O38" s="6">
        <v>21978.746219398668</v>
      </c>
      <c r="P38" s="6">
        <v>22595.992749423698</v>
      </c>
      <c r="Q38" s="6">
        <v>23224.229794731837</v>
      </c>
    </row>
    <row r="39" spans="1:17" x14ac:dyDescent="0.25">
      <c r="A39" s="14">
        <v>31</v>
      </c>
      <c r="B39" s="5"/>
      <c r="C39" t="s">
        <v>42</v>
      </c>
      <c r="D39" s="6">
        <v>5178.3354793985136</v>
      </c>
      <c r="E39" s="6">
        <v>6227.2476667032824</v>
      </c>
      <c r="F39" s="6">
        <v>7177.9746599490754</v>
      </c>
      <c r="G39" s="6">
        <v>8007.5015111465073</v>
      </c>
      <c r="H39" s="6">
        <v>8843.5612175878832</v>
      </c>
      <c r="I39" s="6">
        <v>9660.8072527474851</v>
      </c>
      <c r="J39" s="6">
        <v>10445.298325935604</v>
      </c>
      <c r="K39" s="6">
        <v>11199.137678328509</v>
      </c>
      <c r="L39" s="6">
        <v>11914.016544513015</v>
      </c>
      <c r="M39" s="6">
        <v>12587.517589597752</v>
      </c>
      <c r="N39" s="6">
        <v>13222.631484428481</v>
      </c>
      <c r="O39" s="6">
        <v>13826.859126858242</v>
      </c>
      <c r="P39" s="6">
        <v>14425.02850179708</v>
      </c>
      <c r="Q39" s="6">
        <v>15034.892858490839</v>
      </c>
    </row>
    <row r="40" spans="1:17" x14ac:dyDescent="0.25">
      <c r="A40" s="14">
        <v>32</v>
      </c>
      <c r="B40" s="5"/>
      <c r="C40" t="s">
        <v>43</v>
      </c>
      <c r="D40" s="6">
        <f>D38-D39</f>
        <v>7235.6890751339206</v>
      </c>
      <c r="E40" s="6">
        <f t="shared" ref="E40:Q40" si="0">E38-E39</f>
        <v>7797.6061073907895</v>
      </c>
      <c r="F40" s="6">
        <f t="shared" si="0"/>
        <v>7869.258102193191</v>
      </c>
      <c r="G40" s="6">
        <f t="shared" si="0"/>
        <v>7919.7138780748646</v>
      </c>
      <c r="H40" s="6">
        <f t="shared" si="0"/>
        <v>7965.524695432634</v>
      </c>
      <c r="I40" s="6">
        <f t="shared" si="0"/>
        <v>8007.6356826077226</v>
      </c>
      <c r="J40" s="6">
        <f t="shared" si="0"/>
        <v>8041.9533924114075</v>
      </c>
      <c r="K40" s="6">
        <f t="shared" si="0"/>
        <v>8071.3399419443485</v>
      </c>
      <c r="L40" s="6">
        <f t="shared" si="0"/>
        <v>8094.4663502948715</v>
      </c>
      <c r="M40" s="6">
        <f t="shared" si="0"/>
        <v>8113.5886068677792</v>
      </c>
      <c r="N40" s="6">
        <f t="shared" si="0"/>
        <v>8132.7249718432886</v>
      </c>
      <c r="O40" s="6">
        <f t="shared" si="0"/>
        <v>8151.8870925404262</v>
      </c>
      <c r="P40" s="6">
        <f t="shared" si="0"/>
        <v>8170.9642476266181</v>
      </c>
      <c r="Q40" s="6">
        <f t="shared" si="0"/>
        <v>8189.3369362409976</v>
      </c>
    </row>
    <row r="41" spans="1:17" x14ac:dyDescent="0.25">
      <c r="A41" s="14">
        <v>33</v>
      </c>
      <c r="B41" s="7" t="s">
        <v>44</v>
      </c>
      <c r="C41" s="5"/>
      <c r="D41" s="6">
        <f t="shared" ref="D41:Q41" si="1">D34-D38</f>
        <v>93952.162721646499</v>
      </c>
      <c r="E41" s="6">
        <f t="shared" si="1"/>
        <v>93575.202622934026</v>
      </c>
      <c r="F41" s="6">
        <f t="shared" si="1"/>
        <v>93459.634645383805</v>
      </c>
      <c r="G41" s="6">
        <f t="shared" si="1"/>
        <v>94462.801357843608</v>
      </c>
      <c r="H41" s="6">
        <f t="shared" si="1"/>
        <v>95300.081059411168</v>
      </c>
      <c r="I41" s="6">
        <f t="shared" si="1"/>
        <v>96434.326509699429</v>
      </c>
      <c r="J41" s="6">
        <f t="shared" si="1"/>
        <v>97400.173994259239</v>
      </c>
      <c r="K41" s="6">
        <f t="shared" si="1"/>
        <v>98167.725769347977</v>
      </c>
      <c r="L41" s="6">
        <f t="shared" si="1"/>
        <v>99196.95268292597</v>
      </c>
      <c r="M41" s="6">
        <f t="shared" si="1"/>
        <v>99979.820107139793</v>
      </c>
      <c r="N41" s="6">
        <f t="shared" si="1"/>
        <v>100792.66911062895</v>
      </c>
      <c r="O41" s="6">
        <f t="shared" si="1"/>
        <v>101502.09239514417</v>
      </c>
      <c r="P41" s="6">
        <f t="shared" si="1"/>
        <v>102209.06593830185</v>
      </c>
      <c r="Q41" s="6">
        <f t="shared" si="1"/>
        <v>102934.1754831259</v>
      </c>
    </row>
    <row r="42" spans="1:17" x14ac:dyDescent="0.25">
      <c r="A42" s="14">
        <v>34</v>
      </c>
      <c r="B42" t="s">
        <v>19</v>
      </c>
      <c r="C42" s="5"/>
      <c r="D42" s="6">
        <v>8910.8960247097621</v>
      </c>
      <c r="E42" s="6">
        <v>8865.7386984925779</v>
      </c>
      <c r="F42" s="6">
        <v>8845.5805306008988</v>
      </c>
      <c r="G42" s="6">
        <v>8932.275308132228</v>
      </c>
      <c r="H42" s="6">
        <v>9002.81820943602</v>
      </c>
      <c r="I42" s="6">
        <v>9101.4330927598512</v>
      </c>
      <c r="J42" s="6">
        <v>9183.6930758877534</v>
      </c>
      <c r="K42" s="6">
        <v>9246.7973400885894</v>
      </c>
      <c r="L42" s="6">
        <v>9334.5932958722824</v>
      </c>
      <c r="M42" s="6">
        <v>9398.712232095957</v>
      </c>
      <c r="N42" s="6">
        <v>9464.4817826947528</v>
      </c>
      <c r="O42" s="6">
        <v>9519.0970597401265</v>
      </c>
      <c r="P42" s="6">
        <v>9571.9939208799042</v>
      </c>
      <c r="Q42" s="6">
        <v>9624.9383663172248</v>
      </c>
    </row>
    <row r="43" spans="1:17" x14ac:dyDescent="0.25">
      <c r="A43" s="14">
        <v>35</v>
      </c>
      <c r="B43" s="7" t="s">
        <v>45</v>
      </c>
      <c r="C43" s="5"/>
      <c r="D43" s="6">
        <f t="shared" ref="D43:Q43" si="2">D41+D42</f>
        <v>102863.05874635626</v>
      </c>
      <c r="E43" s="6">
        <f t="shared" si="2"/>
        <v>102440.94132142661</v>
      </c>
      <c r="F43" s="6">
        <f t="shared" si="2"/>
        <v>102305.2151759847</v>
      </c>
      <c r="G43" s="6">
        <f t="shared" si="2"/>
        <v>103395.07666597584</v>
      </c>
      <c r="H43" s="6">
        <f t="shared" si="2"/>
        <v>104302.89926884719</v>
      </c>
      <c r="I43" s="6">
        <f t="shared" si="2"/>
        <v>105535.75960245928</v>
      </c>
      <c r="J43" s="6">
        <f t="shared" si="2"/>
        <v>106583.867070147</v>
      </c>
      <c r="K43" s="6">
        <f t="shared" si="2"/>
        <v>107414.52310943656</v>
      </c>
      <c r="L43" s="6">
        <f t="shared" si="2"/>
        <v>108531.54597879825</v>
      </c>
      <c r="M43" s="6">
        <f t="shared" si="2"/>
        <v>109378.53233923575</v>
      </c>
      <c r="N43" s="6">
        <f t="shared" si="2"/>
        <v>110257.15089332371</v>
      </c>
      <c r="O43" s="6">
        <f t="shared" si="2"/>
        <v>111021.1894548843</v>
      </c>
      <c r="P43" s="6">
        <f t="shared" si="2"/>
        <v>111781.05985918175</v>
      </c>
      <c r="Q43" s="6">
        <f t="shared" si="2"/>
        <v>112559.11384944312</v>
      </c>
    </row>
    <row r="44" spans="1:17" x14ac:dyDescent="0.25">
      <c r="A44" s="14">
        <v>36</v>
      </c>
      <c r="B44" s="5" t="s">
        <v>20</v>
      </c>
      <c r="C44" s="5"/>
      <c r="D44" s="6">
        <v>112.07444441439041</v>
      </c>
      <c r="E44" s="6">
        <v>989.24325462289289</v>
      </c>
      <c r="F44" s="6">
        <v>1897.5069829721401</v>
      </c>
      <c r="G44" s="6">
        <v>2811.5627320694507</v>
      </c>
      <c r="H44" s="6">
        <v>3758.7704418280196</v>
      </c>
      <c r="I44" s="6">
        <v>4686.6393642814237</v>
      </c>
      <c r="J44" s="6">
        <v>5780.755748532215</v>
      </c>
      <c r="K44" s="6">
        <v>6765.1857808099949</v>
      </c>
      <c r="L44" s="6">
        <v>7726.378796941387</v>
      </c>
      <c r="M44" s="6">
        <v>8659.8860462053326</v>
      </c>
      <c r="N44" s="6">
        <v>9572.4299774084375</v>
      </c>
      <c r="O44" s="6">
        <v>10433.875360821754</v>
      </c>
      <c r="P44" s="6">
        <v>11229.03675317033</v>
      </c>
      <c r="Q44" s="6">
        <v>12015.82156294708</v>
      </c>
    </row>
    <row r="45" spans="1:17" x14ac:dyDescent="0.25">
      <c r="A45" s="14">
        <v>37</v>
      </c>
      <c r="B45" s="5" t="s">
        <v>21</v>
      </c>
      <c r="C45" s="5"/>
      <c r="D45" s="6">
        <f>D44*1.096</f>
        <v>122.83359107817191</v>
      </c>
      <c r="E45" s="6">
        <f t="shared" ref="E45:Q45" si="3">E44*1.096</f>
        <v>1084.2106070666907</v>
      </c>
      <c r="F45" s="6">
        <f t="shared" si="3"/>
        <v>2079.6676533374657</v>
      </c>
      <c r="G45" s="6">
        <f t="shared" si="3"/>
        <v>3081.4727543481181</v>
      </c>
      <c r="H45" s="6">
        <f t="shared" si="3"/>
        <v>4119.6124042435094</v>
      </c>
      <c r="I45" s="6">
        <f t="shared" si="3"/>
        <v>5136.5567432524404</v>
      </c>
      <c r="J45" s="6">
        <f t="shared" si="3"/>
        <v>6335.7083003913085</v>
      </c>
      <c r="K45" s="6">
        <f t="shared" si="3"/>
        <v>7414.6436157677554</v>
      </c>
      <c r="L45" s="6">
        <f t="shared" si="3"/>
        <v>8468.1111614477613</v>
      </c>
      <c r="M45" s="6">
        <f t="shared" si="3"/>
        <v>9491.2351066410447</v>
      </c>
      <c r="N45" s="6">
        <f t="shared" si="3"/>
        <v>10491.383255239649</v>
      </c>
      <c r="O45" s="6">
        <f t="shared" si="3"/>
        <v>11435.527395460644</v>
      </c>
      <c r="P45" s="6">
        <f t="shared" si="3"/>
        <v>12307.024281474683</v>
      </c>
      <c r="Q45" s="6">
        <f t="shared" si="3"/>
        <v>13169.34043299</v>
      </c>
    </row>
    <row r="46" spans="1:17" x14ac:dyDescent="0.25">
      <c r="A46" s="14">
        <v>38</v>
      </c>
      <c r="B46" s="5" t="s">
        <v>23</v>
      </c>
      <c r="C46" s="5"/>
      <c r="D46" s="6"/>
      <c r="E46" s="6"/>
      <c r="F46" s="6"/>
      <c r="G46" s="6">
        <v>74.574090418142077</v>
      </c>
      <c r="H46" s="6">
        <v>212.87069777363649</v>
      </c>
      <c r="I46" s="6">
        <v>351.22778628853666</v>
      </c>
      <c r="J46" s="6">
        <v>488.85544026070966</v>
      </c>
      <c r="K46" s="6">
        <v>625.51124582879856</v>
      </c>
      <c r="L46" s="6">
        <v>762.60021120350757</v>
      </c>
      <c r="M46" s="6">
        <v>899.42385141118211</v>
      </c>
      <c r="N46" s="6">
        <v>1034.6318063019244</v>
      </c>
      <c r="O46" s="6">
        <v>1167.4913012317975</v>
      </c>
      <c r="P46" s="6">
        <v>1297.4178039549515</v>
      </c>
      <c r="Q46" s="6">
        <v>1424.0198268164604</v>
      </c>
    </row>
    <row r="47" spans="1:17" x14ac:dyDescent="0.25">
      <c r="A47" s="14">
        <v>39</v>
      </c>
      <c r="B47" s="5" t="s">
        <v>22</v>
      </c>
      <c r="C47" s="5"/>
      <c r="D47" s="6"/>
      <c r="E47" s="6"/>
      <c r="F47" s="6"/>
      <c r="G47" s="6">
        <f>G46*1.096</f>
        <v>81.733203098283724</v>
      </c>
      <c r="H47" s="6">
        <f t="shared" ref="H47:Q47" si="4">H46*1.096</f>
        <v>233.30628475990562</v>
      </c>
      <c r="I47" s="6">
        <f t="shared" si="4"/>
        <v>384.9456537722362</v>
      </c>
      <c r="J47" s="6">
        <f t="shared" si="4"/>
        <v>535.78556252573787</v>
      </c>
      <c r="K47" s="6">
        <f t="shared" si="4"/>
        <v>685.56032542836329</v>
      </c>
      <c r="L47" s="6">
        <f t="shared" si="4"/>
        <v>835.80983147904431</v>
      </c>
      <c r="M47" s="6">
        <f t="shared" si="4"/>
        <v>985.76854114665571</v>
      </c>
      <c r="N47" s="6">
        <f t="shared" si="4"/>
        <v>1133.9564597069093</v>
      </c>
      <c r="O47" s="6">
        <f t="shared" si="4"/>
        <v>1279.5704661500502</v>
      </c>
      <c r="P47" s="6">
        <f t="shared" si="4"/>
        <v>1421.9699131346269</v>
      </c>
      <c r="Q47" s="6">
        <f t="shared" si="4"/>
        <v>1560.7257301908407</v>
      </c>
    </row>
    <row r="48" spans="1:17" x14ac:dyDescent="0.25">
      <c r="A48" s="14">
        <v>40</v>
      </c>
      <c r="B48" s="7" t="s">
        <v>46</v>
      </c>
      <c r="C48" s="5"/>
      <c r="D48" s="6">
        <f>D41-D44-D46</f>
        <v>93840.088277232106</v>
      </c>
      <c r="E48" s="6">
        <f t="shared" ref="E48:Q48" si="5">E41-E44-E46</f>
        <v>92585.959368311131</v>
      </c>
      <c r="F48" s="6">
        <f t="shared" si="5"/>
        <v>91562.127662411658</v>
      </c>
      <c r="G48" s="6">
        <f t="shared" si="5"/>
        <v>91576.664535356016</v>
      </c>
      <c r="H48" s="6">
        <f t="shared" si="5"/>
        <v>91328.43991980952</v>
      </c>
      <c r="I48" s="6">
        <f t="shared" si="5"/>
        <v>91396.459359129469</v>
      </c>
      <c r="J48" s="6">
        <f t="shared" si="5"/>
        <v>91130.56280546631</v>
      </c>
      <c r="K48" s="6">
        <f t="shared" si="5"/>
        <v>90777.028742709197</v>
      </c>
      <c r="L48" s="6">
        <f t="shared" si="5"/>
        <v>90707.973674781082</v>
      </c>
      <c r="M48" s="6">
        <f t="shared" si="5"/>
        <v>90420.510209523287</v>
      </c>
      <c r="N48" s="6">
        <f t="shared" si="5"/>
        <v>90185.607326918587</v>
      </c>
      <c r="O48" s="6">
        <f t="shared" si="5"/>
        <v>89900.725733090614</v>
      </c>
      <c r="P48" s="6">
        <f t="shared" si="5"/>
        <v>89682.611381176568</v>
      </c>
      <c r="Q48" s="6">
        <f t="shared" si="5"/>
        <v>89494.334093362355</v>
      </c>
    </row>
    <row r="49" spans="1:17" x14ac:dyDescent="0.25">
      <c r="A49" s="14">
        <v>41</v>
      </c>
      <c r="B49" s="7" t="s">
        <v>47</v>
      </c>
      <c r="C49" s="5"/>
      <c r="D49" s="6">
        <f>D43-D45-D47</f>
        <v>102740.22515527808</v>
      </c>
      <c r="E49" s="6">
        <f t="shared" ref="E49:Q49" si="6">E43-E45-E47</f>
        <v>101356.73071435992</v>
      </c>
      <c r="F49" s="6">
        <f t="shared" si="6"/>
        <v>100225.54752264723</v>
      </c>
      <c r="G49" s="6">
        <f t="shared" si="6"/>
        <v>100231.87070852944</v>
      </c>
      <c r="H49" s="6">
        <f t="shared" si="6"/>
        <v>99949.980579843774</v>
      </c>
      <c r="I49" s="6">
        <f t="shared" si="6"/>
        <v>100014.25720543461</v>
      </c>
      <c r="J49" s="6">
        <f t="shared" si="6"/>
        <v>99712.373207229946</v>
      </c>
      <c r="K49" s="6">
        <f t="shared" si="6"/>
        <v>99314.319168240443</v>
      </c>
      <c r="L49" s="6">
        <f t="shared" si="6"/>
        <v>99227.624985871458</v>
      </c>
      <c r="M49" s="6">
        <f t="shared" si="6"/>
        <v>98901.528691448053</v>
      </c>
      <c r="N49" s="6">
        <f t="shared" si="6"/>
        <v>98631.811178377146</v>
      </c>
      <c r="O49" s="6">
        <f t="shared" si="6"/>
        <v>98306.09159327361</v>
      </c>
      <c r="P49" s="6">
        <f t="shared" si="6"/>
        <v>98052.065664572438</v>
      </c>
      <c r="Q49" s="6">
        <f t="shared" si="6"/>
        <v>97829.047686262289</v>
      </c>
    </row>
    <row r="50" spans="1:17" x14ac:dyDescent="0.25">
      <c r="A50" t="s">
        <v>8</v>
      </c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2" workbookViewId="0">
      <selection activeCell="A42" sqref="A42"/>
    </sheetView>
  </sheetViews>
  <sheetFormatPr defaultRowHeight="15" x14ac:dyDescent="0.25"/>
  <cols>
    <col min="1" max="1" width="163.5703125" customWidth="1"/>
  </cols>
  <sheetData>
    <row r="1" spans="1:1" x14ac:dyDescent="0.25">
      <c r="A1" t="s">
        <v>25</v>
      </c>
    </row>
    <row r="2" spans="1:1" x14ac:dyDescent="0.25">
      <c r="A2" t="s">
        <v>30</v>
      </c>
    </row>
    <row r="3" spans="1:1" x14ac:dyDescent="0.25">
      <c r="A3" t="s">
        <v>9</v>
      </c>
    </row>
    <row r="4" spans="1:1" x14ac:dyDescent="0.25">
      <c r="A4" s="12" t="s">
        <v>26</v>
      </c>
    </row>
    <row r="5" spans="1:1" ht="45" x14ac:dyDescent="0.25">
      <c r="A5" s="13" t="s">
        <v>27</v>
      </c>
    </row>
    <row r="6" spans="1:1" x14ac:dyDescent="0.25">
      <c r="A6" s="11">
        <v>6</v>
      </c>
    </row>
    <row r="7" spans="1:1" x14ac:dyDescent="0.25">
      <c r="A7" s="11">
        <v>7</v>
      </c>
    </row>
    <row r="8" spans="1:1" x14ac:dyDescent="0.25">
      <c r="A8" s="11">
        <v>8</v>
      </c>
    </row>
    <row r="9" spans="1:1" x14ac:dyDescent="0.25">
      <c r="A9" s="11">
        <v>9</v>
      </c>
    </row>
    <row r="10" spans="1:1" x14ac:dyDescent="0.25">
      <c r="A10" s="11">
        <v>10</v>
      </c>
    </row>
    <row r="11" spans="1:1" x14ac:dyDescent="0.25">
      <c r="A11" s="11" t="s">
        <v>10</v>
      </c>
    </row>
    <row r="12" spans="1:1" x14ac:dyDescent="0.25">
      <c r="A12" t="s">
        <v>28</v>
      </c>
    </row>
    <row r="13" spans="1:1" x14ac:dyDescent="0.25">
      <c r="A13" t="s">
        <v>6</v>
      </c>
    </row>
    <row r="14" spans="1:1" x14ac:dyDescent="0.25">
      <c r="A14" s="11">
        <v>14</v>
      </c>
    </row>
    <row r="15" spans="1:1" x14ac:dyDescent="0.25">
      <c r="A15" s="11" t="s">
        <v>29</v>
      </c>
    </row>
    <row r="16" spans="1:1" x14ac:dyDescent="0.25">
      <c r="A16" s="11">
        <v>16</v>
      </c>
    </row>
    <row r="17" spans="1:1" x14ac:dyDescent="0.25">
      <c r="A17" s="11">
        <v>17</v>
      </c>
    </row>
    <row r="18" spans="1:1" ht="14.25" customHeight="1" x14ac:dyDescent="0.25">
      <c r="A18" s="11">
        <v>18</v>
      </c>
    </row>
    <row r="19" spans="1:1" ht="14.25" customHeight="1" x14ac:dyDescent="0.25">
      <c r="A19" s="11" t="s">
        <v>48</v>
      </c>
    </row>
    <row r="20" spans="1:1" ht="14.25" customHeight="1" x14ac:dyDescent="0.25">
      <c r="A20" s="11">
        <v>20</v>
      </c>
    </row>
    <row r="21" spans="1:1" ht="14.25" customHeight="1" x14ac:dyDescent="0.25">
      <c r="A21" s="11">
        <v>21</v>
      </c>
    </row>
    <row r="22" spans="1:1" ht="14.25" customHeight="1" x14ac:dyDescent="0.25">
      <c r="A22" s="11" t="s">
        <v>49</v>
      </c>
    </row>
    <row r="23" spans="1:1" ht="14.25" customHeight="1" x14ac:dyDescent="0.25">
      <c r="A23" s="15">
        <v>23</v>
      </c>
    </row>
    <row r="24" spans="1:1" ht="14.25" customHeight="1" x14ac:dyDescent="0.25">
      <c r="A24" s="15">
        <v>24</v>
      </c>
    </row>
    <row r="25" spans="1:1" ht="14.25" customHeight="1" x14ac:dyDescent="0.25">
      <c r="A25" s="15">
        <v>25</v>
      </c>
    </row>
    <row r="26" spans="1:1" ht="30" x14ac:dyDescent="0.25">
      <c r="A26" s="13" t="s">
        <v>50</v>
      </c>
    </row>
    <row r="27" spans="1:1" x14ac:dyDescent="0.25">
      <c r="A27" s="11">
        <v>27</v>
      </c>
    </row>
    <row r="28" spans="1:1" x14ac:dyDescent="0.25">
      <c r="A28" s="11" t="s">
        <v>51</v>
      </c>
    </row>
    <row r="29" spans="1:1" x14ac:dyDescent="0.25">
      <c r="A29" s="11" t="s">
        <v>52</v>
      </c>
    </row>
    <row r="30" spans="1:1" x14ac:dyDescent="0.25">
      <c r="A30" s="11">
        <v>30</v>
      </c>
    </row>
    <row r="31" spans="1:1" x14ac:dyDescent="0.25">
      <c r="A31" s="11">
        <v>31</v>
      </c>
    </row>
    <row r="32" spans="1:1" x14ac:dyDescent="0.25">
      <c r="A32" s="11">
        <v>32</v>
      </c>
    </row>
    <row r="33" spans="1:1" x14ac:dyDescent="0.25">
      <c r="A33" s="11">
        <v>33</v>
      </c>
    </row>
    <row r="34" spans="1:1" ht="45" x14ac:dyDescent="0.25">
      <c r="A34" s="13" t="s">
        <v>53</v>
      </c>
    </row>
    <row r="35" spans="1:1" x14ac:dyDescent="0.25">
      <c r="A35" s="11">
        <v>35</v>
      </c>
    </row>
    <row r="36" spans="1:1" x14ac:dyDescent="0.25">
      <c r="A36" s="11">
        <v>36</v>
      </c>
    </row>
    <row r="37" spans="1:1" x14ac:dyDescent="0.25">
      <c r="A37" s="11">
        <v>37</v>
      </c>
    </row>
    <row r="38" spans="1:1" x14ac:dyDescent="0.25">
      <c r="A38" s="11">
        <v>38</v>
      </c>
    </row>
    <row r="39" spans="1:1" x14ac:dyDescent="0.25">
      <c r="A39" s="11">
        <v>39</v>
      </c>
    </row>
    <row r="40" spans="1:1" x14ac:dyDescent="0.25">
      <c r="A40" s="11">
        <v>40</v>
      </c>
    </row>
    <row r="41" spans="1:1" x14ac:dyDescent="0.25">
      <c r="A41" s="11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Z5JXHV6S7NA6-3-114299</_dlc_DocId>
    <_dlc_DocIdUrl xmlns="8eef3743-c7b3-4cbe-8837-b6e805be353c">
      <Url>http://efilingspinternal/_layouts/DocIdRedir.aspx?ID=Z5JXHV6S7NA6-3-114299</Url>
      <Description>Z5JXHV6S7NA6-3-114299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A93AB-7D17-4E93-8127-C57788082A09}"/>
</file>

<file path=customXml/itemProps2.xml><?xml version="1.0" encoding="utf-8"?>
<ds:datastoreItem xmlns:ds="http://schemas.openxmlformats.org/officeDocument/2006/customXml" ds:itemID="{F0FE0470-EE9A-4941-85CC-8BE5587B4710}"/>
</file>

<file path=customXml/itemProps3.xml><?xml version="1.0" encoding="utf-8"?>
<ds:datastoreItem xmlns:ds="http://schemas.openxmlformats.org/officeDocument/2006/customXml" ds:itemID="{EB97D356-CEA7-4A89-9E9E-536BDA75D4A1}"/>
</file>

<file path=customXml/itemProps4.xml><?xml version="1.0" encoding="utf-8"?>
<ds:datastoreItem xmlns:ds="http://schemas.openxmlformats.org/officeDocument/2006/customXml" ds:itemID="{27AD2057-7EFE-4F83-980B-D6A7A1DCF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Mid Baseline-Mid AAEE</vt:lpstr>
      <vt:lpstr>Notes</vt:lpstr>
      <vt:lpstr>'Mid Baseline-Mid AAEE'!Print_Area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CAISO Load Modifiers Mid Baseline Mid AAEE-AAPV CED 2017</dc:title>
  <dc:creator>ckavalec</dc:creator>
  <cp:lastModifiedBy>Kavalec, Chris@Energy</cp:lastModifiedBy>
  <cp:lastPrinted>2015-08-05T21:56:54Z</cp:lastPrinted>
  <dcterms:created xsi:type="dcterms:W3CDTF">2015-08-04T22:14:21Z</dcterms:created>
  <dcterms:modified xsi:type="dcterms:W3CDTF">2018-02-07T22:21:39Z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e02c30da-17c0-45d1-97c7-e15dee5caf59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http://efilingspinternal/PendingDocuments/17-IEPR-03/20180208T074505_CAISO_Load_Modifiers_Mid_Baseline_Mid_AAEEAAPV_CED_2017.xlsx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2597600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