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750" yWindow="-165" windowWidth="18780" windowHeight="13365" activeTab="1"/>
  </bookViews>
  <sheets>
    <sheet name="FormsList&amp;FilerInfo" sheetId="12" r:id="rId1"/>
    <sheet name="8.1.a. (IOU)" sheetId="1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Order1" hidden="1">255</definedName>
    <definedName name="_Order2" hidden="1">255</definedName>
    <definedName name="ComName" localSheetId="0">'[1]FormList&amp;FilerInfo'!$B$2</definedName>
    <definedName name="ComName">'[2]FormList&amp;FilerInfo'!$B$2</definedName>
    <definedName name="CoName" localSheetId="0">'FormsList&amp;FilerInfo'!$B$2</definedName>
    <definedName name="CoName">'[3]FormList&amp;FilerInfo'!$B$2</definedName>
    <definedName name="filedate">'FormsList&amp;FilerInfo'!$B$3</definedName>
    <definedName name="_xlnm.Print_Area" localSheetId="1">'8.1.a. (IOU)'!$A$1:$O$69</definedName>
    <definedName name="_xlnm.Print_Area" localSheetId="0">'FormsList&amp;FilerInfo'!$A$1:$F$41</definedName>
    <definedName name="Z_2C54E754_4594_47E3_AFE9_B28C28B63E5C_.wvu.PrintArea" localSheetId="0" hidden="1">'FormsList&amp;FilerInfo'!$A$1:$F$41</definedName>
    <definedName name="Z_64245E33_E577_4C25_9B98_21C112E84FF6_.wvu.PrintArea" localSheetId="0" hidden="1">'FormsList&amp;FilerInfo'!$A$1:$F$41</definedName>
    <definedName name="Z_C3E70234_FA18_40E7_B25F_218A5F7D2EA2_.wvu.PrintArea" localSheetId="0" hidden="1">'FormsList&amp;FilerInfo'!$A$1:$F$41</definedName>
    <definedName name="Z_DC437496_B10F_474B_8F6E_F19B4DA7C026_.wvu.PrintArea" localSheetId="0" hidden="1">'FormsList&amp;FilerInfo'!$A$1:$F$41</definedName>
  </definedNames>
  <calcPr calcId="145621"/>
</workbook>
</file>

<file path=xl/calcChain.xml><?xml version="1.0" encoding="utf-8"?>
<calcChain xmlns="http://schemas.openxmlformats.org/spreadsheetml/2006/main">
  <c r="B31" i="12" l="1"/>
  <c r="B30" i="12"/>
  <c r="B28" i="12"/>
  <c r="B27" i="12"/>
  <c r="B26" i="12"/>
  <c r="B18" i="12"/>
  <c r="B17" i="12"/>
  <c r="B16" i="12"/>
  <c r="B15" i="12"/>
  <c r="B14" i="12"/>
  <c r="B13" i="12"/>
  <c r="B12" i="12"/>
  <c r="A4" i="11" l="1"/>
</calcChain>
</file>

<file path=xl/sharedStrings.xml><?xml version="1.0" encoding="utf-8"?>
<sst xmlns="http://schemas.openxmlformats.org/spreadsheetml/2006/main" count="185" uniqueCount="120">
  <si>
    <t>Form 8.1a (IOU)</t>
  </si>
  <si>
    <t>IOU Revenue Requirements by Major Cost Categories/Unbundled Rate Component</t>
  </si>
  <si>
    <t>GENERATION</t>
  </si>
  <si>
    <t>Utility owned/retained generation by fuel/resource type:</t>
  </si>
  <si>
    <t>Nuclear:</t>
  </si>
  <si>
    <t>Fuel</t>
  </si>
  <si>
    <t>Non-Fuel</t>
  </si>
  <si>
    <t>Conventional Hydroelectric:</t>
  </si>
  <si>
    <t>Hydroelectric Pumped Storage:</t>
  </si>
  <si>
    <t>Natural Gas-Fired:</t>
  </si>
  <si>
    <t>Coal:</t>
  </si>
  <si>
    <t>Residual Market Transactions:</t>
  </si>
  <si>
    <t>Payments to CAISO for Market Charges:</t>
  </si>
  <si>
    <t>GENERATION SUBTOTAL</t>
  </si>
  <si>
    <t>TRANSMISSION</t>
  </si>
  <si>
    <t>Base Transmission Revenue Requirement</t>
  </si>
  <si>
    <t>Transmission Revenue Balancing Account Adjustment</t>
  </si>
  <si>
    <t>Transmission Access Charge Balancing Account</t>
  </si>
  <si>
    <t>Reliability Services Rates</t>
  </si>
  <si>
    <t xml:space="preserve">TRANSMISSION SUBTOTAL </t>
  </si>
  <si>
    <t>DISTRIBUTION</t>
  </si>
  <si>
    <t xml:space="preserve">Self-Generation Incentive Program </t>
  </si>
  <si>
    <t xml:space="preserve">Demand Response Program </t>
  </si>
  <si>
    <t xml:space="preserve">DISTRIBUTION SUBTOTAL </t>
  </si>
  <si>
    <t>Low-Income</t>
  </si>
  <si>
    <t>Energy Efficiency</t>
  </si>
  <si>
    <t>Renewable Energy</t>
  </si>
  <si>
    <t>PUBLIC PURPOSE PROGRAMS SUBTOTAL</t>
  </si>
  <si>
    <t>DWR BOND CHARGE</t>
  </si>
  <si>
    <t>REGULATORY ASSET FOR ENERGY RECOVERY BOND (PG&amp;E only)</t>
  </si>
  <si>
    <t>TAXES AND FRANCHISE FEES</t>
  </si>
  <si>
    <t>TOTAL REVENUE REQUIREMENTS</t>
  </si>
  <si>
    <t>ON-GOING COMPETITIVE TRANSITION CHARGE</t>
  </si>
  <si>
    <t>Average Fuel Price $/MMBtu</t>
  </si>
  <si>
    <t>Purchased Power</t>
  </si>
  <si>
    <t>DWR Contracts</t>
  </si>
  <si>
    <t>Non-QF Renewables</t>
  </si>
  <si>
    <t>Other Contracts</t>
  </si>
  <si>
    <t>Base Distribution Revenue Requirement</t>
  </si>
  <si>
    <t>Other Resources/Expenses:</t>
  </si>
  <si>
    <t>2015 to 2028 (in Nominal Dollars, thousands)</t>
  </si>
  <si>
    <t>Average Carbon Allowance Price $/MTCO2E</t>
  </si>
  <si>
    <t>RPS Eligible Renewables:</t>
  </si>
  <si>
    <t>Utility-Owned Generation Subtotal:</t>
  </si>
  <si>
    <r>
      <t>Electric Vehicle Infrastructure/Programs</t>
    </r>
    <r>
      <rPr>
        <b/>
        <vertAlign val="superscript"/>
        <sz val="12"/>
        <rFont val="Arial"/>
        <family val="2"/>
      </rPr>
      <t>1</t>
    </r>
  </si>
  <si>
    <t xml:space="preserve">California Solar Initiatives </t>
  </si>
  <si>
    <r>
      <t>All Other Costs (e.g., G&amp;A)</t>
    </r>
    <r>
      <rPr>
        <b/>
        <vertAlign val="superscript"/>
        <sz val="12"/>
        <rFont val="Arial"/>
        <family val="2"/>
      </rPr>
      <t>2</t>
    </r>
  </si>
  <si>
    <r>
      <t>NUCLEAR DECOMMISSIONING</t>
    </r>
    <r>
      <rPr>
        <b/>
        <vertAlign val="superscript"/>
        <sz val="12"/>
        <color indexed="9"/>
        <rFont val="Arial"/>
        <family val="2"/>
      </rPr>
      <t>3</t>
    </r>
  </si>
  <si>
    <r>
      <t>PUBLIC PURPOSE PROGRAMS</t>
    </r>
    <r>
      <rPr>
        <b/>
        <vertAlign val="superscript"/>
        <sz val="12"/>
        <color indexed="9"/>
        <rFont val="Arial"/>
        <family val="2"/>
      </rPr>
      <t>4</t>
    </r>
    <r>
      <rPr>
        <b/>
        <sz val="12"/>
        <color indexed="9"/>
        <rFont val="Arial"/>
        <family val="2"/>
      </rPr>
      <t>:</t>
    </r>
  </si>
  <si>
    <t>Electric Program Investment Charge</t>
  </si>
  <si>
    <r>
      <t>OTHER COSTS NOT ALREADY REPORTED</t>
    </r>
    <r>
      <rPr>
        <b/>
        <vertAlign val="superscript"/>
        <sz val="12"/>
        <color indexed="9"/>
        <rFont val="Arial"/>
        <family val="2"/>
      </rPr>
      <t>5</t>
    </r>
  </si>
  <si>
    <t>1. Includes Electric Vehicle Alternative Fuel Vehicle Program</t>
  </si>
  <si>
    <t>2. Includes Other distribution programs and all distribution balancing accounts</t>
  </si>
  <si>
    <t>3. Amounts include Nuclear Decommissioning balancing accounts.</t>
  </si>
  <si>
    <t>4. Amounts include PPP balancing accounts.</t>
  </si>
  <si>
    <t>5. Includes Generation and Procurement balancing accounts and GHG revenue</t>
  </si>
  <si>
    <t>Qualifying Facilities and Non-QF renewables</t>
  </si>
  <si>
    <t>Please Enter the Following Information:</t>
  </si>
  <si>
    <t>Participant Name:</t>
  </si>
  <si>
    <t>Date Submitted:</t>
  </si>
  <si>
    <t>Contact Information:</t>
  </si>
  <si>
    <t>Entity to File Form</t>
  </si>
  <si>
    <t>IOU</t>
  </si>
  <si>
    <t>POU</t>
  </si>
  <si>
    <t>CCA</t>
  </si>
  <si>
    <t>ESP</t>
  </si>
  <si>
    <t>Form 1.1a</t>
  </si>
  <si>
    <t>X</t>
  </si>
  <si>
    <t>Form 1.1b</t>
  </si>
  <si>
    <t>Form 1.2</t>
  </si>
  <si>
    <t>Form 1.3</t>
  </si>
  <si>
    <t>Form 1.4</t>
  </si>
  <si>
    <t>Form 1.5</t>
  </si>
  <si>
    <t>Form 1.6a</t>
  </si>
  <si>
    <t>Form 1.6b</t>
  </si>
  <si>
    <t>HOURLY LOADS BY TRANSMISSION PLANNING SUBAREA OR CLIMATE ZONE (IOUS ONLY)</t>
  </si>
  <si>
    <t>Form 1.6c</t>
  </si>
  <si>
    <t>RESIDENTIAL LOADSHAPES</t>
  </si>
  <si>
    <t>Form 1.6d</t>
  </si>
  <si>
    <t>NON-RESIDENTIAL LOADSHAPES</t>
  </si>
  <si>
    <t>Form 1.7a</t>
  </si>
  <si>
    <t>LOCAL PRIVATE SUPPLY BY SECTOR OR CLASS - ENERGY (GWh)</t>
  </si>
  <si>
    <t>Form 1.7b</t>
  </si>
  <si>
    <t>LOCAL PRIVATE SUPPLY BY SECTOR OR CLASS - PEAK DEMAND (MW)</t>
  </si>
  <si>
    <t>Form 1.7c</t>
  </si>
  <si>
    <t>LOCAL PRIVATE SUPPLY BY SECTOR OR CLASS - INSTALLED CAPACITY (MW)</t>
  </si>
  <si>
    <t>Form 1.8</t>
  </si>
  <si>
    <t>PHOTOVOLTAIC INTERCONNECTION DATA</t>
  </si>
  <si>
    <t>Form 2.1</t>
  </si>
  <si>
    <t>Form 2.2</t>
  </si>
  <si>
    <t>Form 2.3</t>
  </si>
  <si>
    <t>Form 3.2</t>
  </si>
  <si>
    <t>ENERGY EFFICIENCY - CUMULATIVE INCREMENTAL IMPACTS</t>
  </si>
  <si>
    <t>Form 3.3</t>
  </si>
  <si>
    <t>Form 3.4</t>
  </si>
  <si>
    <t>Form 4</t>
  </si>
  <si>
    <t>REPORT ON FORECAST METHODS AND MODELS</t>
  </si>
  <si>
    <t>Form 6</t>
  </si>
  <si>
    <t>UNCOMMITTED DEMAND-SIDE PROGRAM METHODOLOGY</t>
  </si>
  <si>
    <t>Form 7.1</t>
  </si>
  <si>
    <t>ESP DEMAND FORECAST</t>
  </si>
  <si>
    <t>Form 7.2</t>
  </si>
  <si>
    <t>CCA DEMAND FORECAST</t>
  </si>
  <si>
    <t xml:space="preserve">Form 8.1a (IOU) </t>
  </si>
  <si>
    <t>IOU REVENUE REQUIREMENTS BY MAJOR COST CATEGORIES/UNBUNDLED RATE COMPONENT</t>
  </si>
  <si>
    <t>Form 8.1a (POU/CCA)</t>
  </si>
  <si>
    <t>BUDGET APPROPRIATIONS OR ACTUAL COSTS AND COST PROJECTIONS BY MAJOR EXPENSE CATEGORY</t>
  </si>
  <si>
    <t>Form 8.1a(ESP)</t>
  </si>
  <si>
    <t>ESTIMATED POWER SUPPLY COST</t>
  </si>
  <si>
    <t>Form 8.1b (Bundled)</t>
  </si>
  <si>
    <t>REVENUE REQUIREMENTS BY BUNDLED CUSTOMER CLASS</t>
  </si>
  <si>
    <t>Form 8.1b (Direct Access)</t>
  </si>
  <si>
    <t>REVENUE REQUIREMENTS FOR DIRECT ACCESS CUSTOMERS</t>
  </si>
  <si>
    <t>Form 8.2</t>
  </si>
  <si>
    <t>MONTHLY RESIDENTIAL SALES BY PERCENTAGE OF BASELINE</t>
  </si>
  <si>
    <t>Pacific Gas and Electric Company</t>
  </si>
  <si>
    <t>Mardi Walton</t>
  </si>
  <si>
    <t>77 Beale St, San Francisco, CA</t>
  </si>
  <si>
    <t>415-972-5607</t>
  </si>
  <si>
    <t>mewr@pge.com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</si>
</sst>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\-d\-yy"/>
    <numFmt numFmtId="167" formatCode="&quot;$&quot;#,##0\ ;\(&quot;$&quot;#,##0\)"/>
    <numFmt numFmtId="168" formatCode="m/d"/>
    <numFmt numFmtId="169" formatCode="#,##0.00&quot; $&quot;;\-#,##0.00&quot; $&quot;"/>
    <numFmt numFmtId="170" formatCode="0.0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2"/>
      <color indexed="9"/>
      <name val="Arial"/>
      <family val="2"/>
    </font>
    <font>
      <b/>
      <sz val="11"/>
      <name val="Arial"/>
      <family val="2"/>
    </font>
    <font>
      <sz val="8"/>
      <name val="Arial"/>
    </font>
    <font>
      <b/>
      <sz val="14"/>
      <color rgb="FFFF0000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6" fontId="7" fillId="8" borderId="31">
      <alignment horizontal="center" vertical="center"/>
    </xf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4" fillId="4" borderId="0" applyNumberFormat="0" applyBorder="0" applyAlignment="0" applyProtection="0"/>
    <xf numFmtId="0" fontId="9" fillId="0" borderId="0" applyNumberFormat="0" applyFill="0" applyBorder="0" applyAlignment="0" applyProtection="0"/>
    <xf numFmtId="169" fontId="2" fillId="0" borderId="0">
      <protection locked="0"/>
    </xf>
    <xf numFmtId="169" fontId="2" fillId="0" borderId="0">
      <protection locked="0"/>
    </xf>
    <xf numFmtId="0" fontId="10" fillId="0" borderId="32" applyNumberFormat="0" applyFill="0" applyAlignment="0" applyProtection="0"/>
    <xf numFmtId="10" fontId="4" fillId="9" borderId="33" applyNumberFormat="0" applyBorder="0" applyAlignment="0" applyProtection="0"/>
    <xf numFmtId="37" fontId="11" fillId="0" borderId="0"/>
    <xf numFmtId="170" fontId="12" fillId="0" borderId="0"/>
    <xf numFmtId="0" fontId="2" fillId="0" borderId="0"/>
    <xf numFmtId="10" fontId="2" fillId="0" borderId="0" applyFont="0" applyFill="0" applyBorder="0" applyAlignment="0" applyProtection="0"/>
    <xf numFmtId="37" fontId="4" fillId="10" borderId="0" applyNumberFormat="0" applyBorder="0" applyAlignment="0" applyProtection="0"/>
    <xf numFmtId="37" fontId="4" fillId="0" borderId="0"/>
    <xf numFmtId="3" fontId="13" fillId="0" borderId="32" applyProtection="0"/>
    <xf numFmtId="0" fontId="17" fillId="0" borderId="0"/>
    <xf numFmtId="0" fontId="2" fillId="0" borderId="0"/>
  </cellStyleXfs>
  <cellXfs count="105">
    <xf numFmtId="0" fontId="0" fillId="0" borderId="0" xfId="0"/>
    <xf numFmtId="0" fontId="3" fillId="0" borderId="1" xfId="3" applyFont="1" applyFill="1" applyBorder="1" applyAlignment="1">
      <alignment horizontal="left"/>
    </xf>
    <xf numFmtId="0" fontId="2" fillId="0" borderId="2" xfId="3" applyFont="1" applyFill="1" applyBorder="1"/>
    <xf numFmtId="0" fontId="3" fillId="0" borderId="4" xfId="3" applyFont="1" applyFill="1" applyBorder="1" applyAlignment="1">
      <alignment horizontal="left"/>
    </xf>
    <xf numFmtId="0" fontId="2" fillId="0" borderId="0" xfId="3" applyFont="1" applyFill="1" applyBorder="1"/>
    <xf numFmtId="0" fontId="5" fillId="0" borderId="4" xfId="3" applyFont="1" applyFill="1" applyBorder="1" applyAlignment="1">
      <alignment horizontal="left"/>
    </xf>
    <xf numFmtId="0" fontId="5" fillId="0" borderId="5" xfId="3" applyFont="1" applyFill="1" applyBorder="1" applyAlignment="1">
      <alignment horizontal="left"/>
    </xf>
    <xf numFmtId="0" fontId="5" fillId="0" borderId="7" xfId="3" applyFont="1" applyBorder="1" applyAlignment="1">
      <alignment horizontal="center" vertical="center" wrapText="1"/>
    </xf>
    <xf numFmtId="0" fontId="6" fillId="3" borderId="8" xfId="3" applyFont="1" applyFill="1" applyBorder="1" applyAlignment="1">
      <alignment vertical="top" wrapText="1"/>
    </xf>
    <xf numFmtId="0" fontId="2" fillId="3" borderId="9" xfId="3" applyFont="1" applyFill="1" applyBorder="1"/>
    <xf numFmtId="0" fontId="5" fillId="4" borderId="8" xfId="3" applyFont="1" applyFill="1" applyBorder="1" applyAlignment="1">
      <alignment horizontal="left" vertical="top" shrinkToFit="1"/>
    </xf>
    <xf numFmtId="0" fontId="7" fillId="4" borderId="10" xfId="3" applyFont="1" applyFill="1" applyBorder="1" applyAlignment="1">
      <alignment vertical="top"/>
    </xf>
    <xf numFmtId="0" fontId="5" fillId="0" borderId="1" xfId="3" applyFont="1" applyBorder="1" applyAlignment="1">
      <alignment horizontal="left" vertical="top" shrinkToFit="1"/>
    </xf>
    <xf numFmtId="0" fontId="5" fillId="0" borderId="4" xfId="3" applyFont="1" applyBorder="1" applyAlignment="1">
      <alignment horizontal="right" vertical="top" shrinkToFit="1"/>
    </xf>
    <xf numFmtId="0" fontId="5" fillId="5" borderId="4" xfId="3" applyFont="1" applyFill="1" applyBorder="1" applyAlignment="1">
      <alignment horizontal="right" vertical="top" wrapText="1"/>
    </xf>
    <xf numFmtId="0" fontId="5" fillId="4" borderId="7" xfId="3" applyFont="1" applyFill="1" applyBorder="1" applyAlignment="1">
      <alignment horizontal="right" vertical="top" shrinkToFit="1"/>
    </xf>
    <xf numFmtId="0" fontId="5" fillId="0" borderId="18" xfId="3" applyFont="1" applyBorder="1" applyAlignment="1">
      <alignment horizontal="right" vertical="top" shrinkToFit="1"/>
    </xf>
    <xf numFmtId="0" fontId="5" fillId="0" borderId="22" xfId="3" applyFont="1" applyBorder="1" applyAlignment="1">
      <alignment horizontal="right" vertical="top" shrinkToFit="1"/>
    </xf>
    <xf numFmtId="0" fontId="6" fillId="3" borderId="1" xfId="3" applyFont="1" applyFill="1" applyBorder="1" applyAlignment="1">
      <alignment vertical="top" wrapText="1"/>
    </xf>
    <xf numFmtId="0" fontId="5" fillId="0" borderId="12" xfId="3" applyFont="1" applyFill="1" applyBorder="1" applyAlignment="1">
      <alignment horizontal="right" vertical="top" wrapText="1"/>
    </xf>
    <xf numFmtId="0" fontId="5" fillId="0" borderId="12" xfId="3" applyFont="1" applyFill="1" applyBorder="1" applyAlignment="1">
      <alignment horizontal="right" vertical="top" shrinkToFit="1"/>
    </xf>
    <xf numFmtId="0" fontId="5" fillId="0" borderId="18" xfId="3" applyFont="1" applyBorder="1" applyAlignment="1">
      <alignment horizontal="right" vertical="top" wrapText="1"/>
    </xf>
    <xf numFmtId="0" fontId="5" fillId="0" borderId="13" xfId="3" applyFont="1" applyBorder="1" applyAlignment="1">
      <alignment horizontal="right" vertical="top" wrapText="1"/>
    </xf>
    <xf numFmtId="0" fontId="5" fillId="0" borderId="14" xfId="3" applyFont="1" applyBorder="1" applyAlignment="1">
      <alignment horizontal="right" vertical="top" wrapText="1"/>
    </xf>
    <xf numFmtId="0" fontId="5" fillId="0" borderId="20" xfId="3" applyFont="1" applyBorder="1" applyAlignment="1">
      <alignment horizontal="right" vertical="top" wrapText="1"/>
    </xf>
    <xf numFmtId="0" fontId="6" fillId="3" borderId="7" xfId="3" applyFont="1" applyFill="1" applyBorder="1" applyAlignment="1">
      <alignment vertical="top" wrapText="1"/>
    </xf>
    <xf numFmtId="0" fontId="6" fillId="3" borderId="13" xfId="3" applyFont="1" applyFill="1" applyBorder="1" applyAlignment="1">
      <alignment horizontal="left" vertical="top" wrapText="1" shrinkToFit="1"/>
    </xf>
    <xf numFmtId="0" fontId="6" fillId="3" borderId="7" xfId="3" applyFont="1" applyFill="1" applyBorder="1" applyAlignment="1">
      <alignment horizontal="left" vertical="top" wrapText="1"/>
    </xf>
    <xf numFmtId="0" fontId="7" fillId="6" borderId="4" xfId="3" applyFont="1" applyFill="1" applyBorder="1" applyAlignment="1">
      <alignment horizontal="right" vertical="top" wrapText="1"/>
    </xf>
    <xf numFmtId="0" fontId="3" fillId="0" borderId="18" xfId="3" applyFont="1" applyBorder="1" applyAlignment="1">
      <alignment vertical="top" wrapText="1"/>
    </xf>
    <xf numFmtId="165" fontId="3" fillId="0" borderId="16" xfId="2" applyNumberFormat="1" applyFont="1" applyBorder="1" applyAlignment="1">
      <alignment horizontal="right" vertical="center" wrapText="1"/>
    </xf>
    <xf numFmtId="0" fontId="2" fillId="0" borderId="0" xfId="3" applyFont="1"/>
    <xf numFmtId="0" fontId="6" fillId="3" borderId="7" xfId="3" applyFont="1" applyFill="1" applyBorder="1" applyAlignment="1">
      <alignment horizontal="left" vertical="top" shrinkToFit="1"/>
    </xf>
    <xf numFmtId="0" fontId="0" fillId="0" borderId="0" xfId="0" applyFill="1"/>
    <xf numFmtId="0" fontId="5" fillId="0" borderId="0" xfId="3" applyFont="1" applyFill="1" applyBorder="1" applyAlignment="1">
      <alignment horizontal="left"/>
    </xf>
    <xf numFmtId="0" fontId="5" fillId="4" borderId="21" xfId="3" applyFont="1" applyFill="1" applyBorder="1" applyAlignment="1">
      <alignment horizontal="right" vertical="top" shrinkToFit="1"/>
    </xf>
    <xf numFmtId="0" fontId="2" fillId="0" borderId="0" xfId="3" applyFont="1" applyBorder="1"/>
    <xf numFmtId="0" fontId="2" fillId="3" borderId="26" xfId="3" applyFont="1" applyFill="1" applyBorder="1"/>
    <xf numFmtId="0" fontId="7" fillId="4" borderId="27" xfId="3" applyFont="1" applyFill="1" applyBorder="1" applyAlignment="1">
      <alignment vertical="top"/>
    </xf>
    <xf numFmtId="0" fontId="5" fillId="7" borderId="20" xfId="3" applyFont="1" applyFill="1" applyBorder="1" applyAlignment="1">
      <alignment horizontal="right" vertical="top" shrinkToFit="1"/>
    </xf>
    <xf numFmtId="6" fontId="3" fillId="0" borderId="4" xfId="3" applyNumberFormat="1" applyFont="1" applyFill="1" applyBorder="1" applyAlignment="1">
      <alignment vertical="top" wrapText="1"/>
    </xf>
    <xf numFmtId="165" fontId="7" fillId="0" borderId="11" xfId="2" applyNumberFormat="1" applyFont="1" applyBorder="1" applyAlignment="1">
      <alignment vertical="top"/>
    </xf>
    <xf numFmtId="165" fontId="7" fillId="0" borderId="12" xfId="2" applyNumberFormat="1" applyFont="1" applyBorder="1" applyAlignment="1">
      <alignment vertical="top"/>
    </xf>
    <xf numFmtId="165" fontId="7" fillId="0" borderId="2" xfId="2" applyNumberFormat="1" applyFont="1" applyBorder="1" applyAlignment="1">
      <alignment vertical="top"/>
    </xf>
    <xf numFmtId="165" fontId="7" fillId="5" borderId="15" xfId="2" applyNumberFormat="1" applyFont="1" applyFill="1" applyBorder="1" applyAlignment="1">
      <alignment vertical="top"/>
    </xf>
    <xf numFmtId="165" fontId="7" fillId="0" borderId="7" xfId="2" applyNumberFormat="1" applyFont="1" applyBorder="1" applyAlignment="1">
      <alignment vertical="top"/>
    </xf>
    <xf numFmtId="165" fontId="7" fillId="4" borderId="10" xfId="2" applyNumberFormat="1" applyFont="1" applyFill="1" applyBorder="1" applyAlignment="1">
      <alignment vertical="top"/>
    </xf>
    <xf numFmtId="165" fontId="7" fillId="0" borderId="22" xfId="2" applyNumberFormat="1" applyFont="1" applyBorder="1" applyAlignment="1">
      <alignment vertical="top" wrapText="1"/>
    </xf>
    <xf numFmtId="165" fontId="7" fillId="3" borderId="0" xfId="2" applyNumberFormat="1" applyFont="1" applyFill="1" applyBorder="1" applyAlignment="1">
      <alignment vertical="top"/>
    </xf>
    <xf numFmtId="165" fontId="7" fillId="0" borderId="12" xfId="2" applyNumberFormat="1" applyFont="1" applyFill="1" applyBorder="1" applyAlignment="1">
      <alignment vertical="top"/>
    </xf>
    <xf numFmtId="165" fontId="7" fillId="0" borderId="12" xfId="2" applyNumberFormat="1" applyFont="1" applyBorder="1" applyAlignment="1">
      <alignment vertical="top" wrapText="1"/>
    </xf>
    <xf numFmtId="165" fontId="7" fillId="0" borderId="16" xfId="2" applyNumberFormat="1" applyFont="1" applyBorder="1" applyAlignment="1">
      <alignment vertical="top" wrapText="1"/>
    </xf>
    <xf numFmtId="165" fontId="7" fillId="3" borderId="23" xfId="2" applyNumberFormat="1" applyFont="1" applyFill="1" applyBorder="1" applyAlignment="1">
      <alignment vertical="top"/>
    </xf>
    <xf numFmtId="165" fontId="7" fillId="0" borderId="24" xfId="2" applyNumberFormat="1" applyFont="1" applyBorder="1" applyAlignment="1">
      <alignment vertical="top" wrapText="1"/>
    </xf>
    <xf numFmtId="165" fontId="7" fillId="0" borderId="28" xfId="2" applyNumberFormat="1" applyFont="1" applyBorder="1" applyAlignment="1">
      <alignment vertical="top" wrapText="1"/>
    </xf>
    <xf numFmtId="165" fontId="7" fillId="0" borderId="25" xfId="2" applyNumberFormat="1" applyFont="1" applyBorder="1" applyAlignment="1">
      <alignment vertical="top" wrapText="1"/>
    </xf>
    <xf numFmtId="165" fontId="7" fillId="0" borderId="29" xfId="2" applyNumberFormat="1" applyFont="1" applyBorder="1" applyAlignment="1">
      <alignment vertical="top" wrapText="1"/>
    </xf>
    <xf numFmtId="165" fontId="7" fillId="0" borderId="30" xfId="2" applyNumberFormat="1" applyFont="1" applyFill="1" applyBorder="1" applyAlignment="1">
      <alignment vertical="top" wrapText="1"/>
    </xf>
    <xf numFmtId="165" fontId="7" fillId="3" borderId="10" xfId="2" applyNumberFormat="1" applyFont="1" applyFill="1" applyBorder="1" applyAlignment="1">
      <alignment vertical="top"/>
    </xf>
    <xf numFmtId="165" fontId="7" fillId="0" borderId="7" xfId="2" applyNumberFormat="1" applyFont="1" applyFill="1" applyBorder="1" applyAlignment="1">
      <alignment vertical="top" wrapText="1"/>
    </xf>
    <xf numFmtId="165" fontId="2" fillId="6" borderId="0" xfId="2" applyNumberFormat="1" applyFont="1" applyFill="1" applyBorder="1" applyAlignment="1">
      <alignment vertical="top" wrapText="1"/>
    </xf>
    <xf numFmtId="0" fontId="5" fillId="11" borderId="18" xfId="3" applyFont="1" applyFill="1" applyBorder="1" applyAlignment="1">
      <alignment horizontal="right" vertical="top" shrinkToFit="1"/>
    </xf>
    <xf numFmtId="0" fontId="5" fillId="11" borderId="21" xfId="3" applyFont="1" applyFill="1" applyBorder="1" applyAlignment="1">
      <alignment horizontal="right" vertical="top" shrinkToFit="1"/>
    </xf>
    <xf numFmtId="43" fontId="2" fillId="0" borderId="2" xfId="3" applyNumberFormat="1" applyFont="1" applyBorder="1" applyAlignment="1">
      <alignment vertical="top"/>
    </xf>
    <xf numFmtId="43" fontId="2" fillId="0" borderId="0" xfId="1" applyFont="1"/>
    <xf numFmtId="43" fontId="2" fillId="0" borderId="0" xfId="3" applyNumberFormat="1" applyFont="1"/>
    <xf numFmtId="164" fontId="7" fillId="0" borderId="11" xfId="1" applyNumberFormat="1" applyFont="1" applyFill="1" applyBorder="1" applyAlignment="1">
      <alignment vertical="top"/>
    </xf>
    <xf numFmtId="0" fontId="5" fillId="0" borderId="14" xfId="3" applyFont="1" applyFill="1" applyBorder="1" applyAlignment="1">
      <alignment horizontal="right" vertical="top" shrinkToFit="1"/>
    </xf>
    <xf numFmtId="164" fontId="7" fillId="0" borderId="19" xfId="1" applyNumberFormat="1" applyFont="1" applyFill="1" applyBorder="1" applyAlignment="1">
      <alignment vertical="top"/>
    </xf>
    <xf numFmtId="0" fontId="18" fillId="0" borderId="1" xfId="28" applyFont="1" applyFill="1" applyBorder="1"/>
    <xf numFmtId="0" fontId="19" fillId="0" borderId="2" xfId="28" applyFont="1" applyFill="1" applyBorder="1"/>
    <xf numFmtId="0" fontId="17" fillId="0" borderId="2" xfId="28" applyFill="1" applyBorder="1"/>
    <xf numFmtId="0" fontId="17" fillId="0" borderId="3" xfId="28" applyFill="1" applyBorder="1"/>
    <xf numFmtId="0" fontId="17" fillId="0" borderId="0" xfId="28" applyFill="1"/>
    <xf numFmtId="6" fontId="7" fillId="0" borderId="4" xfId="29" applyNumberFormat="1" applyFont="1" applyFill="1" applyBorder="1"/>
    <xf numFmtId="6" fontId="2" fillId="0" borderId="0" xfId="29" applyNumberFormat="1" applyFont="1" applyFill="1" applyBorder="1" applyAlignment="1">
      <alignment horizontal="center"/>
    </xf>
    <xf numFmtId="0" fontId="17" fillId="0" borderId="0" xfId="28" applyFill="1" applyBorder="1"/>
    <xf numFmtId="0" fontId="17" fillId="0" borderId="34" xfId="28" applyFill="1" applyBorder="1"/>
    <xf numFmtId="0" fontId="7" fillId="0" borderId="4" xfId="28" applyFont="1" applyFill="1" applyBorder="1"/>
    <xf numFmtId="15" fontId="17" fillId="0" borderId="0" xfId="28" applyNumberFormat="1" applyFill="1" applyBorder="1" applyAlignment="1">
      <alignment horizontal="center"/>
    </xf>
    <xf numFmtId="0" fontId="2" fillId="0" borderId="4" xfId="28" applyFont="1" applyFill="1" applyBorder="1"/>
    <xf numFmtId="0" fontId="2" fillId="0" borderId="18" xfId="28" applyFont="1" applyFill="1" applyBorder="1"/>
    <xf numFmtId="0" fontId="17" fillId="0" borderId="5" xfId="28" applyFill="1" applyBorder="1"/>
    <xf numFmtId="0" fontId="17" fillId="0" borderId="6" xfId="28" applyFill="1" applyBorder="1"/>
    <xf numFmtId="0" fontId="2" fillId="0" borderId="0" xfId="28" applyFont="1" applyFill="1"/>
    <xf numFmtId="15" fontId="17" fillId="0" borderId="0" xfId="28" applyNumberFormat="1" applyFill="1" applyAlignment="1">
      <alignment horizontal="center"/>
    </xf>
    <xf numFmtId="0" fontId="19" fillId="0" borderId="0" xfId="3" applyFont="1" applyFill="1" applyBorder="1" applyAlignment="1">
      <alignment horizontal="center" vertical="top" wrapText="1"/>
    </xf>
    <xf numFmtId="0" fontId="4" fillId="0" borderId="35" xfId="28" applyFont="1" applyFill="1" applyBorder="1"/>
    <xf numFmtId="0" fontId="17" fillId="0" borderId="35" xfId="28" applyFill="1" applyBorder="1"/>
    <xf numFmtId="0" fontId="4" fillId="0" borderId="35" xfId="3" applyFont="1" applyFill="1" applyBorder="1" applyAlignment="1">
      <alignment horizontal="center"/>
    </xf>
    <xf numFmtId="0" fontId="17" fillId="0" borderId="35" xfId="28" applyFill="1" applyBorder="1" applyAlignment="1">
      <alignment horizontal="center"/>
    </xf>
    <xf numFmtId="0" fontId="4" fillId="0" borderId="35" xfId="28" applyFont="1" applyFill="1" applyBorder="1" applyAlignment="1">
      <alignment horizontal="center"/>
    </xf>
    <xf numFmtId="15" fontId="8" fillId="0" borderId="5" xfId="7" applyNumberFormat="1" applyFill="1" applyBorder="1" applyAlignment="1">
      <alignment horizontal="center"/>
    </xf>
    <xf numFmtId="0" fontId="4" fillId="2" borderId="35" xfId="28" applyFont="1" applyFill="1" applyBorder="1"/>
    <xf numFmtId="0" fontId="4" fillId="2" borderId="35" xfId="3" applyFont="1" applyFill="1" applyBorder="1" applyAlignment="1">
      <alignment horizontal="center"/>
    </xf>
    <xf numFmtId="0" fontId="17" fillId="2" borderId="35" xfId="28" applyFill="1" applyBorder="1" applyAlignment="1">
      <alignment horizontal="center"/>
    </xf>
    <xf numFmtId="44" fontId="7" fillId="0" borderId="15" xfId="2" applyNumberFormat="1" applyFont="1" applyFill="1" applyBorder="1" applyAlignment="1">
      <alignment vertical="top"/>
    </xf>
    <xf numFmtId="0" fontId="16" fillId="0" borderId="0" xfId="3" applyFont="1" applyFill="1" applyBorder="1" applyAlignment="1">
      <alignment vertical="center"/>
    </xf>
    <xf numFmtId="164" fontId="7" fillId="12" borderId="19" xfId="1" applyNumberFormat="1" applyFont="1" applyFill="1" applyBorder="1" applyAlignment="1">
      <alignment vertical="top"/>
    </xf>
    <xf numFmtId="164" fontId="7" fillId="12" borderId="17" xfId="1" applyNumberFormat="1" applyFont="1" applyFill="1" applyBorder="1" applyAlignment="1">
      <alignment vertical="top"/>
    </xf>
    <xf numFmtId="164" fontId="7" fillId="12" borderId="11" xfId="1" applyNumberFormat="1" applyFont="1" applyFill="1" applyBorder="1" applyAlignment="1">
      <alignment vertical="top"/>
    </xf>
    <xf numFmtId="165" fontId="7" fillId="12" borderId="12" xfId="2" applyNumberFormat="1" applyFont="1" applyFill="1" applyBorder="1" applyAlignment="1">
      <alignment vertical="top"/>
    </xf>
    <xf numFmtId="44" fontId="7" fillId="12" borderId="15" xfId="2" applyNumberFormat="1" applyFont="1" applyFill="1" applyBorder="1" applyAlignment="1">
      <alignment vertical="top"/>
    </xf>
    <xf numFmtId="0" fontId="19" fillId="0" borderId="0" xfId="3" applyFont="1" applyFill="1" applyBorder="1" applyAlignment="1">
      <alignment horizontal="center" vertical="top" wrapText="1"/>
    </xf>
    <xf numFmtId="0" fontId="17" fillId="0" borderId="0" xfId="28" applyFill="1" applyAlignment="1"/>
  </cellXfs>
  <cellStyles count="30">
    <cellStyle name="_x0010_“+ˆÉ•?pý¤" xfId="5"/>
    <cellStyle name="_x0010_“+ˆÉ•?pý¤ 2" xfId="6"/>
    <cellStyle name="Actual Date" xfId="8"/>
    <cellStyle name="Comma" xfId="1" builtinId="3"/>
    <cellStyle name="Comma 2" xfId="9"/>
    <cellStyle name="Comma0" xfId="10"/>
    <cellStyle name="Currency" xfId="2" builtinId="4"/>
    <cellStyle name="Currency 2" xfId="11"/>
    <cellStyle name="Currency0" xfId="12"/>
    <cellStyle name="Date" xfId="13"/>
    <cellStyle name="Fixed" xfId="14"/>
    <cellStyle name="Grey" xfId="15"/>
    <cellStyle name="HEADER" xfId="16"/>
    <cellStyle name="Heading1" xfId="17"/>
    <cellStyle name="Heading2" xfId="18"/>
    <cellStyle name="HIGHLIGHT" xfId="19"/>
    <cellStyle name="Hyperlink" xfId="7" builtinId="8"/>
    <cellStyle name="Input [yellow]" xfId="20"/>
    <cellStyle name="no dec" xfId="21"/>
    <cellStyle name="Normal" xfId="0" builtinId="0"/>
    <cellStyle name="Normal - Style1" xfId="22"/>
    <cellStyle name="Normal 2" xfId="3"/>
    <cellStyle name="Normal 3" xfId="23"/>
    <cellStyle name="Normal 4" xfId="28"/>
    <cellStyle name="Normal 5" xfId="4"/>
    <cellStyle name="Normal_distgn2k" xfId="29"/>
    <cellStyle name="Percent [2]" xfId="24"/>
    <cellStyle name="Unprot" xfId="25"/>
    <cellStyle name="Unprot$" xfId="26"/>
    <cellStyle name="Unprotect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cketpublic.energy.ca.gov/PublicDocuments/17-IEPR-03/DOCUME~1/agautam/LOCALS~1/Temp/XPgrpwise/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cketpublic.energy.ca.gov/PublicDocuments/15-IEPR-03/DOCUME~1/agautam/LOCALS~1/Temp/XPgrpwise/CEC09%20demand-price%20forms-final-12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Wr/AppData/Local/Microsoft/Windows/Temporary%20Internet%20Files/Content.Outlook/Q2086INU/FINAL-Forms_and_Instructions_for_Submitting_Demand_Forecas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Rev%20and%20Rates/2017%20Work/_Long%20Term%20Forecast/IEPR%20Forms/Support/Copy%20of%20TN215668-2_20170130T160203_Final_2017_Forms_and_Instructions_for_Submitting_Demand_Foreca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Rev%20and%20Rates/2017%20Work/_Long%20Term%20Forecast/IEPR%20Forms/Copy%20of%20TN215668-2_20170130T160203_Final_2017_Forms_and_Instructions_for_Submitting_Demand_Fore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6c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3.3"/>
      <sheetName val="Form 3.4"/>
      <sheetName val="Form 7.1"/>
      <sheetName val="Form 7.2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6c"/>
      <sheetName val="Form 1.6d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3.3"/>
      <sheetName val="Form 3.4"/>
      <sheetName val="Form 4"/>
      <sheetName val="Form 6"/>
      <sheetName val="Form 7.1"/>
      <sheetName val="Form 7.2"/>
      <sheetName val="Form 8.1a (IOU)"/>
      <sheetName val="Form 8.1a (POU or CCA)"/>
      <sheetName val="Form 8.1a (ESP)"/>
      <sheetName val="Form 8.1b (Bundled)"/>
      <sheetName val="Form 8.1b (Direct Access)"/>
      <sheetName val="Form 8.2"/>
    </sheetNames>
    <sheetDataSet>
      <sheetData sheetId="0"/>
      <sheetData sheetId="1"/>
      <sheetData sheetId="2">
        <row r="5">
          <cell r="B5" t="str">
            <v>RETAIL SALES OF ELECTRICITY BY CLASS OR SECTOR (GWh) Bundled &amp; Direct Access</v>
          </cell>
        </row>
      </sheetData>
      <sheetData sheetId="3">
        <row r="5">
          <cell r="B5" t="str">
            <v>RETAIL SALES OF ELECTRICITY BY CLASS OR SECTOR (GWh) Bundled Customers</v>
          </cell>
        </row>
      </sheetData>
      <sheetData sheetId="4">
        <row r="5">
          <cell r="B5" t="str">
            <v>DISTRIBUTION AREA NET ELECTRICITY FOR GENERATION LOAD (GWh)</v>
          </cell>
        </row>
      </sheetData>
      <sheetData sheetId="5">
        <row r="5">
          <cell r="B5" t="str">
            <v>LSE COINCIDENT PEAK DEMAND BY SECTOR (Bundled Customers)</v>
          </cell>
        </row>
      </sheetData>
      <sheetData sheetId="6">
        <row r="4">
          <cell r="B4" t="str">
            <v>DISTRIBUTION AREA COINCIDENT PEAK DEMAND</v>
          </cell>
        </row>
      </sheetData>
      <sheetData sheetId="7">
        <row r="4">
          <cell r="B4" t="str">
            <v>PEAK DEMAND WEATHER SCENARIOS</v>
          </cell>
        </row>
      </sheetData>
      <sheetData sheetId="8">
        <row r="4">
          <cell r="A4" t="str">
            <v>RECORDED LSE HOURLY  LOADS FOR 2015, 2016 and Forecast Loads for 2017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B5" t="str">
            <v>PLANNING AREA ECONOMIC AND DEMOGRAPHIC ASSUMPTIONS</v>
          </cell>
        </row>
      </sheetData>
      <sheetData sheetId="17">
        <row r="5">
          <cell r="B5" t="str">
            <v>ELECTRICITY RATE FORECAST</v>
          </cell>
        </row>
      </sheetData>
      <sheetData sheetId="18">
        <row r="5">
          <cell r="B5" t="str">
            <v>CUSTOMER COUNT &amp; OTHER FORECASTING INPUTS</v>
          </cell>
        </row>
      </sheetData>
      <sheetData sheetId="19"/>
      <sheetData sheetId="20">
        <row r="4">
          <cell r="A4" t="str">
            <v>DISTRIBUTED GENERATION - CUMULATIVE INCREMENTAL IMPACTS</v>
          </cell>
        </row>
      </sheetData>
      <sheetData sheetId="21">
        <row r="4">
          <cell r="A4" t="str">
            <v>DEMAND RESPONSE - CUMULATIVE INCREMENTAL IMPACTS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6c"/>
      <sheetName val="Form 1.6d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3.3"/>
      <sheetName val="Form 3.4"/>
      <sheetName val="Form 4"/>
      <sheetName val="Form 6"/>
      <sheetName val="Form 7.1"/>
      <sheetName val="Form 7.2"/>
      <sheetName val="Form 8.1a (IOU)"/>
      <sheetName val="Form 8.1a (POU or CCA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>
        <row r="67">
          <cell r="B67">
            <v>0</v>
          </cell>
        </row>
      </sheetData>
      <sheetData sheetId="28" refreshError="1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wr@pg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Normal="100" workbookViewId="0">
      <selection activeCell="L37" sqref="L37"/>
    </sheetView>
  </sheetViews>
  <sheetFormatPr defaultColWidth="7.42578125" defaultRowHeight="11.25" x14ac:dyDescent="0.2"/>
  <cols>
    <col min="1" max="1" width="21.5703125" style="73" customWidth="1"/>
    <col min="2" max="2" width="92.7109375" style="73" customWidth="1"/>
    <col min="3" max="3" width="10.85546875" style="73" customWidth="1"/>
    <col min="4" max="16384" width="7.42578125" style="73"/>
  </cols>
  <sheetData>
    <row r="1" spans="1:6" ht="18" x14ac:dyDescent="0.25">
      <c r="A1" s="69" t="s">
        <v>57</v>
      </c>
      <c r="B1" s="70"/>
      <c r="C1" s="71"/>
      <c r="D1" s="71"/>
      <c r="E1" s="71"/>
      <c r="F1" s="72"/>
    </row>
    <row r="2" spans="1:6" ht="17.25" customHeight="1" x14ac:dyDescent="0.2">
      <c r="A2" s="74" t="s">
        <v>58</v>
      </c>
      <c r="B2" s="75" t="s">
        <v>115</v>
      </c>
      <c r="C2" s="76"/>
      <c r="D2" s="76"/>
      <c r="E2" s="76"/>
      <c r="F2" s="77"/>
    </row>
    <row r="3" spans="1:6" ht="12.75" x14ac:dyDescent="0.2">
      <c r="A3" s="78" t="s">
        <v>59</v>
      </c>
      <c r="B3" s="79">
        <v>42905</v>
      </c>
      <c r="C3" s="76"/>
      <c r="D3" s="76"/>
      <c r="E3" s="76"/>
      <c r="F3" s="77"/>
    </row>
    <row r="4" spans="1:6" ht="15" customHeight="1" x14ac:dyDescent="0.2">
      <c r="A4" s="78" t="s">
        <v>60</v>
      </c>
      <c r="B4" s="79" t="s">
        <v>116</v>
      </c>
      <c r="C4" s="76"/>
      <c r="D4" s="76"/>
      <c r="E4" s="76"/>
      <c r="F4" s="77"/>
    </row>
    <row r="5" spans="1:6" ht="12.75" x14ac:dyDescent="0.2">
      <c r="A5" s="80"/>
      <c r="B5" s="79" t="s">
        <v>117</v>
      </c>
      <c r="C5" s="76"/>
      <c r="D5" s="76"/>
      <c r="E5" s="76"/>
      <c r="F5" s="77"/>
    </row>
    <row r="6" spans="1:6" ht="12.75" x14ac:dyDescent="0.2">
      <c r="A6" s="80"/>
      <c r="B6" s="79" t="s">
        <v>118</v>
      </c>
      <c r="C6" s="76"/>
      <c r="D6" s="76"/>
      <c r="E6" s="76"/>
      <c r="F6" s="77"/>
    </row>
    <row r="7" spans="1:6" ht="15.75" thickBot="1" x14ac:dyDescent="0.3">
      <c r="A7" s="81"/>
      <c r="B7" s="92" t="s">
        <v>119</v>
      </c>
      <c r="C7" s="82"/>
      <c r="D7" s="82"/>
      <c r="E7" s="82"/>
      <c r="F7" s="83"/>
    </row>
    <row r="8" spans="1:6" ht="12.75" x14ac:dyDescent="0.2">
      <c r="A8" s="84"/>
      <c r="B8" s="85"/>
    </row>
    <row r="10" spans="1:6" x14ac:dyDescent="0.2">
      <c r="C10" s="103" t="s">
        <v>61</v>
      </c>
      <c r="D10" s="104"/>
      <c r="E10" s="104"/>
      <c r="F10" s="104"/>
    </row>
    <row r="11" spans="1:6" s="76" customFormat="1" x14ac:dyDescent="0.2">
      <c r="C11" s="86" t="s">
        <v>62</v>
      </c>
      <c r="D11" s="86" t="s">
        <v>63</v>
      </c>
      <c r="E11" s="86" t="s">
        <v>64</v>
      </c>
      <c r="F11" s="86" t="s">
        <v>65</v>
      </c>
    </row>
    <row r="12" spans="1:6" s="76" customFormat="1" x14ac:dyDescent="0.2">
      <c r="A12" s="87" t="s">
        <v>66</v>
      </c>
      <c r="B12" s="88" t="str">
        <f>'[4]Form 1.1a'!B5:K5</f>
        <v>RETAIL SALES OF ELECTRICITY BY CLASS OR SECTOR (GWh) Bundled &amp; Direct Access</v>
      </c>
      <c r="C12" s="89" t="s">
        <v>67</v>
      </c>
      <c r="D12" s="89" t="s">
        <v>67</v>
      </c>
      <c r="E12" s="89"/>
      <c r="F12" s="90"/>
    </row>
    <row r="13" spans="1:6" s="76" customFormat="1" x14ac:dyDescent="0.2">
      <c r="A13" s="87" t="s">
        <v>68</v>
      </c>
      <c r="B13" s="88" t="str">
        <f>'[4]Form 1.1b'!B5:K5</f>
        <v>RETAIL SALES OF ELECTRICITY BY CLASS OR SECTOR (GWh) Bundled Customers</v>
      </c>
      <c r="C13" s="89" t="s">
        <v>67</v>
      </c>
      <c r="D13" s="89" t="s">
        <v>67</v>
      </c>
      <c r="E13" s="89"/>
      <c r="F13" s="90"/>
    </row>
    <row r="14" spans="1:6" s="76" customFormat="1" x14ac:dyDescent="0.2">
      <c r="A14" s="88" t="s">
        <v>69</v>
      </c>
      <c r="B14" s="88" t="str">
        <f>'[4]Form 1.2'!B5:M5</f>
        <v>DISTRIBUTION AREA NET ELECTRICITY FOR GENERATION LOAD (GWh)</v>
      </c>
      <c r="C14" s="89" t="s">
        <v>67</v>
      </c>
      <c r="D14" s="89" t="s">
        <v>67</v>
      </c>
      <c r="E14" s="89"/>
      <c r="F14" s="90"/>
    </row>
    <row r="15" spans="1:6" s="76" customFormat="1" x14ac:dyDescent="0.2">
      <c r="A15" s="88" t="s">
        <v>70</v>
      </c>
      <c r="B15" s="88" t="str">
        <f>+'[4]Form 1.3'!B$5</f>
        <v>LSE COINCIDENT PEAK DEMAND BY SECTOR (Bundled Customers)</v>
      </c>
      <c r="C15" s="89" t="s">
        <v>67</v>
      </c>
      <c r="D15" s="89" t="s">
        <v>67</v>
      </c>
      <c r="E15" s="89"/>
      <c r="F15" s="90"/>
    </row>
    <row r="16" spans="1:6" s="76" customFormat="1" x14ac:dyDescent="0.2">
      <c r="A16" s="88" t="s">
        <v>71</v>
      </c>
      <c r="B16" s="88" t="str">
        <f>+'[4]Form 1.4'!B$4</f>
        <v>DISTRIBUTION AREA COINCIDENT PEAK DEMAND</v>
      </c>
      <c r="C16" s="89" t="s">
        <v>67</v>
      </c>
      <c r="D16" s="89" t="s">
        <v>67</v>
      </c>
      <c r="E16" s="89"/>
      <c r="F16" s="90"/>
    </row>
    <row r="17" spans="1:6" s="76" customFormat="1" x14ac:dyDescent="0.2">
      <c r="A17" s="88" t="s">
        <v>72</v>
      </c>
      <c r="B17" s="88" t="str">
        <f>+'[4]Form 1.5'!B$4</f>
        <v>PEAK DEMAND WEATHER SCENARIOS</v>
      </c>
      <c r="C17" s="89" t="s">
        <v>67</v>
      </c>
      <c r="D17" s="89" t="s">
        <v>67</v>
      </c>
      <c r="E17" s="89"/>
      <c r="F17" s="90"/>
    </row>
    <row r="18" spans="1:6" s="76" customFormat="1" x14ac:dyDescent="0.2">
      <c r="A18" s="87" t="s">
        <v>73</v>
      </c>
      <c r="B18" s="88" t="str">
        <f>'[4]Form 1.6a'!$A$4</f>
        <v>RECORDED LSE HOURLY  LOADS FOR 2015, 2016 and Forecast Loads for 2017</v>
      </c>
      <c r="C18" s="89" t="s">
        <v>67</v>
      </c>
      <c r="D18" s="89" t="s">
        <v>67</v>
      </c>
      <c r="E18" s="89"/>
      <c r="F18" s="90"/>
    </row>
    <row r="19" spans="1:6" s="76" customFormat="1" x14ac:dyDescent="0.2">
      <c r="A19" s="87" t="s">
        <v>74</v>
      </c>
      <c r="B19" s="88" t="s">
        <v>75</v>
      </c>
      <c r="C19" s="89" t="s">
        <v>67</v>
      </c>
      <c r="D19" s="89" t="s">
        <v>67</v>
      </c>
      <c r="E19" s="89"/>
      <c r="F19" s="90"/>
    </row>
    <row r="20" spans="1:6" s="76" customFormat="1" x14ac:dyDescent="0.2">
      <c r="A20" s="87" t="s">
        <v>76</v>
      </c>
      <c r="B20" s="87" t="s">
        <v>77</v>
      </c>
      <c r="C20" s="89" t="s">
        <v>67</v>
      </c>
      <c r="D20" s="89" t="s">
        <v>67</v>
      </c>
      <c r="E20" s="89"/>
      <c r="F20" s="90"/>
    </row>
    <row r="21" spans="1:6" s="76" customFormat="1" x14ac:dyDescent="0.2">
      <c r="A21" s="87" t="s">
        <v>78</v>
      </c>
      <c r="B21" s="87" t="s">
        <v>79</v>
      </c>
      <c r="C21" s="89" t="s">
        <v>67</v>
      </c>
      <c r="D21" s="89" t="s">
        <v>67</v>
      </c>
      <c r="E21" s="89"/>
      <c r="F21" s="90"/>
    </row>
    <row r="22" spans="1:6" s="76" customFormat="1" x14ac:dyDescent="0.2">
      <c r="A22" s="88" t="s">
        <v>80</v>
      </c>
      <c r="B22" s="87" t="s">
        <v>81</v>
      </c>
      <c r="C22" s="89" t="s">
        <v>67</v>
      </c>
      <c r="D22" s="89" t="s">
        <v>67</v>
      </c>
      <c r="E22" s="89"/>
      <c r="F22" s="90"/>
    </row>
    <row r="23" spans="1:6" s="76" customFormat="1" x14ac:dyDescent="0.2">
      <c r="A23" s="88" t="s">
        <v>82</v>
      </c>
      <c r="B23" s="87" t="s">
        <v>83</v>
      </c>
      <c r="C23" s="89" t="s">
        <v>67</v>
      </c>
      <c r="D23" s="89" t="s">
        <v>67</v>
      </c>
      <c r="E23" s="89"/>
      <c r="F23" s="90"/>
    </row>
    <row r="24" spans="1:6" s="76" customFormat="1" x14ac:dyDescent="0.2">
      <c r="A24" s="88" t="s">
        <v>84</v>
      </c>
      <c r="B24" s="87" t="s">
        <v>85</v>
      </c>
      <c r="C24" s="89" t="s">
        <v>67</v>
      </c>
      <c r="D24" s="89" t="s">
        <v>67</v>
      </c>
      <c r="E24" s="89"/>
      <c r="F24" s="90"/>
    </row>
    <row r="25" spans="1:6" s="76" customFormat="1" x14ac:dyDescent="0.2">
      <c r="A25" s="87" t="s">
        <v>86</v>
      </c>
      <c r="B25" s="87" t="s">
        <v>87</v>
      </c>
      <c r="C25" s="89" t="s">
        <v>67</v>
      </c>
      <c r="D25" s="89" t="s">
        <v>67</v>
      </c>
      <c r="E25" s="89"/>
      <c r="F25" s="90"/>
    </row>
    <row r="26" spans="1:6" s="76" customFormat="1" x14ac:dyDescent="0.2">
      <c r="A26" s="87" t="s">
        <v>88</v>
      </c>
      <c r="B26" s="88" t="str">
        <f>+'[4]Form 2.1'!B$5</f>
        <v>PLANNING AREA ECONOMIC AND DEMOGRAPHIC ASSUMPTIONS</v>
      </c>
      <c r="C26" s="89" t="s">
        <v>67</v>
      </c>
      <c r="D26" s="89" t="s">
        <v>67</v>
      </c>
      <c r="E26" s="89"/>
      <c r="F26" s="90"/>
    </row>
    <row r="27" spans="1:6" s="76" customFormat="1" x14ac:dyDescent="0.2">
      <c r="A27" s="87" t="s">
        <v>89</v>
      </c>
      <c r="B27" s="88" t="str">
        <f>+'[4]Form 2.2'!B5</f>
        <v>ELECTRICITY RATE FORECAST</v>
      </c>
      <c r="C27" s="89" t="s">
        <v>67</v>
      </c>
      <c r="D27" s="89" t="s">
        <v>67</v>
      </c>
      <c r="E27" s="89"/>
      <c r="F27" s="90"/>
    </row>
    <row r="28" spans="1:6" s="76" customFormat="1" x14ac:dyDescent="0.2">
      <c r="A28" s="87" t="s">
        <v>90</v>
      </c>
      <c r="B28" s="88" t="str">
        <f>+'[4]Form 2.3'!B$5</f>
        <v>CUSTOMER COUNT &amp; OTHER FORECASTING INPUTS</v>
      </c>
      <c r="C28" s="89" t="s">
        <v>67</v>
      </c>
      <c r="D28" s="89" t="s">
        <v>67</v>
      </c>
      <c r="E28" s="89"/>
      <c r="F28" s="90"/>
    </row>
    <row r="29" spans="1:6" s="76" customFormat="1" x14ac:dyDescent="0.2">
      <c r="A29" s="87" t="s">
        <v>91</v>
      </c>
      <c r="B29" s="87" t="s">
        <v>92</v>
      </c>
      <c r="C29" s="89" t="s">
        <v>67</v>
      </c>
      <c r="D29" s="89" t="s">
        <v>67</v>
      </c>
      <c r="E29" s="89"/>
      <c r="F29" s="90"/>
    </row>
    <row r="30" spans="1:6" s="76" customFormat="1" x14ac:dyDescent="0.2">
      <c r="A30" s="88" t="s">
        <v>93</v>
      </c>
      <c r="B30" s="88" t="str">
        <f>'[4]Form 3.3'!A4</f>
        <v>DISTRIBUTED GENERATION - CUMULATIVE INCREMENTAL IMPACTS</v>
      </c>
      <c r="C30" s="89" t="s">
        <v>67</v>
      </c>
      <c r="D30" s="89" t="s">
        <v>67</v>
      </c>
      <c r="E30" s="89"/>
      <c r="F30" s="90"/>
    </row>
    <row r="31" spans="1:6" s="76" customFormat="1" x14ac:dyDescent="0.2">
      <c r="A31" s="88" t="s">
        <v>94</v>
      </c>
      <c r="B31" s="88" t="str">
        <f>+'[4]Form 3.4'!A$4</f>
        <v>DEMAND RESPONSE - CUMULATIVE INCREMENTAL IMPACTS</v>
      </c>
      <c r="C31" s="89" t="s">
        <v>67</v>
      </c>
      <c r="D31" s="89" t="s">
        <v>67</v>
      </c>
      <c r="E31" s="89"/>
      <c r="F31" s="90"/>
    </row>
    <row r="32" spans="1:6" s="76" customFormat="1" x14ac:dyDescent="0.2">
      <c r="A32" s="88" t="s">
        <v>95</v>
      </c>
      <c r="B32" s="88" t="s">
        <v>96</v>
      </c>
      <c r="C32" s="89" t="s">
        <v>67</v>
      </c>
      <c r="D32" s="89" t="s">
        <v>67</v>
      </c>
      <c r="E32" s="89" t="s">
        <v>67</v>
      </c>
      <c r="F32" s="90"/>
    </row>
    <row r="33" spans="1:6" s="76" customFormat="1" x14ac:dyDescent="0.2">
      <c r="A33" s="88" t="s">
        <v>97</v>
      </c>
      <c r="B33" s="88" t="s">
        <v>98</v>
      </c>
      <c r="C33" s="89" t="s">
        <v>67</v>
      </c>
      <c r="D33" s="89" t="s">
        <v>67</v>
      </c>
      <c r="E33" s="89"/>
      <c r="F33" s="90"/>
    </row>
    <row r="34" spans="1:6" s="76" customFormat="1" x14ac:dyDescent="0.2">
      <c r="A34" s="87" t="s">
        <v>99</v>
      </c>
      <c r="B34" s="87" t="s">
        <v>100</v>
      </c>
      <c r="C34" s="89"/>
      <c r="D34" s="89"/>
      <c r="E34" s="89"/>
      <c r="F34" s="91" t="s">
        <v>67</v>
      </c>
    </row>
    <row r="35" spans="1:6" s="76" customFormat="1" x14ac:dyDescent="0.2">
      <c r="A35" s="87" t="s">
        <v>101</v>
      </c>
      <c r="B35" s="87" t="s">
        <v>102</v>
      </c>
      <c r="C35" s="90"/>
      <c r="D35" s="90"/>
      <c r="E35" s="91" t="s">
        <v>67</v>
      </c>
      <c r="F35" s="90"/>
    </row>
    <row r="36" spans="1:6" s="76" customFormat="1" x14ac:dyDescent="0.2">
      <c r="A36" s="93" t="s">
        <v>103</v>
      </c>
      <c r="B36" s="93" t="s">
        <v>104</v>
      </c>
      <c r="C36" s="94" t="s">
        <v>67</v>
      </c>
      <c r="D36" s="95"/>
      <c r="E36" s="95"/>
      <c r="F36" s="95"/>
    </row>
    <row r="37" spans="1:6" s="76" customFormat="1" x14ac:dyDescent="0.2">
      <c r="A37" s="87" t="s">
        <v>105</v>
      </c>
      <c r="B37" s="87" t="s">
        <v>106</v>
      </c>
      <c r="C37" s="90"/>
      <c r="D37" s="89" t="s">
        <v>67</v>
      </c>
      <c r="E37" s="89" t="s">
        <v>67</v>
      </c>
      <c r="F37" s="90"/>
    </row>
    <row r="38" spans="1:6" s="76" customFormat="1" x14ac:dyDescent="0.2">
      <c r="A38" s="87" t="s">
        <v>107</v>
      </c>
      <c r="B38" s="87" t="s">
        <v>108</v>
      </c>
      <c r="C38" s="90"/>
      <c r="D38" s="90"/>
      <c r="E38" s="90"/>
      <c r="F38" s="90" t="s">
        <v>67</v>
      </c>
    </row>
    <row r="39" spans="1:6" s="76" customFormat="1" x14ac:dyDescent="0.2">
      <c r="A39" s="87" t="s">
        <v>109</v>
      </c>
      <c r="B39" s="87" t="s">
        <v>110</v>
      </c>
      <c r="C39" s="89" t="s">
        <v>67</v>
      </c>
      <c r="D39" s="89" t="s">
        <v>67</v>
      </c>
      <c r="E39" s="89"/>
      <c r="F39" s="90"/>
    </row>
    <row r="40" spans="1:6" s="76" customFormat="1" x14ac:dyDescent="0.2">
      <c r="A40" s="87" t="s">
        <v>111</v>
      </c>
      <c r="B40" s="87" t="s">
        <v>112</v>
      </c>
      <c r="C40" s="89" t="s">
        <v>67</v>
      </c>
      <c r="D40" s="89" t="s">
        <v>67</v>
      </c>
      <c r="E40" s="89"/>
      <c r="F40" s="90"/>
    </row>
    <row r="41" spans="1:6" s="76" customFormat="1" x14ac:dyDescent="0.2">
      <c r="A41" s="87" t="s">
        <v>113</v>
      </c>
      <c r="B41" s="87" t="s">
        <v>114</v>
      </c>
      <c r="C41" s="89" t="s">
        <v>67</v>
      </c>
      <c r="D41" s="89" t="s">
        <v>67</v>
      </c>
      <c r="E41" s="89"/>
      <c r="F41" s="90"/>
    </row>
    <row r="42" spans="1:6" s="76" customFormat="1" x14ac:dyDescent="0.2"/>
    <row r="43" spans="1:6" s="76" customFormat="1" x14ac:dyDescent="0.2"/>
  </sheetData>
  <mergeCells count="1">
    <mergeCell ref="C10:F10"/>
  </mergeCells>
  <hyperlinks>
    <hyperlink ref="B7" r:id="rId1"/>
  </hyperlinks>
  <printOptions horizontalCentered="1"/>
  <pageMargins left="0.25" right="0.25" top="1" bottom="1" header="0.5" footer="0.5"/>
  <pageSetup scale="98" orientation="landscape" r:id="rId2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zoomScaleNormal="100" workbookViewId="0">
      <selection activeCell="M15" sqref="M15"/>
    </sheetView>
  </sheetViews>
  <sheetFormatPr defaultColWidth="9.140625" defaultRowHeight="12.75" x14ac:dyDescent="0.2"/>
  <cols>
    <col min="1" max="1" width="54.85546875" style="31" customWidth="1"/>
    <col min="2" max="2" width="19.7109375" style="31" bestFit="1" customWidth="1"/>
    <col min="3" max="13" width="18.5703125" style="31" bestFit="1" customWidth="1"/>
    <col min="14" max="15" width="18" style="31" bestFit="1" customWidth="1"/>
    <col min="16" max="17" width="11.28515625" style="31" customWidth="1"/>
    <col min="18" max="16384" width="9.140625" style="31"/>
  </cols>
  <sheetData>
    <row r="1" spans="1:21" ht="18" x14ac:dyDescent="0.25">
      <c r="A1" s="1" t="s">
        <v>0</v>
      </c>
      <c r="B1" s="2"/>
      <c r="C1" s="2"/>
      <c r="D1" s="2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36"/>
      <c r="Q1" s="36"/>
    </row>
    <row r="2" spans="1:21" ht="18" x14ac:dyDescent="0.25">
      <c r="A2" s="3" t="s">
        <v>1</v>
      </c>
      <c r="B2" s="4"/>
      <c r="C2" s="4"/>
      <c r="D2" s="4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4"/>
      <c r="Q2" s="4"/>
    </row>
    <row r="3" spans="1:21" ht="16.5" thickBot="1" x14ac:dyDescent="0.3">
      <c r="A3" s="5" t="s">
        <v>40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4"/>
      <c r="Q3" s="34"/>
    </row>
    <row r="4" spans="1:21" ht="18.600000000000001" thickBot="1" x14ac:dyDescent="0.3">
      <c r="A4" s="40" t="str">
        <f>'[5]FormsList&amp;FilerInfo'!B2</f>
        <v>Participant Name</v>
      </c>
      <c r="B4" s="7">
        <v>2015</v>
      </c>
      <c r="C4" s="7">
        <v>2016</v>
      </c>
      <c r="D4" s="7">
        <v>2017</v>
      </c>
      <c r="E4" s="7">
        <v>2018</v>
      </c>
      <c r="F4" s="7">
        <v>2019</v>
      </c>
      <c r="G4" s="7">
        <v>2020</v>
      </c>
      <c r="H4" s="7">
        <v>2021</v>
      </c>
      <c r="I4" s="7">
        <v>2022</v>
      </c>
      <c r="J4" s="7">
        <v>2023</v>
      </c>
      <c r="K4" s="7">
        <v>2024</v>
      </c>
      <c r="L4" s="7">
        <v>2025</v>
      </c>
      <c r="M4" s="7">
        <v>2026</v>
      </c>
      <c r="N4" s="7">
        <v>2027</v>
      </c>
      <c r="O4" s="7">
        <v>2028</v>
      </c>
    </row>
    <row r="5" spans="1:21" ht="15.95" thickBot="1" x14ac:dyDescent="0.3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7"/>
    </row>
    <row r="6" spans="1:21" ht="16.5" customHeight="1" thickBot="1" x14ac:dyDescent="0.3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8"/>
    </row>
    <row r="7" spans="1:21" ht="16.5" customHeight="1" thickBot="1" x14ac:dyDescent="0.3">
      <c r="A7" s="12" t="s">
        <v>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21" s="33" customFormat="1" ht="15.75" x14ac:dyDescent="0.25">
      <c r="A8" s="13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31"/>
      <c r="Q8" s="31"/>
      <c r="R8" s="31"/>
      <c r="S8" s="31"/>
      <c r="T8" s="31"/>
      <c r="U8" s="31"/>
    </row>
    <row r="9" spans="1:21" ht="16.5" customHeight="1" thickBot="1" x14ac:dyDescent="0.25">
      <c r="A9" s="13" t="s">
        <v>6</v>
      </c>
      <c r="B9" s="101"/>
      <c r="C9" s="101"/>
      <c r="D9" s="101"/>
      <c r="E9" s="42">
        <v>1165999.7865126983</v>
      </c>
      <c r="F9" s="42">
        <v>1205163.5366731926</v>
      </c>
      <c r="G9" s="42">
        <v>1245708.8002205137</v>
      </c>
      <c r="H9" s="42">
        <v>1287623.9967944527</v>
      </c>
      <c r="I9" s="42">
        <v>1330955.5319992343</v>
      </c>
      <c r="J9" s="42">
        <v>1375751.385787254</v>
      </c>
      <c r="K9" s="42">
        <v>1422061.1659180671</v>
      </c>
      <c r="L9" s="42">
        <v>511309.87443173275</v>
      </c>
      <c r="M9" s="42">
        <v>0</v>
      </c>
      <c r="N9" s="42">
        <v>0</v>
      </c>
      <c r="O9" s="42">
        <v>0</v>
      </c>
    </row>
    <row r="10" spans="1:21" ht="16.5" customHeight="1" thickBot="1" x14ac:dyDescent="0.3">
      <c r="A10" s="12" t="s">
        <v>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21" s="33" customFormat="1" ht="15.75" x14ac:dyDescent="0.25">
      <c r="A11" s="13" t="s">
        <v>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  <row r="12" spans="1:21" ht="16.5" customHeight="1" thickBot="1" x14ac:dyDescent="0.3">
      <c r="A12" s="13" t="s">
        <v>6</v>
      </c>
      <c r="B12" s="101"/>
      <c r="C12" s="101"/>
      <c r="D12" s="101"/>
      <c r="E12" s="42">
        <v>604290.29103281396</v>
      </c>
      <c r="F12" s="42">
        <v>624587.27072026592</v>
      </c>
      <c r="G12" s="42">
        <v>645600.23263708688</v>
      </c>
      <c r="H12" s="42">
        <v>667323.17515332671</v>
      </c>
      <c r="I12" s="42">
        <v>689780.14840725006</v>
      </c>
      <c r="J12" s="42">
        <v>712996.01845778129</v>
      </c>
      <c r="K12" s="42">
        <v>736996.4949901239</v>
      </c>
      <c r="L12" s="42">
        <v>794973.3689550854</v>
      </c>
      <c r="M12" s="42">
        <v>866046.82012869476</v>
      </c>
      <c r="N12" s="42">
        <v>894956.11125495099</v>
      </c>
      <c r="O12" s="42">
        <v>924837.59226433735</v>
      </c>
    </row>
    <row r="13" spans="1:21" ht="16.5" customHeight="1" thickBot="1" x14ac:dyDescent="0.3">
      <c r="A13" s="12" t="s">
        <v>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21" ht="16.5" customHeight="1" x14ac:dyDescent="0.25">
      <c r="A14" s="13" t="s">
        <v>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21" ht="16.5" customHeight="1" thickBot="1" x14ac:dyDescent="0.3">
      <c r="A15" s="13" t="s">
        <v>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21" ht="16.5" customHeight="1" thickBot="1" x14ac:dyDescent="0.3">
      <c r="A16" s="12" t="s">
        <v>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customFormat="1" ht="15.75" x14ac:dyDescent="0.25">
      <c r="A17" s="13" t="s">
        <v>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spans="1:15" ht="16.5" customHeight="1" x14ac:dyDescent="0.2">
      <c r="A18" s="14" t="s">
        <v>33</v>
      </c>
      <c r="B18" s="102"/>
      <c r="C18" s="102"/>
      <c r="D18" s="102"/>
      <c r="E18" s="102"/>
      <c r="F18" s="102"/>
      <c r="G18" s="102"/>
      <c r="H18" s="96"/>
      <c r="I18" s="96"/>
      <c r="J18" s="96"/>
      <c r="K18" s="96"/>
      <c r="L18" s="96"/>
      <c r="M18" s="96"/>
      <c r="N18" s="96"/>
      <c r="O18" s="96"/>
    </row>
    <row r="19" spans="1:15" ht="16.5" customHeight="1" x14ac:dyDescent="0.2">
      <c r="A19" s="14" t="s">
        <v>41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 ht="16.5" customHeight="1" thickBot="1" x14ac:dyDescent="0.25">
      <c r="A20" s="13" t="s">
        <v>6</v>
      </c>
      <c r="B20" s="101"/>
      <c r="C20" s="101"/>
      <c r="D20" s="101"/>
      <c r="E20" s="42">
        <v>461920.68909348745</v>
      </c>
      <c r="F20" s="42">
        <v>477435.7403575416</v>
      </c>
      <c r="G20" s="42">
        <v>493498.08984841919</v>
      </c>
      <c r="H20" s="42">
        <v>510103.14990836114</v>
      </c>
      <c r="I20" s="42">
        <v>527269.30451044301</v>
      </c>
      <c r="J20" s="42">
        <v>545015.56131909962</v>
      </c>
      <c r="K20" s="42">
        <v>563361.5728683566</v>
      </c>
      <c r="L20" s="42">
        <v>607679.20955851348</v>
      </c>
      <c r="M20" s="42">
        <v>662007.89567103505</v>
      </c>
      <c r="N20" s="42">
        <v>684106.21476767492</v>
      </c>
      <c r="O20" s="42">
        <v>706947.67772647704</v>
      </c>
    </row>
    <row r="21" spans="1:15" ht="16.5" customHeight="1" thickBot="1" x14ac:dyDescent="0.3">
      <c r="A21" s="12" t="s">
        <v>10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16.5" customHeight="1" x14ac:dyDescent="0.25">
      <c r="A22" s="13" t="s">
        <v>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16.5" customHeight="1" x14ac:dyDescent="0.25">
      <c r="A23" s="14" t="s">
        <v>33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ht="16.5" customHeight="1" thickBot="1" x14ac:dyDescent="0.25">
      <c r="A24" s="13" t="s">
        <v>6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15" ht="16.5" customHeight="1" thickBot="1" x14ac:dyDescent="0.25">
      <c r="A25" s="12" t="s">
        <v>42</v>
      </c>
      <c r="B25" s="42">
        <v>110050</v>
      </c>
      <c r="C25" s="42">
        <v>103350</v>
      </c>
      <c r="D25" s="42">
        <v>103350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</row>
    <row r="26" spans="1:15" ht="16.5" customHeight="1" thickBot="1" x14ac:dyDescent="0.25">
      <c r="A26" s="15" t="s">
        <v>43</v>
      </c>
      <c r="B26" s="45">
        <v>2450991.4401168865</v>
      </c>
      <c r="C26" s="45">
        <v>2544668.9820000003</v>
      </c>
      <c r="D26" s="45">
        <v>2502318.7492464422</v>
      </c>
      <c r="E26" s="45">
        <v>2535372.8955574916</v>
      </c>
      <c r="F26" s="45">
        <v>2601644.5047956011</v>
      </c>
      <c r="G26" s="45">
        <v>2696507.3400560948</v>
      </c>
      <c r="H26" s="45">
        <v>2777663.497159062</v>
      </c>
      <c r="I26" s="45">
        <v>2837783.5801079618</v>
      </c>
      <c r="J26" s="45">
        <v>2898704.5676736422</v>
      </c>
      <c r="K26" s="45">
        <v>2962402.6212843256</v>
      </c>
      <c r="L26" s="45">
        <v>2081550.7985234009</v>
      </c>
      <c r="M26" s="45">
        <v>1620487.2354177064</v>
      </c>
      <c r="N26" s="45">
        <v>1663325.0813775938</v>
      </c>
      <c r="O26" s="45">
        <v>1718859.8640563795</v>
      </c>
    </row>
    <row r="27" spans="1:15" ht="16.5" customHeight="1" thickBot="1" x14ac:dyDescent="0.25">
      <c r="A27" s="10" t="s">
        <v>34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16.5" customHeight="1" thickBot="1" x14ac:dyDescent="0.25">
      <c r="A28" s="16" t="s">
        <v>35</v>
      </c>
      <c r="B28" s="41">
        <v>-124455.82704</v>
      </c>
      <c r="C28" s="41">
        <v>-38141.051038261998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</row>
    <row r="29" spans="1:15" customFormat="1" ht="16.5" thickBot="1" x14ac:dyDescent="0.3">
      <c r="A29" s="67" t="s">
        <v>56</v>
      </c>
      <c r="B29" s="66">
        <v>2840018.4185583498</v>
      </c>
      <c r="C29" s="66">
        <v>2702486.841</v>
      </c>
      <c r="D29" s="66">
        <v>2619107.6447875621</v>
      </c>
      <c r="E29" s="66">
        <v>2409562.9723311439</v>
      </c>
      <c r="F29" s="66">
        <v>2417817.1330926539</v>
      </c>
      <c r="G29" s="66">
        <v>2416399.3122513024</v>
      </c>
      <c r="H29" s="66">
        <v>2412779.2147442242</v>
      </c>
      <c r="I29" s="66">
        <v>2247751.8553582961</v>
      </c>
      <c r="J29" s="66">
        <v>2203237.1874799691</v>
      </c>
      <c r="K29" s="66">
        <v>2199949.7551949141</v>
      </c>
      <c r="L29" s="66">
        <v>2215384.8693577824</v>
      </c>
      <c r="M29" s="66">
        <v>2085334.1658739676</v>
      </c>
      <c r="N29" s="66">
        <v>2015974.413010784</v>
      </c>
      <c r="O29" s="66">
        <v>2013300.5882605389</v>
      </c>
    </row>
    <row r="30" spans="1:15" customFormat="1" ht="15.75" x14ac:dyDescent="0.25">
      <c r="A30" s="67" t="s">
        <v>36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15" customFormat="1" ht="16.5" thickBot="1" x14ac:dyDescent="0.3">
      <c r="A31" s="39" t="s">
        <v>37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</row>
    <row r="32" spans="1:15" s="33" customFormat="1" ht="17.25" thickTop="1" thickBot="1" x14ac:dyDescent="0.3">
      <c r="A32" s="61" t="s">
        <v>11</v>
      </c>
      <c r="B32" s="68">
        <v>582275.07229686086</v>
      </c>
      <c r="C32" s="68">
        <v>324370.33399999997</v>
      </c>
      <c r="D32" s="68">
        <v>329800.97294242174</v>
      </c>
      <c r="E32" s="68">
        <v>-67982.325638987924</v>
      </c>
      <c r="F32" s="68">
        <v>-315975.09195896302</v>
      </c>
      <c r="G32" s="68">
        <v>-511061.86046073341</v>
      </c>
      <c r="H32" s="68">
        <v>-521460.12760835409</v>
      </c>
      <c r="I32" s="68">
        <v>-480745.93965401448</v>
      </c>
      <c r="J32" s="68">
        <v>-357959.70005777606</v>
      </c>
      <c r="K32" s="68">
        <v>-205836.645810521</v>
      </c>
      <c r="L32" s="68">
        <v>113151.23447803971</v>
      </c>
      <c r="M32" s="68">
        <v>389243.44226868247</v>
      </c>
      <c r="N32" s="68">
        <v>432364.71056677261</v>
      </c>
      <c r="O32" s="68">
        <v>461135.52381393645</v>
      </c>
    </row>
    <row r="33" spans="1:15" s="33" customFormat="1" ht="16.5" thickBot="1" x14ac:dyDescent="0.3">
      <c r="A33" s="62" t="s">
        <v>12</v>
      </c>
      <c r="B33" s="68">
        <v>86175.648451648609</v>
      </c>
      <c r="C33" s="68">
        <v>97371.751000000004</v>
      </c>
      <c r="D33" s="68">
        <v>160973.47145625093</v>
      </c>
      <c r="E33" s="68">
        <v>161176.97753789139</v>
      </c>
      <c r="F33" s="68">
        <v>163294.45429366804</v>
      </c>
      <c r="G33" s="68">
        <v>165431.55180950047</v>
      </c>
      <c r="H33" s="68">
        <v>166516.40083085667</v>
      </c>
      <c r="I33" s="68">
        <v>166834.02933504689</v>
      </c>
      <c r="J33" s="68">
        <v>168404.81565116247</v>
      </c>
      <c r="K33" s="68">
        <v>169354.91825688674</v>
      </c>
      <c r="L33" s="68">
        <v>171077.04285078408</v>
      </c>
      <c r="M33" s="68">
        <v>172115.64515002276</v>
      </c>
      <c r="N33" s="68">
        <v>174625.03703340021</v>
      </c>
      <c r="O33" s="68">
        <v>177339.61191132257</v>
      </c>
    </row>
    <row r="34" spans="1:15" s="33" customFormat="1" ht="17.25" thickTop="1" thickBot="1" x14ac:dyDescent="0.3">
      <c r="A34" s="35" t="s">
        <v>39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</row>
    <row r="35" spans="1:15" ht="16.5" customHeight="1" thickTop="1" thickBot="1" x14ac:dyDescent="0.25">
      <c r="A35" s="17" t="s">
        <v>13</v>
      </c>
      <c r="B35" s="47">
        <v>6926347.1896476559</v>
      </c>
      <c r="C35" s="47">
        <v>6831943.4922339581</v>
      </c>
      <c r="D35" s="47">
        <v>6618788.7841898575</v>
      </c>
      <c r="E35" s="47">
        <v>5934231.5684109163</v>
      </c>
      <c r="F35" s="47">
        <v>5733322.019237522</v>
      </c>
      <c r="G35" s="47">
        <v>5659596.1880838238</v>
      </c>
      <c r="H35" s="47">
        <v>5614365.341746917</v>
      </c>
      <c r="I35" s="47">
        <v>5482670.5610836092</v>
      </c>
      <c r="J35" s="47">
        <v>5301760.1512523368</v>
      </c>
      <c r="K35" s="47">
        <v>5393819.0341436584</v>
      </c>
      <c r="L35" s="47">
        <v>4854083.1095364448</v>
      </c>
      <c r="M35" s="47">
        <v>4544782.1887023076</v>
      </c>
      <c r="N35" s="47">
        <v>4560206.4029383585</v>
      </c>
      <c r="O35" s="47">
        <v>4651205.4469297417</v>
      </c>
    </row>
    <row r="36" spans="1:15" ht="16.5" customHeight="1" x14ac:dyDescent="0.2">
      <c r="A36" s="18" t="s">
        <v>14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</row>
    <row r="37" spans="1:15" ht="16.5" customHeight="1" x14ac:dyDescent="0.2">
      <c r="A37" s="19" t="s">
        <v>15</v>
      </c>
      <c r="B37" s="49">
        <v>1007762.472</v>
      </c>
      <c r="C37" s="49">
        <v>1088992.5729334797</v>
      </c>
      <c r="D37" s="49">
        <v>1313061.6977199225</v>
      </c>
      <c r="E37" s="49">
        <v>1724258.0876600002</v>
      </c>
      <c r="F37" s="49">
        <v>1870000</v>
      </c>
      <c r="G37" s="49">
        <v>2010000</v>
      </c>
      <c r="H37" s="49">
        <v>2160000</v>
      </c>
      <c r="I37" s="49">
        <v>2320000</v>
      </c>
      <c r="J37" s="49">
        <v>2440000</v>
      </c>
      <c r="K37" s="49">
        <v>2560000</v>
      </c>
      <c r="L37" s="49">
        <v>2690000</v>
      </c>
      <c r="M37" s="49">
        <v>2820000</v>
      </c>
      <c r="N37" s="49">
        <v>2960000</v>
      </c>
      <c r="O37" s="49">
        <v>3110000</v>
      </c>
    </row>
    <row r="38" spans="1:15" ht="16.5" customHeight="1" x14ac:dyDescent="0.2">
      <c r="A38" s="20" t="s">
        <v>16</v>
      </c>
      <c r="B38" s="49">
        <v>-96857.565000000002</v>
      </c>
      <c r="C38" s="49">
        <v>-136221.74400000001</v>
      </c>
      <c r="D38" s="49">
        <v>-201737.02923464149</v>
      </c>
      <c r="E38" s="49">
        <v>-220000</v>
      </c>
      <c r="F38" s="49">
        <v>-230000</v>
      </c>
      <c r="G38" s="49">
        <v>-240000</v>
      </c>
      <c r="H38" s="49">
        <v>-250000</v>
      </c>
      <c r="I38" s="49">
        <v>-260000</v>
      </c>
      <c r="J38" s="49">
        <v>-270000</v>
      </c>
      <c r="K38" s="49">
        <v>-280000</v>
      </c>
      <c r="L38" s="49">
        <v>-290000</v>
      </c>
      <c r="M38" s="49">
        <v>-300000</v>
      </c>
      <c r="N38" s="49">
        <v>-310000</v>
      </c>
      <c r="O38" s="49">
        <v>-320000</v>
      </c>
    </row>
    <row r="39" spans="1:15" ht="16.5" customHeight="1" x14ac:dyDescent="0.2">
      <c r="A39" s="20" t="s">
        <v>17</v>
      </c>
      <c r="B39" s="50">
        <v>479099.027</v>
      </c>
      <c r="C39" s="50">
        <v>214522.15850150341</v>
      </c>
      <c r="D39" s="50">
        <v>587242.60736723582</v>
      </c>
      <c r="E39" s="50">
        <v>529280.24656999996</v>
      </c>
      <c r="F39" s="50">
        <v>370000</v>
      </c>
      <c r="G39" s="50">
        <v>360000</v>
      </c>
      <c r="H39" s="50">
        <v>390000</v>
      </c>
      <c r="I39" s="50">
        <v>400000</v>
      </c>
      <c r="J39" s="50">
        <v>370000</v>
      </c>
      <c r="K39" s="50">
        <v>340000</v>
      </c>
      <c r="L39" s="50">
        <v>290000</v>
      </c>
      <c r="M39" s="50">
        <v>240000</v>
      </c>
      <c r="N39" s="50">
        <v>200000</v>
      </c>
      <c r="O39" s="50">
        <v>140000</v>
      </c>
    </row>
    <row r="40" spans="1:15" ht="16.5" customHeight="1" x14ac:dyDescent="0.2">
      <c r="A40" s="19" t="s">
        <v>18</v>
      </c>
      <c r="B40" s="49">
        <v>10731.901</v>
      </c>
      <c r="C40" s="49">
        <v>16178.454259412458</v>
      </c>
      <c r="D40" s="49">
        <v>0</v>
      </c>
      <c r="E40" s="49">
        <v>10000</v>
      </c>
      <c r="F40" s="49">
        <v>10000</v>
      </c>
      <c r="G40" s="49">
        <v>10000</v>
      </c>
      <c r="H40" s="49">
        <v>10000</v>
      </c>
      <c r="I40" s="49">
        <v>10000</v>
      </c>
      <c r="J40" s="49">
        <v>10000</v>
      </c>
      <c r="K40" s="49">
        <v>10000</v>
      </c>
      <c r="L40" s="49">
        <v>10000</v>
      </c>
      <c r="M40" s="49">
        <v>10000</v>
      </c>
      <c r="N40" s="49">
        <v>10000</v>
      </c>
      <c r="O40" s="49">
        <v>10000</v>
      </c>
    </row>
    <row r="41" spans="1:15" ht="16.5" customHeight="1" thickBot="1" x14ac:dyDescent="0.25">
      <c r="A41" s="21" t="s">
        <v>19</v>
      </c>
      <c r="B41" s="51">
        <v>1400735.835</v>
      </c>
      <c r="C41" s="51">
        <v>1183471.4416943956</v>
      </c>
      <c r="D41" s="51">
        <v>1698567.2758525168</v>
      </c>
      <c r="E41" s="51">
        <v>2043538.3342300002</v>
      </c>
      <c r="F41" s="51">
        <v>2020000</v>
      </c>
      <c r="G41" s="51">
        <v>2140000</v>
      </c>
      <c r="H41" s="51">
        <v>2310000</v>
      </c>
      <c r="I41" s="51">
        <v>2470000</v>
      </c>
      <c r="J41" s="51">
        <v>2550000</v>
      </c>
      <c r="K41" s="51">
        <v>2630000</v>
      </c>
      <c r="L41" s="51">
        <v>2700000</v>
      </c>
      <c r="M41" s="51">
        <v>2770000</v>
      </c>
      <c r="N41" s="51">
        <v>2860000</v>
      </c>
      <c r="O41" s="51">
        <v>2940000</v>
      </c>
    </row>
    <row r="42" spans="1:15" ht="16.5" thickBot="1" x14ac:dyDescent="0.25">
      <c r="A42" s="8" t="s">
        <v>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3" spans="1:15" ht="16.5" customHeight="1" x14ac:dyDescent="0.2">
      <c r="A43" s="22" t="s">
        <v>38</v>
      </c>
      <c r="B43" s="53">
        <v>4070513</v>
      </c>
      <c r="C43" s="53">
        <v>4298290</v>
      </c>
      <c r="D43" s="53">
        <v>4267989</v>
      </c>
      <c r="E43" s="53">
        <v>4426831.1717739999</v>
      </c>
      <c r="F43" s="53">
        <v>4629136.5139659997</v>
      </c>
      <c r="G43" s="53">
        <v>4785317.7162453206</v>
      </c>
      <c r="H43" s="53">
        <v>4946784.8906182265</v>
      </c>
      <c r="I43" s="53">
        <v>5113717.2763602231</v>
      </c>
      <c r="J43" s="53">
        <v>5286300.1972066667</v>
      </c>
      <c r="K43" s="53">
        <v>5464725.2680308949</v>
      </c>
      <c r="L43" s="53">
        <v>5649190.6085455297</v>
      </c>
      <c r="M43" s="53">
        <v>5839901.0642656935</v>
      </c>
      <c r="N43" s="53">
        <v>6037068.4349809363</v>
      </c>
      <c r="O43" s="53">
        <v>6240911.7109911004</v>
      </c>
    </row>
    <row r="44" spans="1:15" ht="16.5" customHeight="1" x14ac:dyDescent="0.2">
      <c r="A44" s="23" t="s">
        <v>21</v>
      </c>
      <c r="B44" s="54">
        <v>29967.197060053335</v>
      </c>
      <c r="C44" s="54">
        <v>29988.115925599999</v>
      </c>
      <c r="D44" s="54">
        <v>29988.115925599999</v>
      </c>
      <c r="E44" s="54">
        <v>59127.777999999998</v>
      </c>
      <c r="F44" s="54">
        <v>59127.777999999998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</row>
    <row r="45" spans="1:15" ht="16.5" customHeight="1" x14ac:dyDescent="0.2">
      <c r="A45" s="23" t="s">
        <v>22</v>
      </c>
      <c r="B45" s="54">
        <v>64736.912314656707</v>
      </c>
      <c r="C45" s="54">
        <v>62483.057313655299</v>
      </c>
      <c r="D45" s="54">
        <v>72443.75830021342</v>
      </c>
      <c r="E45" s="54">
        <v>78919.880624518395</v>
      </c>
      <c r="F45" s="54">
        <v>75866.880624518424</v>
      </c>
      <c r="G45" s="54">
        <v>74155.880624518424</v>
      </c>
      <c r="H45" s="54">
        <v>74655.880624518424</v>
      </c>
      <c r="I45" s="54">
        <v>75255.880624518424</v>
      </c>
      <c r="J45" s="54">
        <v>75255.880624518424</v>
      </c>
      <c r="K45" s="54">
        <v>75255.880624518424</v>
      </c>
      <c r="L45" s="54">
        <v>75255.880624518424</v>
      </c>
      <c r="M45" s="54">
        <v>75255.880624518424</v>
      </c>
      <c r="N45" s="54">
        <v>75255.880624518424</v>
      </c>
      <c r="O45" s="54">
        <v>75255.880624518424</v>
      </c>
    </row>
    <row r="46" spans="1:15" ht="16.5" customHeight="1" x14ac:dyDescent="0.2">
      <c r="A46" s="23" t="s">
        <v>44</v>
      </c>
      <c r="B46" s="54">
        <v>0</v>
      </c>
      <c r="C46" s="54">
        <v>0</v>
      </c>
      <c r="D46" s="54">
        <v>3030.7629999999999</v>
      </c>
      <c r="E46" s="54">
        <v>29964.46463533142</v>
      </c>
      <c r="F46" s="54">
        <v>38998.549171700026</v>
      </c>
      <c r="G46" s="54">
        <v>39811.981155508394</v>
      </c>
      <c r="H46" s="54">
        <v>43791.985397694778</v>
      </c>
      <c r="I46" s="54">
        <v>49686.60513943671</v>
      </c>
      <c r="J46" s="54">
        <v>52917.340924780889</v>
      </c>
      <c r="K46" s="54">
        <v>51325.788644487788</v>
      </c>
      <c r="L46" s="54">
        <v>49606.958903623869</v>
      </c>
      <c r="M46" s="54">
        <v>47971.331391817999</v>
      </c>
      <c r="N46" s="54">
        <v>46193.867397639224</v>
      </c>
      <c r="O46" s="54">
        <v>43599.060111055296</v>
      </c>
    </row>
    <row r="47" spans="1:15" ht="16.5" customHeight="1" x14ac:dyDescent="0.2">
      <c r="A47" s="23" t="s">
        <v>45</v>
      </c>
      <c r="B47" s="54">
        <v>95115.028000000006</v>
      </c>
      <c r="C47" s="54">
        <v>90853.085755050139</v>
      </c>
      <c r="D47" s="54">
        <v>7959.4874099999997</v>
      </c>
      <c r="E47" s="54">
        <v>7959.4874099999988</v>
      </c>
      <c r="F47" s="54">
        <v>7959.4874099999988</v>
      </c>
      <c r="G47" s="54">
        <v>7959.4874099999988</v>
      </c>
      <c r="H47" s="54">
        <v>7959.4874099999988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</row>
    <row r="48" spans="1:15" ht="16.5" customHeight="1" thickBot="1" x14ac:dyDescent="0.25">
      <c r="A48" s="24" t="s">
        <v>46</v>
      </c>
      <c r="B48" s="55">
        <v>215315.74081403363</v>
      </c>
      <c r="C48" s="55">
        <v>341858.45945172431</v>
      </c>
      <c r="D48" s="55">
        <v>203438.9522094756</v>
      </c>
      <c r="E48" s="55">
        <v>183425.47300075402</v>
      </c>
      <c r="F48" s="55">
        <v>450706.17381841829</v>
      </c>
      <c r="G48" s="55">
        <v>404425.9733366188</v>
      </c>
      <c r="H48" s="55">
        <v>405813.52398387529</v>
      </c>
      <c r="I48" s="55">
        <v>162382.10097987819</v>
      </c>
      <c r="J48" s="55">
        <v>164544.71279550585</v>
      </c>
      <c r="K48" s="55">
        <v>156173.22642632108</v>
      </c>
      <c r="L48" s="55">
        <v>143777.18397840983</v>
      </c>
      <c r="M48" s="55">
        <v>130306.87472491615</v>
      </c>
      <c r="N48" s="55">
        <v>121569.40998967855</v>
      </c>
      <c r="O48" s="55">
        <v>113454.93662090744</v>
      </c>
    </row>
    <row r="49" spans="1:15" ht="16.5" customHeight="1" thickTop="1" thickBot="1" x14ac:dyDescent="0.25">
      <c r="A49" s="21" t="s">
        <v>23</v>
      </c>
      <c r="B49" s="56">
        <v>4475647.8781887442</v>
      </c>
      <c r="C49" s="56">
        <v>4823472.7184460294</v>
      </c>
      <c r="D49" s="56">
        <v>4584850.0768452883</v>
      </c>
      <c r="E49" s="56">
        <v>4786228.255444603</v>
      </c>
      <c r="F49" s="56">
        <v>5261795.3829906359</v>
      </c>
      <c r="G49" s="56">
        <v>5311671.0387719655</v>
      </c>
      <c r="H49" s="56">
        <v>5479005.7680343147</v>
      </c>
      <c r="I49" s="56">
        <v>5401041.8631040575</v>
      </c>
      <c r="J49" s="56">
        <v>5579018.1315514725</v>
      </c>
      <c r="K49" s="56">
        <v>5747480.1637262227</v>
      </c>
      <c r="L49" s="56">
        <v>5917830.6320520816</v>
      </c>
      <c r="M49" s="56">
        <v>6093435.1510069463</v>
      </c>
      <c r="N49" s="56">
        <v>6280087.5929927723</v>
      </c>
      <c r="O49" s="56">
        <v>6473221.5883475821</v>
      </c>
    </row>
    <row r="50" spans="1:15" ht="19.5" thickBot="1" x14ac:dyDescent="0.25">
      <c r="A50" s="25" t="s">
        <v>47</v>
      </c>
      <c r="B50" s="57">
        <v>86616.539033584413</v>
      </c>
      <c r="C50" s="57">
        <v>19213.876836688145</v>
      </c>
      <c r="D50" s="57">
        <v>125779.22212000001</v>
      </c>
      <c r="E50" s="57">
        <v>92321.405938184325</v>
      </c>
      <c r="F50" s="57">
        <v>128177.00000000001</v>
      </c>
      <c r="G50" s="57">
        <v>60390</v>
      </c>
      <c r="H50" s="57">
        <v>62680</v>
      </c>
      <c r="I50" s="57">
        <v>62680</v>
      </c>
      <c r="J50" s="57">
        <v>62680</v>
      </c>
      <c r="K50" s="57">
        <v>62680</v>
      </c>
      <c r="L50" s="57">
        <v>11790</v>
      </c>
      <c r="M50" s="57">
        <v>0</v>
      </c>
      <c r="N50" s="57">
        <v>0</v>
      </c>
      <c r="O50" s="57">
        <v>0</v>
      </c>
    </row>
    <row r="51" spans="1:15" ht="19.5" thickBot="1" x14ac:dyDescent="0.25">
      <c r="A51" s="8" t="s">
        <v>48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1:15" ht="16.5" customHeight="1" x14ac:dyDescent="0.2">
      <c r="A52" s="22" t="s">
        <v>24</v>
      </c>
      <c r="B52" s="53">
        <v>99365.529169290108</v>
      </c>
      <c r="C52" s="53">
        <v>137271.43016354469</v>
      </c>
      <c r="D52" s="53">
        <v>119902.00277487001</v>
      </c>
      <c r="E52" s="53">
        <v>86567.097755873212</v>
      </c>
      <c r="F52" s="53">
        <v>99980</v>
      </c>
      <c r="G52" s="53">
        <v>101849.99999999999</v>
      </c>
      <c r="H52" s="53">
        <v>101849.99999999999</v>
      </c>
      <c r="I52" s="53">
        <v>101849.99999999999</v>
      </c>
      <c r="J52" s="53">
        <v>101849.99999999999</v>
      </c>
      <c r="K52" s="53">
        <v>101849.99999999999</v>
      </c>
      <c r="L52" s="53">
        <v>101849.99999999999</v>
      </c>
      <c r="M52" s="53">
        <v>101849.99999999999</v>
      </c>
      <c r="N52" s="53">
        <v>101849.99999999999</v>
      </c>
      <c r="O52" s="53">
        <v>101849.99999999999</v>
      </c>
    </row>
    <row r="53" spans="1:15" ht="16.5" customHeight="1" x14ac:dyDescent="0.2">
      <c r="A53" s="23" t="s">
        <v>25</v>
      </c>
      <c r="B53" s="54">
        <v>357198.42326879251</v>
      </c>
      <c r="C53" s="54">
        <v>338958.3294608742</v>
      </c>
      <c r="D53" s="54">
        <v>324790.96464213042</v>
      </c>
      <c r="E53" s="54">
        <v>345982.42307871929</v>
      </c>
      <c r="F53" s="54">
        <v>545508.31578392256</v>
      </c>
      <c r="G53" s="54">
        <v>545508.31578392256</v>
      </c>
      <c r="H53" s="54">
        <v>545508.31578392256</v>
      </c>
      <c r="I53" s="54">
        <v>545508.31578392256</v>
      </c>
      <c r="J53" s="54">
        <v>545508.31578392256</v>
      </c>
      <c r="K53" s="54">
        <v>545508.31578392256</v>
      </c>
      <c r="L53" s="54">
        <v>545508.31578392256</v>
      </c>
      <c r="M53" s="54">
        <v>358598.31578392256</v>
      </c>
      <c r="N53" s="54">
        <v>358598.31578392256</v>
      </c>
      <c r="O53" s="54">
        <v>358598.31578392256</v>
      </c>
    </row>
    <row r="54" spans="1:15" ht="16.5" customHeight="1" x14ac:dyDescent="0.2">
      <c r="A54" s="23" t="s">
        <v>49</v>
      </c>
      <c r="B54" s="54">
        <v>88166.188161453523</v>
      </c>
      <c r="C54" s="54">
        <v>89350.476709710114</v>
      </c>
      <c r="D54" s="54">
        <v>145731.45786000002</v>
      </c>
      <c r="E54" s="54">
        <v>89701.496899944075</v>
      </c>
      <c r="F54" s="54">
        <v>86140</v>
      </c>
      <c r="G54" s="54">
        <v>86140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</row>
    <row r="55" spans="1:15" ht="16.5" customHeight="1" thickBot="1" x14ac:dyDescent="0.25">
      <c r="A55" s="24" t="s">
        <v>26</v>
      </c>
      <c r="B55" s="55">
        <v>0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</row>
    <row r="56" spans="1:15" ht="16.5" customHeight="1" thickTop="1" thickBot="1" x14ac:dyDescent="0.25">
      <c r="A56" s="21" t="s">
        <v>27</v>
      </c>
      <c r="B56" s="56">
        <v>544730.14059953613</v>
      </c>
      <c r="C56" s="56">
        <v>565580.236334129</v>
      </c>
      <c r="D56" s="56">
        <v>590424.42527700053</v>
      </c>
      <c r="E56" s="56">
        <v>522251.01773453661</v>
      </c>
      <c r="F56" s="56">
        <v>731628.31578392256</v>
      </c>
      <c r="G56" s="56">
        <v>733498.31578392256</v>
      </c>
      <c r="H56" s="56">
        <v>647358.31578392256</v>
      </c>
      <c r="I56" s="56">
        <v>647358.31578392256</v>
      </c>
      <c r="J56" s="56">
        <v>647358.31578392256</v>
      </c>
      <c r="K56" s="56">
        <v>647358.31578392256</v>
      </c>
      <c r="L56" s="56">
        <v>647358.31578392256</v>
      </c>
      <c r="M56" s="56">
        <v>460448.31578392256</v>
      </c>
      <c r="N56" s="56">
        <v>460448.31578392256</v>
      </c>
      <c r="O56" s="56">
        <v>460448.31578392256</v>
      </c>
    </row>
    <row r="57" spans="1:15" ht="16.5" customHeight="1" thickBot="1" x14ac:dyDescent="0.25">
      <c r="A57" s="25" t="s">
        <v>28</v>
      </c>
      <c r="B57" s="59">
        <v>409748.21901404683</v>
      </c>
      <c r="C57" s="59">
        <v>411235.14978266595</v>
      </c>
      <c r="D57" s="59">
        <v>406895.70500000002</v>
      </c>
      <c r="E57" s="59">
        <v>300516.33714484138</v>
      </c>
      <c r="F57" s="59">
        <v>130930.7277433264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</row>
    <row r="58" spans="1:15" ht="16.5" customHeight="1" thickBot="1" x14ac:dyDescent="0.25">
      <c r="A58" s="32" t="s">
        <v>32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</row>
    <row r="59" spans="1:15" ht="31.5" customHeight="1" thickBot="1" x14ac:dyDescent="0.25">
      <c r="A59" s="26" t="s">
        <v>29</v>
      </c>
      <c r="B59" s="59">
        <v>-436941.57448000001</v>
      </c>
      <c r="C59" s="59">
        <v>-1662.7300661194772</v>
      </c>
      <c r="D59" s="59">
        <v>-432.46757000000002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</row>
    <row r="60" spans="1:15" ht="16.5" customHeight="1" thickBot="1" x14ac:dyDescent="0.25">
      <c r="A60" s="27" t="s">
        <v>30</v>
      </c>
      <c r="B60" s="59">
        <v>2755.4393800371249</v>
      </c>
      <c r="C60" s="59">
        <v>3116.2520607066799</v>
      </c>
      <c r="D60" s="59">
        <v>3441.6890970785171</v>
      </c>
      <c r="E60" s="59">
        <v>2299.250495495181</v>
      </c>
      <c r="F60" s="59">
        <v>1001.7509979641903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</row>
    <row r="61" spans="1:15" ht="16.5" customHeight="1" thickBot="1" x14ac:dyDescent="0.25">
      <c r="A61" s="27" t="s">
        <v>50</v>
      </c>
      <c r="B61" s="59">
        <v>158892.86224035971</v>
      </c>
      <c r="C61" s="59">
        <v>-101093.26223788083</v>
      </c>
      <c r="D61" s="59">
        <v>-139715.69554013299</v>
      </c>
      <c r="E61" s="59">
        <v>-511347.18497663381</v>
      </c>
      <c r="F61" s="59">
        <v>-281201.75087300967</v>
      </c>
      <c r="G61" s="59">
        <v>-309000.91273066308</v>
      </c>
      <c r="H61" s="59">
        <v>-253325.05236943331</v>
      </c>
      <c r="I61" s="59">
        <v>-251262.91093716663</v>
      </c>
      <c r="J61" s="59">
        <v>-251832.53783625003</v>
      </c>
      <c r="K61" s="59">
        <v>-259077.37630461788</v>
      </c>
      <c r="L61" s="59">
        <v>-341691.97544966685</v>
      </c>
      <c r="M61" s="59">
        <v>-381813.86232200364</v>
      </c>
      <c r="N61" s="59">
        <v>-376547.93950521655</v>
      </c>
      <c r="O61" s="59">
        <v>-372634.7126917314</v>
      </c>
    </row>
    <row r="62" spans="1:15" s="36" customFormat="1" ht="16.5" customHeight="1" x14ac:dyDescent="0.2">
      <c r="A62" s="28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</row>
    <row r="63" spans="1:15" ht="17.25" customHeight="1" thickBot="1" x14ac:dyDescent="0.25">
      <c r="A63" s="29" t="s">
        <v>31</v>
      </c>
      <c r="B63" s="30">
        <v>13568532.528623963</v>
      </c>
      <c r="C63" s="30">
        <v>13735277.17508457</v>
      </c>
      <c r="D63" s="30">
        <v>13888599.015271608</v>
      </c>
      <c r="E63" s="30">
        <v>13170038.984421942</v>
      </c>
      <c r="F63" s="30">
        <v>13725653.445880361</v>
      </c>
      <c r="G63" s="30">
        <v>13596154.629909046</v>
      </c>
      <c r="H63" s="30">
        <v>13860084.373195721</v>
      </c>
      <c r="I63" s="30">
        <v>13812487.829034423</v>
      </c>
      <c r="J63" s="30">
        <v>13888984.060751483</v>
      </c>
      <c r="K63" s="30">
        <v>14222260.137349186</v>
      </c>
      <c r="L63" s="30">
        <v>13789370.081922781</v>
      </c>
      <c r="M63" s="30">
        <v>13486851.793171173</v>
      </c>
      <c r="N63" s="30">
        <v>13784194.372209836</v>
      </c>
      <c r="O63" s="30">
        <v>14152240.638369516</v>
      </c>
    </row>
    <row r="65" spans="1:2" x14ac:dyDescent="0.2">
      <c r="A65" s="31" t="s">
        <v>51</v>
      </c>
    </row>
    <row r="66" spans="1:2" x14ac:dyDescent="0.2">
      <c r="A66" s="31" t="s">
        <v>52</v>
      </c>
    </row>
    <row r="67" spans="1:2" x14ac:dyDescent="0.2">
      <c r="A67" s="31" t="s">
        <v>53</v>
      </c>
    </row>
    <row r="68" spans="1:2" x14ac:dyDescent="0.2">
      <c r="A68" s="31" t="s">
        <v>54</v>
      </c>
    </row>
    <row r="69" spans="1:2" x14ac:dyDescent="0.2">
      <c r="A69" s="31" t="s">
        <v>55</v>
      </c>
    </row>
    <row r="74" spans="1:2" x14ac:dyDescent="0.2">
      <c r="B74" s="64"/>
    </row>
    <row r="75" spans="1:2" x14ac:dyDescent="0.2">
      <c r="B75" s="64"/>
    </row>
    <row r="76" spans="1:2" x14ac:dyDescent="0.2">
      <c r="B76" s="65"/>
    </row>
  </sheetData>
  <pageMargins left="0.7" right="0.7" top="0.75" bottom="0.75" header="0.3" footer="0.3"/>
  <pageSetup paperSize="5" scale="45" orientation="landscape" r:id="rId1"/>
  <ignoredErrors>
    <ignoredError sqref="B64:O6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Pacific Gas and Electric Co.</Received_x0020_From>
    <Docket_x0020_Number xmlns="8eef3743-c7b3-4cbe-8837-b6e805be353c">17-IEPR-03</Docket_x0020_Number>
    <TaxCatchAll xmlns="8eef3743-c7b3-4cbe-8837-b6e805be353c">
      <Value>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5fee9918-69d5-40f5-9767-4e66d03898ce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Z5JXHV6S7NA6-3-111595</_dlc_DocId>
    <_dlc_DocIdUrl xmlns="8eef3743-c7b3-4cbe-8837-b6e805be353c">
      <Url>http://efilingspinternal/_layouts/DocIdRedir.aspx?ID=Z5JXHV6S7NA6-3-111595</Url>
      <Description>Z5JXHV6S7NA6-3-111595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EDDA2B-5547-4A52-9F8B-BFB3F81150AB}"/>
</file>

<file path=customXml/itemProps2.xml><?xml version="1.0" encoding="utf-8"?>
<ds:datastoreItem xmlns:ds="http://schemas.openxmlformats.org/officeDocument/2006/customXml" ds:itemID="{E8B47810-8E63-4D91-A937-43C2A5A9B938}"/>
</file>

<file path=customXml/itemProps3.xml><?xml version="1.0" encoding="utf-8"?>
<ds:datastoreItem xmlns:ds="http://schemas.openxmlformats.org/officeDocument/2006/customXml" ds:itemID="{19CB6F1D-6388-4287-81AD-20E3AF1EB9FF}"/>
</file>

<file path=customXml/itemProps4.xml><?xml version="1.0" encoding="utf-8"?>
<ds:datastoreItem xmlns:ds="http://schemas.openxmlformats.org/officeDocument/2006/customXml" ds:itemID="{2F44CFC3-8869-420D-B0C0-CC4D45B5A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FormsList&amp;FilerInfo</vt:lpstr>
      <vt:lpstr>8.1.a. (IOU)</vt:lpstr>
      <vt:lpstr>'FormsList&amp;FilerInfo'!CoName</vt:lpstr>
      <vt:lpstr>filedate</vt:lpstr>
      <vt:lpstr>'8.1.a. (IOU)'!Print_Area</vt:lpstr>
      <vt:lpstr>'FormsList&amp;FilerInfo'!Print_Area</vt:lpstr>
    </vt:vector>
  </TitlesOfParts>
  <Company>Pacific Gas and Electric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PGE Demand Form 8 1 a </dc:title>
  <dc:creator>Harlan, Kenneth</dc:creator>
  <cp:lastModifiedBy>Bird, Katherine</cp:lastModifiedBy>
  <cp:lastPrinted>2017-06-15T15:40:58Z</cp:lastPrinted>
  <dcterms:created xsi:type="dcterms:W3CDTF">2013-04-25T18:16:44Z</dcterms:created>
  <dcterms:modified xsi:type="dcterms:W3CDTF">2017-06-19T20:14:42Z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74a2cbfc-1b2c-4d51-8997-fcfa3106e8ad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http://efilingspinternal/PendingDocuments/17-IEPR-03/20170619T155005_PGE_Demand_Form_8_1_a.xlsx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7;#Public|5fee9918-69d5-40f5-9767-4e66d03898ce</vt:lpwstr>
  </property>
  <property fmtid="{D5CDD505-2E9C-101B-9397-08002B2CF9AE}" pid="9" name="Order">
    <vt:r8>2285300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