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activeTab="1"/>
  </bookViews>
  <sheets>
    <sheet name="cover" sheetId="1" r:id="rId1"/>
    <sheet name="FormsList&amp;FilerInfo" sheetId="2" r:id="rId2"/>
    <sheet name="Form 8.1a (POU or CCA)" sheetId="27" r:id="rId3"/>
    <sheet name="Form 8.1b (Bundled)" sheetId="29" r:id="rId4"/>
  </sheets>
  <externalReferences>
    <externalReference r:id="rId5"/>
    <externalReference r:id="rId6"/>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8.1a (POU or CCA)'!$A$1:$O$67</definedName>
    <definedName name="Z_2C54E754_4594_47E3_AFE9_B28C28B63E5C_.wvu.PrintArea" localSheetId="3" hidden="1">'Form 8.1b (Bundled)'!$A$1:$O$29</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8.1a (POU or CCA)'!$A$1:$O$67</definedName>
    <definedName name="Z_64245E33_E577_4C25_9B98_21C112E84FF6_.wvu.PrintArea" localSheetId="3" hidden="1">'Form 8.1b (Bundled)'!$A$1:$O$29</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8.1a (POU or CCA)'!$A$1:$O$67</definedName>
    <definedName name="Z_C3E70234_FA18_40E7_B25F_218A5F7D2EA2_.wvu.PrintArea" localSheetId="3" hidden="1">'Form 8.1b (Bundled)'!$A$1:$O$29</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8.1a (POU or CCA)'!$A$1:$O$67</definedName>
    <definedName name="Z_DC437496_B10F_474B_8F6E_F19B4DA7C026_.wvu.PrintArea" localSheetId="3" hidden="1">'Form 8.1b (Bundled)'!$A$1:$O$29</definedName>
    <definedName name="Z_DC437496_B10F_474B_8F6E_F19B4DA7C026_.wvu.PrintArea" localSheetId="1" hidden="1">'FormsList&amp;FilerInfo'!$A$1:$F$41</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O7" i="29" l="1"/>
  <c r="C7" i="29"/>
  <c r="D7" i="29"/>
  <c r="E7" i="29"/>
  <c r="F7" i="29"/>
  <c r="G7" i="29"/>
  <c r="H7" i="29"/>
  <c r="I7" i="29"/>
  <c r="J7" i="29"/>
  <c r="K7" i="29"/>
  <c r="L7" i="29"/>
  <c r="M7" i="29"/>
  <c r="N7" i="29"/>
  <c r="B7" i="29"/>
  <c r="C37" i="29"/>
  <c r="B37" i="29"/>
  <c r="F36" i="29"/>
  <c r="E36" i="29"/>
  <c r="D36" i="29"/>
  <c r="F35" i="29"/>
  <c r="E35" i="29"/>
  <c r="D35" i="29"/>
  <c r="F34" i="29"/>
  <c r="E34" i="29"/>
  <c r="D34" i="29"/>
  <c r="F33" i="29"/>
  <c r="E33" i="29"/>
  <c r="D33" i="29"/>
  <c r="F32" i="29"/>
  <c r="E32" i="29"/>
  <c r="D32" i="29"/>
  <c r="F31" i="29"/>
  <c r="E31" i="29"/>
  <c r="E37" i="29" s="1"/>
  <c r="D31" i="29"/>
  <c r="F30" i="29"/>
  <c r="E30" i="29"/>
  <c r="D30" i="29"/>
  <c r="F29" i="29"/>
  <c r="F37" i="29" s="1"/>
  <c r="E29" i="29"/>
  <c r="D29" i="29"/>
  <c r="D37" i="29" s="1"/>
  <c r="C27" i="29"/>
  <c r="B27" i="29"/>
  <c r="F26" i="29"/>
  <c r="E26" i="29"/>
  <c r="D26" i="29"/>
  <c r="F25" i="29"/>
  <c r="F27" i="29" s="1"/>
  <c r="E25" i="29"/>
  <c r="D25" i="29"/>
  <c r="F24" i="29"/>
  <c r="E24" i="29"/>
  <c r="D24" i="29"/>
  <c r="F23" i="29"/>
  <c r="E23" i="29"/>
  <c r="D23" i="29"/>
  <c r="F22" i="29"/>
  <c r="E22" i="29"/>
  <c r="D22" i="29"/>
  <c r="F21" i="29"/>
  <c r="E21" i="29"/>
  <c r="D21" i="29"/>
  <c r="F20" i="29"/>
  <c r="E20" i="29"/>
  <c r="D20" i="29"/>
  <c r="F19" i="29"/>
  <c r="E19" i="29"/>
  <c r="E27" i="29" s="1"/>
  <c r="D19" i="29"/>
  <c r="D27" i="29" s="1"/>
  <c r="C17" i="29"/>
  <c r="C38" i="29" s="1"/>
  <c r="B17" i="29"/>
  <c r="B38" i="29" s="1"/>
  <c r="F16" i="29"/>
  <c r="E16" i="29"/>
  <c r="D16" i="29"/>
  <c r="F15" i="29"/>
  <c r="E15" i="29"/>
  <c r="D15" i="29"/>
  <c r="F14" i="29"/>
  <c r="E14" i="29"/>
  <c r="D14" i="29"/>
  <c r="F13" i="29"/>
  <c r="E13" i="29"/>
  <c r="D13" i="29"/>
  <c r="F12" i="29"/>
  <c r="E12" i="29"/>
  <c r="D12" i="29"/>
  <c r="D17" i="29" s="1"/>
  <c r="D38" i="29" s="1"/>
  <c r="F11" i="29"/>
  <c r="E11" i="29"/>
  <c r="D11" i="29"/>
  <c r="F10" i="29"/>
  <c r="E10" i="29"/>
  <c r="D10" i="29"/>
  <c r="F9" i="29"/>
  <c r="F17" i="29" s="1"/>
  <c r="F38" i="29" s="1"/>
  <c r="E9" i="29"/>
  <c r="E17" i="29" s="1"/>
  <c r="E38" i="29" s="1"/>
  <c r="D9" i="29"/>
</calcChain>
</file>

<file path=xl/sharedStrings.xml><?xml version="1.0" encoding="utf-8"?>
<sst xmlns="http://schemas.openxmlformats.org/spreadsheetml/2006/main" count="238" uniqueCount="152">
  <si>
    <t>Form 1.2</t>
  </si>
  <si>
    <t>Form 1.3</t>
  </si>
  <si>
    <t>Form 1.4</t>
  </si>
  <si>
    <t>Form 1.5</t>
  </si>
  <si>
    <t>Form 2.2</t>
  </si>
  <si>
    <t>Form 2.3</t>
  </si>
  <si>
    <t>Form 3.3</t>
  </si>
  <si>
    <t>Form 3.4</t>
  </si>
  <si>
    <t>Form 4</t>
  </si>
  <si>
    <t>Please Enter the Following Information:</t>
  </si>
  <si>
    <t>Participant Name:</t>
  </si>
  <si>
    <t>Date Submitted:</t>
  </si>
  <si>
    <t>Contact Information:</t>
  </si>
  <si>
    <t>California Energy Commission</t>
  </si>
  <si>
    <t>Electricity Demand Forecast Forms</t>
  </si>
  <si>
    <t>Form 6</t>
  </si>
  <si>
    <t>Residential</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</si>
  <si>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</si>
  <si>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</si>
  <si>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</si>
  <si>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</si>
  <si>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</si>
  <si>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</si>
  <si>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</si>
  <si>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</si>
  <si>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</si>
  <si>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</si>
  <si>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</si>
  <si>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</si>
  <si>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</si>
  <si>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</si>
  <si>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</si>
  <si>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</si>
  <si>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</si>
  <si>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</si>
  <si>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</si>
  <si>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</si>
  <si>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</si>
  <si>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</si>
  <si>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</si>
  <si>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</si>
  <si>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</si>
  <si>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</si>
  <si>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</si>
  <si>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</si>
  <si>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</si>
  <si>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</si>
  <si>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</si>
  <si>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</si>
  <si>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</si>
  <si>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</si>
  <si>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</si>
  <si>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</si>
  <si>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</si>
  <si>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</si>
  <si>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</si>
  <si>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</si>
  <si>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</si>
  <si>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</si>
  <si>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</si>
  <si>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</si>
  <si>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</si>
  <si>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</si>
  <si>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</si>
  <si>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Agricultural</t>
  </si>
  <si>
    <t xml:space="preserve">GENERATION SUBTOTAL </t>
  </si>
  <si>
    <t>Total Distribution Revenue Requirement:</t>
  </si>
  <si>
    <t xml:space="preserve">DISTRIBUTION SUBTOTAL </t>
  </si>
  <si>
    <t>All Other Revenue Requirements:</t>
  </si>
  <si>
    <t xml:space="preserve">"ALL OTHER" SUBTOTAL </t>
  </si>
  <si>
    <t>Total Revenue Requirements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</si>
  <si>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</si>
  <si>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</si>
  <si>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</si>
  <si>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</si>
  <si>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</si>
  <si>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</si>
  <si>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</si>
  <si>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</si>
  <si>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</si>
  <si>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</si>
  <si>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</si>
  <si>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</si>
  <si>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</si>
  <si>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</si>
  <si>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</si>
  <si>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</si>
  <si>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</si>
  <si>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</si>
  <si>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</si>
  <si>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</si>
  <si>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</si>
  <si>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</si>
  <si>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</si>
  <si>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</si>
  <si>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ENEFGY EFFICIENCY EXPENSES FROM PROCUREMENT BUDGET</t>
  </si>
  <si>
    <t>ESP DEMAND FORECAST</t>
  </si>
  <si>
    <t>Revenue Requirements Allocation</t>
  </si>
  <si>
    <t>LOCAL PRIVATE SUPPLY BY SECTOR OR CLASS - ENERGY (GWh)</t>
  </si>
  <si>
    <t>LOCAL PRIVATE SUPPLY BY SECTOR OR CLASS - PEAK DEMAND (MW)</t>
  </si>
  <si>
    <t>LOCAL PRIVATE SUPPLY BY SECTOR OR CLASS - INSTALLED CAPACITY (MW)</t>
  </si>
  <si>
    <t>Form 2.1</t>
  </si>
  <si>
    <t>Form 1.1a</t>
  </si>
  <si>
    <t>Form 1.1b</t>
  </si>
  <si>
    <t>Due Dates: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</si>
  <si>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</si>
  <si>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</si>
  <si>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</si>
  <si>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</si>
  <si>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</si>
  <si>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</si>
  <si>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</si>
  <si>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</si>
  <si>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</si>
  <si>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</si>
  <si>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</si>
  <si>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</si>
  <si>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Surplus Power Sales Revenue (-)</t>
  </si>
  <si>
    <t>Average Natural Gas Price $/MMBtu</t>
  </si>
  <si>
    <t>Coal Price Forecast $/MMBtu</t>
  </si>
  <si>
    <t>GENERATION PLANT</t>
  </si>
  <si>
    <t>California Solar Initiatives</t>
  </si>
  <si>
    <t>Total Revenue Requirements (From Form 8.1a)</t>
  </si>
  <si>
    <t>2015 to 2028 (in Nominal Dollars)</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</si>
  <si>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</si>
  <si>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</si>
  <si>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</si>
  <si>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</si>
  <si>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</si>
  <si>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</si>
  <si>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</si>
  <si>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</si>
  <si>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</si>
  <si>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</si>
  <si>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</si>
  <si>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</si>
  <si>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</si>
  <si>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</si>
  <si>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</si>
  <si>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</si>
  <si>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Sacramento Municipal Utility District</t>
  </si>
  <si>
    <t>GSN</t>
  </si>
  <si>
    <t>GSS</t>
  </si>
  <si>
    <t>GTOU1</t>
  </si>
  <si>
    <t>GTOU2</t>
  </si>
  <si>
    <t>GTOU3</t>
  </si>
  <si>
    <t>Streetlight/Traffic Signals/Nightlights</t>
  </si>
  <si>
    <t>Sacramento Municipal Utility District ($1000)</t>
  </si>
  <si>
    <t>Nate Toyama</t>
  </si>
  <si>
    <t>6301 S Street, Sacramento, CA 95817</t>
  </si>
  <si>
    <t>916-732-6685</t>
  </si>
  <si>
    <t>nate.toyama@smud.org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</si>
</sst>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sz val="8"/>
      <name val="Arial"/>
    </font>
    <font>
      <u/>
      <sz val="8"/>
      <color theme="10"/>
      <name val="Arial"/>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rgb="FFFFFF00"/>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30">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3"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43" fontId="1"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cellStyleXfs>
  <cellXfs count="188">
    <xf numFmtId="0" fontId="0" fillId="0" borderId="0" xfId="0"/>
    <xf numFmtId="0" fontId="9" fillId="0" borderId="0" xfId="0" applyFont="1"/>
    <xf numFmtId="0" fontId="13" fillId="0" borderId="5" xfId="0" applyFont="1" applyBorder="1" applyAlignment="1">
      <alignment horizontal="center" vertical="top"/>
    </xf>
    <xf numFmtId="0" fontId="0" fillId="0" borderId="6" xfId="0" applyBorder="1"/>
    <xf numFmtId="0" fontId="0" fillId="0" borderId="6" xfId="0" applyBorder="1" applyAlignment="1"/>
    <xf numFmtId="0" fontId="3" fillId="0" borderId="0" xfId="18" applyFont="1"/>
    <xf numFmtId="0" fontId="21" fillId="3" borderId="24" xfId="18" applyFont="1" applyFill="1" applyBorder="1" applyAlignment="1">
      <alignment vertical="top" wrapText="1"/>
    </xf>
    <xf numFmtId="0" fontId="21" fillId="0" borderId="24" xfId="18" applyFont="1" applyFill="1" applyBorder="1" applyAlignment="1">
      <alignment vertical="top" shrinkToFit="1"/>
    </xf>
    <xf numFmtId="0" fontId="21" fillId="3" borderId="8" xfId="18" applyFont="1" applyFill="1" applyBorder="1" applyAlignment="1">
      <alignment vertical="top" wrapText="1"/>
    </xf>
    <xf numFmtId="0" fontId="21" fillId="0" borderId="11" xfId="18" applyFont="1" applyBorder="1" applyAlignment="1">
      <alignment horizontal="right" vertical="top" wrapText="1"/>
    </xf>
    <xf numFmtId="0" fontId="2" fillId="0" borderId="30" xfId="18" applyFont="1" applyBorder="1" applyAlignment="1">
      <alignment horizontal="right" vertical="top" wrapText="1"/>
    </xf>
    <xf numFmtId="0" fontId="21" fillId="3" borderId="7" xfId="18" applyFont="1" applyFill="1" applyBorder="1" applyAlignment="1">
      <alignment vertical="top" wrapText="1"/>
    </xf>
    <xf numFmtId="0" fontId="2" fillId="0" borderId="0" xfId="18" applyFont="1"/>
    <xf numFmtId="0" fontId="8" fillId="0" borderId="5"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0" xfId="0" applyFill="1" applyBorder="1"/>
    <xf numFmtId="0" fontId="0" fillId="0" borderId="21" xfId="0" applyFill="1" applyBorder="1"/>
    <xf numFmtId="6" fontId="2" fillId="0" borderId="5" xfId="21" applyNumberFormat="1" applyFont="1" applyFill="1" applyBorder="1"/>
    <xf numFmtId="0" fontId="0" fillId="0" borderId="6" xfId="0" applyFill="1" applyBorder="1"/>
    <xf numFmtId="0" fontId="2" fillId="0" borderId="5" xfId="0" applyFont="1" applyFill="1" applyBorder="1"/>
    <xf numFmtId="0" fontId="4" fillId="0" borderId="5" xfId="0" applyFont="1" applyFill="1" applyBorder="1"/>
    <xf numFmtId="0" fontId="4" fillId="0" borderId="24" xfId="0" applyFont="1" applyFill="1" applyBorder="1"/>
    <xf numFmtId="0" fontId="0" fillId="0" borderId="23" xfId="0" applyFill="1" applyBorder="1"/>
    <xf numFmtId="0" fontId="0" fillId="0" borderId="36" xfId="0" applyFill="1" applyBorder="1"/>
    <xf numFmtId="0" fontId="0" fillId="0" borderId="40" xfId="0" applyFill="1" applyBorder="1"/>
    <xf numFmtId="0" fontId="1" fillId="0" borderId="40" xfId="18" applyFont="1" applyFill="1" applyBorder="1" applyAlignment="1">
      <alignment horizontal="center"/>
    </xf>
    <xf numFmtId="0" fontId="0" fillId="0" borderId="40" xfId="0" applyFill="1" applyBorder="1" applyAlignment="1">
      <alignment horizontal="center"/>
    </xf>
    <xf numFmtId="0" fontId="1" fillId="0" borderId="40" xfId="0" applyFont="1" applyFill="1" applyBorder="1"/>
    <xf numFmtId="0" fontId="24" fillId="0" borderId="0" xfId="0" applyFont="1"/>
    <xf numFmtId="0" fontId="8" fillId="0" borderId="5" xfId="0" applyFont="1" applyBorder="1" applyAlignment="1">
      <alignment horizontal="left" vertical="top" wrapText="1"/>
    </xf>
    <xf numFmtId="0" fontId="8" fillId="0" borderId="5" xfId="18" applyFont="1" applyFill="1" applyBorder="1" applyAlignment="1">
      <alignment horizontal="left"/>
    </xf>
    <xf numFmtId="0" fontId="22" fillId="0" borderId="32" xfId="18" applyFont="1" applyFill="1" applyBorder="1" applyAlignment="1">
      <alignment horizontal="left"/>
    </xf>
    <xf numFmtId="0" fontId="26" fillId="0" borderId="0" xfId="0" applyFont="1"/>
    <xf numFmtId="0" fontId="1" fillId="0" borderId="40" xfId="0" applyFont="1" applyFill="1" applyBorder="1" applyAlignment="1">
      <alignment horizontal="center"/>
    </xf>
    <xf numFmtId="0" fontId="6" fillId="0" borderId="5" xfId="0" applyFont="1" applyBorder="1" applyAlignment="1">
      <alignment vertical="top" wrapText="1"/>
    </xf>
    <xf numFmtId="0" fontId="0" fillId="0" borderId="6" xfId="0" applyBorder="1" applyAlignment="1"/>
    <xf numFmtId="0" fontId="6" fillId="0" borderId="5" xfId="0" applyFont="1" applyBorder="1" applyAlignment="1">
      <alignment horizontal="left" vertical="top" wrapText="1"/>
    </xf>
    <xf numFmtId="0" fontId="12" fillId="0" borderId="6" xfId="0" applyFont="1" applyBorder="1" applyAlignment="1">
      <alignment horizontal="left" vertical="top" wrapText="1"/>
    </xf>
    <xf numFmtId="0" fontId="27" fillId="0" borderId="32" xfId="0" applyFont="1" applyFill="1" applyBorder="1"/>
    <xf numFmtId="0" fontId="8" fillId="0" borderId="5" xfId="0" applyFont="1" applyBorder="1" applyAlignment="1">
      <alignment vertical="top" wrapText="1"/>
    </xf>
    <xf numFmtId="168" fontId="6" fillId="0" borderId="6" xfId="0" applyNumberFormat="1" applyFont="1" applyBorder="1" applyAlignment="1">
      <alignment horizontal="center" vertical="top" wrapText="1"/>
    </xf>
    <xf numFmtId="0" fontId="9" fillId="0" borderId="20" xfId="0" applyFont="1" applyFill="1" applyBorder="1"/>
    <xf numFmtId="0" fontId="6" fillId="0" borderId="5" xfId="0" applyFont="1" applyBorder="1" applyAlignment="1">
      <alignment horizontal="right" vertical="top" wrapText="1"/>
    </xf>
    <xf numFmtId="168" fontId="8" fillId="0" borderId="6" xfId="0" applyNumberFormat="1" applyFont="1" applyBorder="1" applyAlignment="1">
      <alignment horizontal="left" vertical="top" wrapText="1" indent="3"/>
    </xf>
    <xf numFmtId="0" fontId="3" fillId="0" borderId="0" xfId="18" applyAlignment="1"/>
    <xf numFmtId="6" fontId="13" fillId="0" borderId="5" xfId="18" applyNumberFormat="1" applyFont="1" applyFill="1" applyBorder="1" applyAlignment="1">
      <alignment vertical="top"/>
    </xf>
    <xf numFmtId="0" fontId="11" fillId="8" borderId="8" xfId="18" applyFont="1" applyFill="1" applyBorder="1" applyAlignment="1">
      <alignment vertical="top"/>
    </xf>
    <xf numFmtId="0" fontId="8" fillId="6" borderId="8" xfId="18" applyFont="1" applyFill="1" applyBorder="1" applyAlignment="1">
      <alignment horizontal="left" vertical="top"/>
    </xf>
    <xf numFmtId="0" fontId="3" fillId="6" borderId="0" xfId="18" applyFill="1" applyAlignment="1"/>
    <xf numFmtId="0" fontId="8" fillId="3" borderId="8" xfId="18" applyFont="1" applyFill="1" applyBorder="1" applyAlignment="1">
      <alignment horizontal="left" vertical="top"/>
    </xf>
    <xf numFmtId="0" fontId="8" fillId="0" borderId="8" xfId="18" applyFont="1" applyFill="1" applyBorder="1" applyAlignment="1">
      <alignment horizontal="left" vertical="top"/>
    </xf>
    <xf numFmtId="0" fontId="3" fillId="0" borderId="0" xfId="18" applyFill="1" applyAlignment="1"/>
    <xf numFmtId="0" fontId="8" fillId="6" borderId="11" xfId="18" applyFont="1" applyFill="1" applyBorder="1" applyAlignment="1">
      <alignment horizontal="right" vertical="top"/>
    </xf>
    <xf numFmtId="0" fontId="8" fillId="6" borderId="12" xfId="18" applyFont="1" applyFill="1" applyBorder="1" applyAlignment="1">
      <alignment horizontal="right" vertical="top"/>
    </xf>
    <xf numFmtId="0" fontId="8" fillId="6" borderId="13" xfId="18" applyFont="1" applyFill="1" applyBorder="1" applyAlignment="1">
      <alignment horizontal="right" vertical="top"/>
    </xf>
    <xf numFmtId="0" fontId="8" fillId="6" borderId="14" xfId="18" applyFont="1" applyFill="1" applyBorder="1" applyAlignment="1">
      <alignment horizontal="right" vertical="top"/>
    </xf>
    <xf numFmtId="0" fontId="8" fillId="7" borderId="5" xfId="18" applyFont="1" applyFill="1" applyBorder="1" applyAlignment="1">
      <alignment horizontal="right" vertical="top"/>
    </xf>
    <xf numFmtId="0" fontId="8" fillId="7" borderId="14" xfId="18" applyFont="1" applyFill="1" applyBorder="1" applyAlignment="1">
      <alignment horizontal="right" vertical="top"/>
    </xf>
    <xf numFmtId="0" fontId="8" fillId="0" borderId="17" xfId="18" applyFont="1" applyBorder="1" applyAlignment="1">
      <alignment horizontal="left" vertical="top"/>
    </xf>
    <xf numFmtId="0" fontId="8" fillId="0" borderId="13" xfId="18" applyFont="1" applyBorder="1" applyAlignment="1">
      <alignment horizontal="right" vertical="top"/>
    </xf>
    <xf numFmtId="0" fontId="8" fillId="0" borderId="15" xfId="18" applyFont="1" applyBorder="1" applyAlignment="1">
      <alignment horizontal="right" vertical="top"/>
    </xf>
    <xf numFmtId="0" fontId="8" fillId="0" borderId="14" xfId="18" applyFont="1" applyBorder="1" applyAlignment="1">
      <alignment horizontal="right" vertical="top"/>
    </xf>
    <xf numFmtId="0" fontId="8" fillId="0" borderId="7" xfId="18" applyFont="1" applyBorder="1" applyAlignment="1">
      <alignment horizontal="left" vertical="top"/>
    </xf>
    <xf numFmtId="0" fontId="8" fillId="0" borderId="41" xfId="18" applyFont="1" applyBorder="1" applyAlignment="1">
      <alignment horizontal="left" vertical="top"/>
    </xf>
    <xf numFmtId="0" fontId="8" fillId="0" borderId="27" xfId="18" applyFont="1" applyBorder="1" applyAlignment="1">
      <alignment horizontal="right" vertical="top"/>
    </xf>
    <xf numFmtId="0" fontId="8" fillId="0" borderId="35" xfId="18" applyFont="1" applyBorder="1" applyAlignment="1">
      <alignment horizontal="right" vertical="top"/>
    </xf>
    <xf numFmtId="0" fontId="8" fillId="3" borderId="22" xfId="18" applyFont="1" applyFill="1" applyBorder="1" applyAlignment="1">
      <alignment horizontal="left" vertical="top"/>
    </xf>
    <xf numFmtId="0" fontId="8" fillId="0" borderId="39" xfId="18" applyFont="1" applyFill="1" applyBorder="1" applyAlignment="1">
      <alignment horizontal="left" vertical="top"/>
    </xf>
    <xf numFmtId="0" fontId="8" fillId="0" borderId="27" xfId="18" applyFont="1" applyFill="1" applyBorder="1" applyAlignment="1">
      <alignment horizontal="right" vertical="top"/>
    </xf>
    <xf numFmtId="0" fontId="8" fillId="0" borderId="28" xfId="18" applyFont="1" applyFill="1" applyBorder="1" applyAlignment="1">
      <alignment horizontal="right" vertical="top"/>
    </xf>
    <xf numFmtId="0" fontId="8" fillId="0" borderId="37" xfId="18" applyFont="1" applyFill="1" applyBorder="1" applyAlignment="1">
      <alignment horizontal="right" vertical="top"/>
    </xf>
    <xf numFmtId="0" fontId="8" fillId="0" borderId="22" xfId="18" applyFont="1" applyFill="1" applyBorder="1" applyAlignment="1">
      <alignment horizontal="left" vertical="top"/>
    </xf>
    <xf numFmtId="0" fontId="8" fillId="0" borderId="42" xfId="18" applyFont="1" applyFill="1" applyBorder="1" applyAlignment="1">
      <alignment horizontal="right" vertical="top"/>
    </xf>
    <xf numFmtId="0" fontId="8" fillId="0" borderId="34" xfId="18" applyFont="1" applyBorder="1" applyAlignment="1">
      <alignment horizontal="right" vertical="top"/>
    </xf>
    <xf numFmtId="0" fontId="8" fillId="0" borderId="28" xfId="18" applyFont="1" applyBorder="1" applyAlignment="1">
      <alignment horizontal="right" vertical="top"/>
    </xf>
    <xf numFmtId="0" fontId="11" fillId="8" borderId="39" xfId="18" applyFont="1" applyFill="1" applyBorder="1" applyAlignment="1">
      <alignment vertical="top"/>
    </xf>
    <xf numFmtId="0" fontId="8" fillId="0" borderId="27" xfId="18" applyFont="1" applyBorder="1" applyAlignment="1">
      <alignment horizontal="left" vertical="top"/>
    </xf>
    <xf numFmtId="0" fontId="8" fillId="0" borderId="28" xfId="18" applyFont="1" applyBorder="1" applyAlignment="1">
      <alignment horizontal="left" vertical="top"/>
    </xf>
    <xf numFmtId="0" fontId="8" fillId="0" borderId="29" xfId="18" applyFont="1" applyBorder="1" applyAlignment="1">
      <alignment horizontal="left" vertical="top"/>
    </xf>
    <xf numFmtId="0" fontId="11" fillId="8" borderId="22" xfId="18" applyFont="1" applyFill="1" applyBorder="1" applyAlignment="1">
      <alignment vertical="top"/>
    </xf>
    <xf numFmtId="0" fontId="11" fillId="8" borderId="22" xfId="18" applyFont="1" applyFill="1" applyBorder="1" applyAlignment="1"/>
    <xf numFmtId="0" fontId="2" fillId="9" borderId="43" xfId="18" applyFont="1" applyFill="1" applyBorder="1" applyAlignment="1">
      <alignment horizontal="right" vertical="top"/>
    </xf>
    <xf numFmtId="0" fontId="13" fillId="3" borderId="39" xfId="18" applyFont="1" applyFill="1" applyBorder="1" applyAlignment="1">
      <alignment vertical="top"/>
    </xf>
    <xf numFmtId="165" fontId="6" fillId="0" borderId="7" xfId="28" applyNumberFormat="1" applyFont="1" applyBorder="1" applyAlignment="1">
      <alignment horizontal="right" vertical="center"/>
    </xf>
    <xf numFmtId="165" fontId="3" fillId="0" borderId="20" xfId="28" applyNumberFormat="1" applyFont="1" applyFill="1" applyBorder="1" applyAlignment="1"/>
    <xf numFmtId="165" fontId="3" fillId="0" borderId="21" xfId="28" applyNumberFormat="1" applyFont="1" applyFill="1" applyBorder="1" applyAlignment="1"/>
    <xf numFmtId="165" fontId="3" fillId="0" borderId="0" xfId="28" applyNumberFormat="1" applyFont="1" applyFill="1" applyBorder="1" applyAlignment="1"/>
    <xf numFmtId="165" fontId="3" fillId="0" borderId="6" xfId="28" applyNumberFormat="1" applyFont="1" applyFill="1" applyBorder="1" applyAlignment="1"/>
    <xf numFmtId="165" fontId="3" fillId="0" borderId="23" xfId="28" applyNumberFormat="1" applyFont="1" applyFill="1" applyBorder="1" applyAlignment="1">
      <alignment vertical="top"/>
    </xf>
    <xf numFmtId="165" fontId="3" fillId="0" borderId="36" xfId="28" applyNumberFormat="1" applyFont="1" applyFill="1" applyBorder="1" applyAlignment="1">
      <alignment vertical="top"/>
    </xf>
    <xf numFmtId="165" fontId="6" fillId="6" borderId="9" xfId="28" applyNumberFormat="1" applyFont="1" applyFill="1" applyBorder="1" applyAlignment="1">
      <alignment vertical="top"/>
    </xf>
    <xf numFmtId="165" fontId="6" fillId="6" borderId="10" xfId="28" applyNumberFormat="1" applyFont="1" applyFill="1" applyBorder="1" applyAlignment="1">
      <alignment vertical="top"/>
    </xf>
    <xf numFmtId="165" fontId="6" fillId="3" borderId="9" xfId="28" applyNumberFormat="1" applyFont="1" applyFill="1" applyBorder="1" applyAlignment="1">
      <alignment vertical="top"/>
    </xf>
    <xf numFmtId="165" fontId="6" fillId="3" borderId="10" xfId="28" applyNumberFormat="1" applyFont="1" applyFill="1" applyBorder="1" applyAlignment="1">
      <alignment vertical="top"/>
    </xf>
    <xf numFmtId="165" fontId="3" fillId="0" borderId="9" xfId="28" applyNumberFormat="1" applyFont="1" applyBorder="1" applyAlignment="1">
      <alignment vertical="top"/>
    </xf>
    <xf numFmtId="165" fontId="3" fillId="0" borderId="9" xfId="28" applyNumberFormat="1" applyFont="1" applyBorder="1" applyAlignment="1"/>
    <xf numFmtId="165" fontId="3" fillId="0" borderId="10" xfId="28" applyNumberFormat="1" applyFont="1" applyBorder="1" applyAlignment="1"/>
    <xf numFmtId="165" fontId="6" fillId="0" borderId="11" xfId="28" applyNumberFormat="1" applyFont="1" applyFill="1" applyBorder="1" applyAlignment="1">
      <alignment vertical="top"/>
    </xf>
    <xf numFmtId="165" fontId="6" fillId="0" borderId="12" xfId="28" applyNumberFormat="1" applyFont="1" applyFill="1" applyBorder="1" applyAlignment="1">
      <alignment vertical="top"/>
    </xf>
    <xf numFmtId="165" fontId="6" fillId="6" borderId="13" xfId="28" applyNumberFormat="1" applyFont="1" applyFill="1" applyBorder="1" applyAlignment="1">
      <alignment vertical="top"/>
    </xf>
    <xf numFmtId="165" fontId="6" fillId="6" borderId="14" xfId="28" applyNumberFormat="1" applyFont="1" applyFill="1" applyBorder="1" applyAlignment="1">
      <alignment vertical="top"/>
    </xf>
    <xf numFmtId="165" fontId="6" fillId="6" borderId="11" xfId="28" applyNumberFormat="1" applyFont="1" applyFill="1" applyBorder="1" applyAlignment="1">
      <alignment vertical="top"/>
    </xf>
    <xf numFmtId="165" fontId="6" fillId="6" borderId="12" xfId="28" applyNumberFormat="1" applyFont="1" applyFill="1" applyBorder="1" applyAlignment="1">
      <alignment vertical="top"/>
    </xf>
    <xf numFmtId="165" fontId="6" fillId="6" borderId="15" xfId="28" applyNumberFormat="1" applyFont="1" applyFill="1" applyBorder="1" applyAlignment="1">
      <alignment vertical="top"/>
    </xf>
    <xf numFmtId="165" fontId="6" fillId="7" borderId="14" xfId="28" applyNumberFormat="1" applyFont="1" applyFill="1" applyBorder="1" applyAlignment="1">
      <alignment vertical="top"/>
    </xf>
    <xf numFmtId="165" fontId="6" fillId="7" borderId="0" xfId="28" applyNumberFormat="1" applyFont="1" applyFill="1" applyBorder="1" applyAlignment="1">
      <alignment vertical="top"/>
    </xf>
    <xf numFmtId="165" fontId="6" fillId="7" borderId="6" xfId="28" applyNumberFormat="1" applyFont="1" applyFill="1" applyBorder="1" applyAlignment="1">
      <alignment vertical="top"/>
    </xf>
    <xf numFmtId="165" fontId="6" fillId="6" borderId="16" xfId="28" applyNumberFormat="1" applyFont="1" applyFill="1" applyBorder="1" applyAlignment="1">
      <alignment vertical="top"/>
    </xf>
    <xf numFmtId="165" fontId="6" fillId="7" borderId="12" xfId="28" applyNumberFormat="1" applyFont="1" applyFill="1" applyBorder="1" applyAlignment="1">
      <alignment vertical="top"/>
    </xf>
    <xf numFmtId="165" fontId="6" fillId="0" borderId="11" xfId="28" applyNumberFormat="1" applyFont="1" applyBorder="1" applyAlignment="1">
      <alignment vertical="top"/>
    </xf>
    <xf numFmtId="165" fontId="6" fillId="0" borderId="12" xfId="28" applyNumberFormat="1" applyFont="1" applyBorder="1" applyAlignment="1">
      <alignment vertical="top"/>
    </xf>
    <xf numFmtId="165" fontId="6" fillId="0" borderId="18" xfId="28" applyNumberFormat="1" applyFont="1" applyBorder="1" applyAlignment="1">
      <alignment vertical="top"/>
    </xf>
    <xf numFmtId="165" fontId="6" fillId="0" borderId="16" xfId="28" applyNumberFormat="1" applyFont="1" applyBorder="1" applyAlignment="1">
      <alignment vertical="top"/>
    </xf>
    <xf numFmtId="165" fontId="6" fillId="0" borderId="5" xfId="28" applyNumberFormat="1" applyFont="1" applyBorder="1" applyAlignment="1">
      <alignment vertical="top"/>
    </xf>
    <xf numFmtId="165" fontId="6" fillId="0" borderId="19" xfId="28" applyNumberFormat="1" applyFont="1" applyBorder="1" applyAlignment="1">
      <alignment vertical="top"/>
    </xf>
    <xf numFmtId="165" fontId="6" fillId="0" borderId="13" xfId="28" applyNumberFormat="1" applyFont="1" applyBorder="1" applyAlignment="1">
      <alignment vertical="top"/>
    </xf>
    <xf numFmtId="165" fontId="6" fillId="0" borderId="38" xfId="28" applyNumberFormat="1" applyFont="1" applyBorder="1" applyAlignment="1">
      <alignment vertical="top"/>
    </xf>
    <xf numFmtId="165" fontId="6" fillId="0" borderId="25" xfId="28" applyNumberFormat="1" applyFont="1" applyBorder="1" applyAlignment="1">
      <alignment vertical="top"/>
    </xf>
    <xf numFmtId="165" fontId="6" fillId="6" borderId="20" xfId="28" applyNumberFormat="1" applyFont="1" applyFill="1" applyBorder="1" applyAlignment="1">
      <alignment vertical="top"/>
    </xf>
    <xf numFmtId="165" fontId="6" fillId="6" borderId="21" xfId="28" applyNumberFormat="1" applyFont="1" applyFill="1" applyBorder="1" applyAlignment="1">
      <alignment vertical="top"/>
    </xf>
    <xf numFmtId="165" fontId="6" fillId="0" borderId="33" xfId="28" applyNumberFormat="1" applyFont="1" applyBorder="1" applyAlignment="1">
      <alignment vertical="top"/>
    </xf>
    <xf numFmtId="165" fontId="6" fillId="0" borderId="7" xfId="28" applyNumberFormat="1" applyFont="1" applyBorder="1" applyAlignment="1">
      <alignment vertical="top"/>
    </xf>
    <xf numFmtId="165" fontId="6" fillId="0" borderId="15" xfId="28" applyNumberFormat="1" applyFont="1" applyFill="1" applyBorder="1" applyAlignment="1">
      <alignment vertical="top"/>
    </xf>
    <xf numFmtId="165" fontId="6" fillId="0" borderId="16" xfId="28" applyNumberFormat="1" applyFont="1" applyFill="1" applyBorder="1" applyAlignment="1">
      <alignment vertical="top"/>
    </xf>
    <xf numFmtId="165" fontId="6" fillId="0" borderId="7" xfId="28" applyNumberFormat="1" applyFont="1" applyFill="1" applyBorder="1" applyAlignment="1">
      <alignment vertical="top"/>
    </xf>
    <xf numFmtId="165" fontId="6" fillId="0" borderId="15" xfId="28" applyNumberFormat="1" applyFont="1" applyBorder="1" applyAlignment="1">
      <alignment vertical="top"/>
    </xf>
    <xf numFmtId="165" fontId="6" fillId="0" borderId="14" xfId="28" applyNumberFormat="1" applyFont="1" applyBorder="1" applyAlignment="1">
      <alignment vertical="top"/>
    </xf>
    <xf numFmtId="165" fontId="3" fillId="9" borderId="0" xfId="28" applyNumberFormat="1" applyFont="1" applyFill="1" applyBorder="1" applyAlignment="1">
      <alignment vertical="top"/>
    </xf>
    <xf numFmtId="165" fontId="3" fillId="9" borderId="6" xfId="28" applyNumberFormat="1" applyFont="1" applyFill="1" applyBorder="1" applyAlignment="1">
      <alignment vertical="top"/>
    </xf>
    <xf numFmtId="165" fontId="3" fillId="0" borderId="0" xfId="28" applyNumberFormat="1" applyFont="1" applyAlignment="1"/>
    <xf numFmtId="165" fontId="6" fillId="8" borderId="9" xfId="28" applyNumberFormat="1" applyFont="1" applyFill="1" applyBorder="1" applyAlignment="1">
      <alignment horizontal="center" vertical="top"/>
    </xf>
    <xf numFmtId="165" fontId="6" fillId="8" borderId="10" xfId="28" applyNumberFormat="1" applyFont="1" applyFill="1" applyBorder="1" applyAlignment="1">
      <alignment horizontal="center" vertical="top"/>
    </xf>
    <xf numFmtId="165" fontId="6" fillId="0" borderId="7" xfId="28" applyNumberFormat="1" applyFont="1" applyFill="1" applyBorder="1" applyAlignment="1">
      <alignment horizontal="center" vertical="top"/>
    </xf>
    <xf numFmtId="165" fontId="6" fillId="0" borderId="26" xfId="28" applyNumberFormat="1" applyFont="1" applyBorder="1" applyAlignment="1">
      <alignment vertical="top" wrapText="1"/>
    </xf>
    <xf numFmtId="165" fontId="6" fillId="0" borderId="26" xfId="28" applyNumberFormat="1" applyFont="1" applyFill="1" applyBorder="1" applyAlignment="1">
      <alignment vertical="top" wrapText="1"/>
    </xf>
    <xf numFmtId="165" fontId="2" fillId="0" borderId="30" xfId="28" applyNumberFormat="1" applyFont="1" applyBorder="1" applyAlignment="1">
      <alignment vertical="top" wrapText="1"/>
    </xf>
    <xf numFmtId="165" fontId="6" fillId="3" borderId="9" xfId="28" applyNumberFormat="1" applyFont="1" applyFill="1" applyBorder="1" applyAlignment="1">
      <alignment vertical="top" wrapText="1"/>
    </xf>
    <xf numFmtId="165" fontId="6" fillId="3" borderId="20" xfId="28" applyNumberFormat="1" applyFont="1" applyFill="1" applyBorder="1" applyAlignment="1">
      <alignment vertical="top" wrapText="1"/>
    </xf>
    <xf numFmtId="165" fontId="6" fillId="3" borderId="21" xfId="28" applyNumberFormat="1" applyFont="1" applyFill="1" applyBorder="1" applyAlignment="1">
      <alignment vertical="top" wrapText="1"/>
    </xf>
    <xf numFmtId="165" fontId="6" fillId="0" borderId="25" xfId="28" applyNumberFormat="1" applyFont="1" applyBorder="1" applyAlignment="1">
      <alignment vertical="top" wrapText="1"/>
    </xf>
    <xf numFmtId="165" fontId="6" fillId="3" borderId="0" xfId="28" applyNumberFormat="1" applyFont="1" applyFill="1" applyBorder="1" applyAlignment="1">
      <alignment vertical="top" wrapText="1"/>
    </xf>
    <xf numFmtId="165" fontId="6" fillId="3" borderId="6" xfId="28" applyNumberFormat="1" applyFont="1" applyFill="1" applyBorder="1" applyAlignment="1">
      <alignment vertical="top" wrapText="1"/>
    </xf>
    <xf numFmtId="165" fontId="6" fillId="0" borderId="27" xfId="28" applyNumberFormat="1" applyFont="1" applyBorder="1" applyAlignment="1">
      <alignment vertical="top" wrapText="1"/>
    </xf>
    <xf numFmtId="165" fontId="6" fillId="3" borderId="10" xfId="28" applyNumberFormat="1" applyFont="1" applyFill="1" applyBorder="1" applyAlignment="1">
      <alignment vertical="top" wrapText="1"/>
    </xf>
    <xf numFmtId="165" fontId="8" fillId="0" borderId="31" xfId="28" applyNumberFormat="1" applyFont="1" applyBorder="1" applyAlignment="1">
      <alignment vertical="top" wrapText="1"/>
    </xf>
    <xf numFmtId="165" fontId="8" fillId="0" borderId="33" xfId="28" applyNumberFormat="1" applyFont="1" applyBorder="1" applyAlignment="1">
      <alignment vertical="top" wrapText="1"/>
    </xf>
    <xf numFmtId="165" fontId="3" fillId="0" borderId="0" xfId="28" applyNumberFormat="1" applyFont="1"/>
    <xf numFmtId="0" fontId="13" fillId="0" borderId="32" xfId="18" applyFont="1" applyFill="1" applyBorder="1" applyAlignment="1">
      <alignment vertical="top" wrapText="1"/>
    </xf>
    <xf numFmtId="165" fontId="3" fillId="0" borderId="20" xfId="28" applyNumberFormat="1" applyFont="1" applyFill="1" applyBorder="1"/>
    <xf numFmtId="165" fontId="3" fillId="0" borderId="21" xfId="28" applyNumberFormat="1" applyFont="1" applyFill="1" applyBorder="1"/>
    <xf numFmtId="0" fontId="3" fillId="0" borderId="0" xfId="18" applyFont="1" applyFill="1"/>
    <xf numFmtId="0" fontId="13" fillId="0" borderId="5" xfId="18" applyFont="1" applyFill="1" applyBorder="1" applyAlignment="1">
      <alignment vertical="top"/>
    </xf>
    <xf numFmtId="165" fontId="3" fillId="0" borderId="0" xfId="28" applyNumberFormat="1" applyFont="1" applyFill="1" applyBorder="1"/>
    <xf numFmtId="165" fontId="3" fillId="0" borderId="6" xfId="28" applyNumberFormat="1" applyFont="1" applyFill="1" applyBorder="1"/>
    <xf numFmtId="165" fontId="8" fillId="0" borderId="23" xfId="28" applyNumberFormat="1" applyFont="1" applyFill="1" applyBorder="1" applyAlignment="1">
      <alignment vertical="top" wrapText="1"/>
    </xf>
    <xf numFmtId="165" fontId="8" fillId="0" borderId="36" xfId="28" applyNumberFormat="1" applyFont="1" applyFill="1" applyBorder="1" applyAlignment="1">
      <alignment vertical="top" wrapText="1"/>
    </xf>
    <xf numFmtId="0" fontId="20" fillId="0" borderId="24" xfId="18" applyFont="1" applyFill="1" applyBorder="1" applyAlignment="1"/>
    <xf numFmtId="0" fontId="8" fillId="0" borderId="16" xfId="28" applyNumberFormat="1" applyFont="1" applyFill="1" applyBorder="1" applyAlignment="1">
      <alignment horizontal="center" vertical="top" wrapText="1"/>
    </xf>
    <xf numFmtId="0" fontId="6" fillId="0" borderId="7" xfId="28" applyNumberFormat="1" applyFont="1" applyFill="1" applyBorder="1" applyAlignment="1">
      <alignment horizontal="center" vertical="center"/>
    </xf>
    <xf numFmtId="165" fontId="6" fillId="0" borderId="30" xfId="28" applyNumberFormat="1" applyFont="1" applyBorder="1" applyAlignment="1">
      <alignment vertical="top" wrapText="1"/>
    </xf>
    <xf numFmtId="165" fontId="6" fillId="0" borderId="31" xfId="28" applyNumberFormat="1" applyFont="1" applyBorder="1" applyAlignment="1">
      <alignment vertical="top" wrapText="1"/>
    </xf>
    <xf numFmtId="0" fontId="6" fillId="0" borderId="24" xfId="0" applyFont="1" applyBorder="1" applyAlignment="1">
      <alignment wrapText="1"/>
    </xf>
    <xf numFmtId="0" fontId="6" fillId="0" borderId="36" xfId="0" applyFont="1" applyBorder="1" applyAlignment="1">
      <alignment wrapText="1"/>
    </xf>
    <xf numFmtId="0" fontId="22" fillId="0" borderId="32" xfId="0" applyFont="1" applyBorder="1" applyAlignment="1">
      <alignment horizontal="center" vertical="top"/>
    </xf>
    <xf numFmtId="0" fontId="22" fillId="0" borderId="21" xfId="0" applyFont="1" applyBorder="1" applyAlignment="1">
      <alignment horizontal="center" vertical="top"/>
    </xf>
    <xf numFmtId="0" fontId="13" fillId="0" borderId="5" xfId="0" applyFont="1" applyBorder="1" applyAlignment="1">
      <alignment horizontal="center" vertical="top"/>
    </xf>
    <xf numFmtId="0" fontId="0" fillId="0" borderId="6" xfId="0" applyBorder="1" applyAlignment="1"/>
    <xf numFmtId="0" fontId="6" fillId="0" borderId="5" xfId="0" applyFont="1" applyBorder="1" applyAlignment="1">
      <alignment horizontal="left" vertical="top" wrapText="1"/>
    </xf>
    <xf numFmtId="0" fontId="12" fillId="0" borderId="6" xfId="0" applyFont="1" applyBorder="1" applyAlignment="1">
      <alignment horizontal="left" vertical="top" wrapText="1"/>
    </xf>
    <xf numFmtId="0" fontId="6" fillId="0" borderId="5" xfId="0" applyFont="1" applyBorder="1" applyAlignment="1">
      <alignment vertical="top" wrapText="1"/>
    </xf>
    <xf numFmtId="0" fontId="13" fillId="0" borderId="6" xfId="0" applyFont="1" applyBorder="1" applyAlignment="1">
      <alignment horizontal="center" vertical="top"/>
    </xf>
    <xf numFmtId="0" fontId="13" fillId="0" borderId="5" xfId="0" applyFont="1" applyFill="1" applyBorder="1" applyAlignment="1">
      <alignment horizontal="center" vertical="top"/>
    </xf>
    <xf numFmtId="0" fontId="13" fillId="0" borderId="6" xfId="0" applyFont="1" applyFill="1" applyBorder="1" applyAlignment="1">
      <alignment horizontal="center" vertical="top"/>
    </xf>
    <xf numFmtId="0" fontId="12" fillId="0" borderId="5" xfId="0" applyFont="1" applyBorder="1" applyAlignment="1">
      <alignment vertical="top" wrapText="1"/>
    </xf>
    <xf numFmtId="0" fontId="8" fillId="0" borderId="5" xfId="0" applyFont="1" applyBorder="1" applyAlignment="1">
      <alignment vertical="top" wrapText="1"/>
    </xf>
    <xf numFmtId="0" fontId="9" fillId="0" borderId="6" xfId="0" applyFont="1" applyBorder="1" applyAlignment="1"/>
    <xf numFmtId="0" fontId="9" fillId="0" borderId="0" xfId="18" applyFont="1" applyFill="1" applyBorder="1" applyAlignment="1">
      <alignment horizontal="center" vertical="top" wrapText="1"/>
    </xf>
    <xf numFmtId="0" fontId="0" fillId="0" borderId="0" xfId="0" applyFill="1" applyAlignment="1"/>
    <xf numFmtId="15" fontId="29" fillId="0" borderId="23" xfId="29" applyNumberFormat="1" applyFill="1" applyBorder="1" applyAlignment="1">
      <alignment horizontal="center"/>
    </xf>
    <xf numFmtId="0" fontId="1" fillId="10" borderId="40" xfId="0" applyFont="1" applyFill="1" applyBorder="1"/>
    <xf numFmtId="0" fontId="0" fillId="10" borderId="40" xfId="0" applyFill="1" applyBorder="1" applyAlignment="1">
      <alignment horizontal="center"/>
    </xf>
    <xf numFmtId="0" fontId="1" fillId="10" borderId="40" xfId="18" applyFont="1" applyFill="1" applyBorder="1" applyAlignment="1">
      <alignment horizontal="center"/>
    </xf>
  </cellXfs>
  <cellStyles count="30">
    <cellStyle name="Actual Date" xfId="1"/>
    <cellStyle name="Comma" xfId="28" builtinId="3"/>
    <cellStyle name="Comma 2" xfId="2"/>
    <cellStyle name="Comma 3" xfId="27"/>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pricing\REGULATORY%20FILINGS\CEC%202017\Form%208.1%20Data\CEC%208-1B%20no%20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venue Forecast Data"/>
      <sheetName val="Sheet3"/>
    </sheetNames>
    <sheetDataSet>
      <sheetData sheetId="0"/>
      <sheetData sheetId="1">
        <row r="4">
          <cell r="AA4">
            <v>119691155.0774533</v>
          </cell>
          <cell r="AB4">
            <v>513118964.69149435</v>
          </cell>
          <cell r="AC4">
            <v>7309366.7828423865</v>
          </cell>
        </row>
        <row r="5">
          <cell r="AA5">
            <v>13336108.45246814</v>
          </cell>
          <cell r="AB5">
            <v>95574347.244857624</v>
          </cell>
          <cell r="AC5">
            <v>1178072.5634950874</v>
          </cell>
        </row>
        <row r="6">
          <cell r="AA6">
            <v>55603760.063729979</v>
          </cell>
          <cell r="AB6">
            <v>185760040.67552114</v>
          </cell>
          <cell r="AC6">
            <v>2839366.4493989623</v>
          </cell>
        </row>
        <row r="7">
          <cell r="AA7">
            <v>17497569.081358891</v>
          </cell>
          <cell r="AB7">
            <v>188854333.28383386</v>
          </cell>
          <cell r="AC7">
            <v>3749438.2265005233</v>
          </cell>
        </row>
        <row r="8">
          <cell r="AA8">
            <v>10631167.375982763</v>
          </cell>
          <cell r="AB8">
            <v>60216837.109552607</v>
          </cell>
          <cell r="AC8">
            <v>966582.2465756092</v>
          </cell>
        </row>
        <row r="9">
          <cell r="AA9">
            <v>13430528.557608783</v>
          </cell>
          <cell r="AB9">
            <v>59896414.852761708</v>
          </cell>
          <cell r="AC9">
            <v>924581.66675510013</v>
          </cell>
        </row>
        <row r="10">
          <cell r="AA10">
            <v>1047005.8240204323</v>
          </cell>
          <cell r="AB10">
            <v>8761361.1639802754</v>
          </cell>
          <cell r="AC10">
            <v>118749.61477063192</v>
          </cell>
        </row>
        <row r="11">
          <cell r="AA11">
            <v>3220228.017972094</v>
          </cell>
          <cell r="AB11">
            <v>5376642.2210261412</v>
          </cell>
          <cell r="AC11">
            <v>107610.59734437909</v>
          </cell>
        </row>
        <row r="19">
          <cell r="AA19">
            <v>122592152.63206667</v>
          </cell>
          <cell r="AB19">
            <v>514359977.82489157</v>
          </cell>
          <cell r="AC19">
            <v>200567.08864928031</v>
          </cell>
        </row>
        <row r="20">
          <cell r="AA20">
            <v>13574621.968986403</v>
          </cell>
          <cell r="AB20">
            <v>95929199.077132791</v>
          </cell>
          <cell r="AC20">
            <v>16776.925805106366</v>
          </cell>
        </row>
        <row r="21">
          <cell r="AA21">
            <v>55641817.553830087</v>
          </cell>
          <cell r="AB21">
            <v>185537627.54492241</v>
          </cell>
          <cell r="AC21">
            <v>62271.522710678328</v>
          </cell>
        </row>
        <row r="22">
          <cell r="AA22">
            <v>17639550.249551859</v>
          </cell>
          <cell r="AB22">
            <v>193102037.14923415</v>
          </cell>
          <cell r="AC22">
            <v>585070.83986108552</v>
          </cell>
        </row>
        <row r="23">
          <cell r="AA23">
            <v>10538310.055600958</v>
          </cell>
          <cell r="AB23">
            <v>59749115.626164936</v>
          </cell>
          <cell r="AC23">
            <v>41170.032750293452</v>
          </cell>
        </row>
        <row r="24">
          <cell r="AA24">
            <v>13288259.114095125</v>
          </cell>
          <cell r="AB24">
            <v>59206367.585649669</v>
          </cell>
          <cell r="AC24">
            <v>27122.084175833385</v>
          </cell>
        </row>
        <row r="25">
          <cell r="AA25">
            <v>1061729.0025399297</v>
          </cell>
          <cell r="AB25">
            <v>8870448.615919726</v>
          </cell>
          <cell r="AC25">
            <v>1125.8200812956659</v>
          </cell>
        </row>
        <row r="26">
          <cell r="AA26">
            <v>3223901.9696126669</v>
          </cell>
          <cell r="AB26">
            <v>5380783.9947462976</v>
          </cell>
          <cell r="AC26">
            <v>2443.9522849852647</v>
          </cell>
        </row>
        <row r="34">
          <cell r="AA34">
            <v>123708237.37600404</v>
          </cell>
          <cell r="AB34">
            <v>514306889.59664375</v>
          </cell>
          <cell r="AC34">
            <v>0</v>
          </cell>
        </row>
        <row r="35">
          <cell r="AA35">
            <v>13782540.887013562</v>
          </cell>
          <cell r="AB35">
            <v>95741727.329348862</v>
          </cell>
          <cell r="AC35">
            <v>-12499.999999999998</v>
          </cell>
        </row>
        <row r="36">
          <cell r="AA36">
            <v>55158953.661525615</v>
          </cell>
          <cell r="AB36">
            <v>183725687.57740986</v>
          </cell>
          <cell r="AC36">
            <v>108</v>
          </cell>
        </row>
        <row r="37">
          <cell r="AA37">
            <v>17749280.966923475</v>
          </cell>
          <cell r="AB37">
            <v>197035263.23007315</v>
          </cell>
          <cell r="AC37">
            <v>496729.64491557376</v>
          </cell>
        </row>
        <row r="38">
          <cell r="AA38">
            <v>10380182.152634399</v>
          </cell>
          <cell r="AB38">
            <v>58736403.061268426</v>
          </cell>
          <cell r="AC38">
            <v>20374.800000000003</v>
          </cell>
        </row>
        <row r="39">
          <cell r="AA39">
            <v>13006641.664476788</v>
          </cell>
          <cell r="AB39">
            <v>57876548.118317574</v>
          </cell>
          <cell r="AC39">
            <v>6636</v>
          </cell>
        </row>
        <row r="40">
          <cell r="AA40">
            <v>1074807.9227244598</v>
          </cell>
          <cell r="AB40">
            <v>8966796.8939399626</v>
          </cell>
          <cell r="AC40">
            <v>0</v>
          </cell>
        </row>
        <row r="41">
          <cell r="AA41">
            <v>3227503.1723704981</v>
          </cell>
          <cell r="AB41">
            <v>5386047.6093033487</v>
          </cell>
          <cell r="AC41">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nate.toyama@smud.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34" customFormat="1" ht="20.25" x14ac:dyDescent="0.3">
      <c r="A1" s="169" t="s">
        <v>14</v>
      </c>
      <c r="B1" s="170"/>
    </row>
    <row r="2" spans="1:2" ht="18" x14ac:dyDescent="0.2">
      <c r="A2" s="171"/>
      <c r="B2" s="172"/>
    </row>
    <row r="3" spans="1:2" ht="18" x14ac:dyDescent="0.2">
      <c r="A3" s="171" t="s">
        <v>13</v>
      </c>
      <c r="B3" s="172"/>
    </row>
    <row r="4" spans="1:2" ht="18" x14ac:dyDescent="0.2">
      <c r="A4" s="171" t="s">
        <v>116</v>
      </c>
      <c r="B4" s="176"/>
    </row>
    <row r="5" spans="1:2" ht="18" x14ac:dyDescent="0.2">
      <c r="A5" s="177" t="s">
        <v>115</v>
      </c>
      <c r="B5" s="178"/>
    </row>
    <row r="6" spans="1:2" ht="18" x14ac:dyDescent="0.2">
      <c r="A6" s="2"/>
      <c r="B6" s="3"/>
    </row>
    <row r="7" spans="1:2" ht="232.5" customHeight="1" x14ac:dyDescent="0.2">
      <c r="A7" s="175" t="s">
        <v>131</v>
      </c>
      <c r="B7" s="172"/>
    </row>
    <row r="8" spans="1:2" ht="18.75" customHeight="1" x14ac:dyDescent="0.2">
      <c r="A8" s="40"/>
      <c r="B8" s="41"/>
    </row>
    <row r="9" spans="1:2" ht="15.75" x14ac:dyDescent="0.2">
      <c r="A9" s="45" t="s">
        <v>128</v>
      </c>
      <c r="B9" s="41"/>
    </row>
    <row r="10" spans="1:2" ht="252" customHeight="1" x14ac:dyDescent="0.2">
      <c r="A10" s="175" t="s">
        <v>137</v>
      </c>
      <c r="B10" s="172"/>
    </row>
    <row r="11" spans="1:2" ht="16.5" customHeight="1" x14ac:dyDescent="0.2">
      <c r="A11" s="40"/>
      <c r="B11" s="41"/>
    </row>
    <row r="12" spans="1:2" ht="17.25" customHeight="1" x14ac:dyDescent="0.2">
      <c r="A12" s="180" t="s">
        <v>126</v>
      </c>
      <c r="B12" s="181"/>
    </row>
    <row r="13" spans="1:2" ht="33" customHeight="1" x14ac:dyDescent="0.2">
      <c r="A13" s="175" t="s">
        <v>127</v>
      </c>
      <c r="B13" s="172"/>
    </row>
    <row r="14" spans="1:2" ht="15" x14ac:dyDescent="0.2">
      <c r="A14" s="179"/>
      <c r="B14" s="172"/>
    </row>
    <row r="15" spans="1:2" ht="152.25" customHeight="1" x14ac:dyDescent="0.2">
      <c r="A15" s="175" t="s">
        <v>138</v>
      </c>
      <c r="B15" s="172"/>
    </row>
    <row r="16" spans="1:2" ht="17.25" customHeight="1" x14ac:dyDescent="0.2">
      <c r="A16" s="40"/>
      <c r="B16" s="41"/>
    </row>
    <row r="17" spans="1:2" ht="15.75" x14ac:dyDescent="0.2">
      <c r="A17" s="45" t="s">
        <v>129</v>
      </c>
      <c r="B17" s="4"/>
    </row>
    <row r="18" spans="1:2" ht="84" customHeight="1" x14ac:dyDescent="0.2">
      <c r="A18" s="173" t="s">
        <v>130</v>
      </c>
      <c r="B18" s="174"/>
    </row>
    <row r="19" spans="1:2" ht="15.75" customHeight="1" x14ac:dyDescent="0.2">
      <c r="A19" s="42"/>
      <c r="B19" s="43"/>
    </row>
    <row r="20" spans="1:2" ht="24.75" customHeight="1" x14ac:dyDescent="0.2">
      <c r="A20" s="35" t="s">
        <v>104</v>
      </c>
      <c r="B20" s="4"/>
    </row>
    <row r="21" spans="1:2" s="38" customFormat="1" ht="23.25" customHeight="1" x14ac:dyDescent="0.2">
      <c r="A21" s="48" t="s">
        <v>132</v>
      </c>
      <c r="B21" s="49">
        <v>42779</v>
      </c>
    </row>
    <row r="22" spans="1:2" s="1" customFormat="1" ht="23.25" customHeight="1" x14ac:dyDescent="0.2">
      <c r="A22" s="48" t="s">
        <v>133</v>
      </c>
      <c r="B22" s="49">
        <v>42842</v>
      </c>
    </row>
    <row r="23" spans="1:2" s="1" customFormat="1" ht="20.25" customHeight="1" x14ac:dyDescent="0.2">
      <c r="A23" s="48" t="s">
        <v>134</v>
      </c>
      <c r="B23" s="49">
        <v>42891</v>
      </c>
    </row>
    <row r="24" spans="1:2" s="1" customFormat="1" ht="20.25" customHeight="1" x14ac:dyDescent="0.2">
      <c r="A24" s="13"/>
      <c r="B24" s="46"/>
    </row>
    <row r="25" spans="1:2" ht="33.75" customHeight="1" thickBot="1" x14ac:dyDescent="0.25">
      <c r="A25" s="167" t="s">
        <v>139</v>
      </c>
      <c r="B25" s="168"/>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tabSelected="1" zoomScaleNormal="100" workbookViewId="0">
      <selection activeCell="B21" sqref="B21"/>
    </sheetView>
  </sheetViews>
  <sheetFormatPr defaultColWidth="8.6640625" defaultRowHeight="11.25" x14ac:dyDescent="0.2"/>
  <cols>
    <col min="1" max="1" width="25.1640625" style="15" customWidth="1"/>
    <col min="2" max="2" width="108.1640625" style="15" customWidth="1"/>
    <col min="3" max="3" width="12.6640625" style="15" customWidth="1"/>
    <col min="4" max="16384" width="8.6640625" style="15"/>
  </cols>
  <sheetData>
    <row r="1" spans="1:6" ht="18" x14ac:dyDescent="0.25">
      <c r="A1" s="44" t="s">
        <v>9</v>
      </c>
      <c r="B1" s="47"/>
      <c r="C1" s="21"/>
      <c r="D1" s="21"/>
      <c r="E1" s="21"/>
      <c r="F1" s="22"/>
    </row>
    <row r="2" spans="1:6" ht="17.25" customHeight="1" x14ac:dyDescent="0.2">
      <c r="A2" s="23" t="s">
        <v>10</v>
      </c>
      <c r="B2" s="19" t="s">
        <v>140</v>
      </c>
      <c r="C2" s="18"/>
      <c r="D2" s="18"/>
      <c r="E2" s="18"/>
      <c r="F2" s="24"/>
    </row>
    <row r="3" spans="1:6" ht="12.75" x14ac:dyDescent="0.2">
      <c r="A3" s="25" t="s">
        <v>11</v>
      </c>
      <c r="B3" s="20"/>
      <c r="C3" s="18"/>
      <c r="D3" s="18"/>
      <c r="E3" s="18"/>
      <c r="F3" s="24"/>
    </row>
    <row r="4" spans="1:6" ht="15" customHeight="1" x14ac:dyDescent="0.2">
      <c r="A4" s="25" t="s">
        <v>12</v>
      </c>
      <c r="B4" s="20" t="s">
        <v>148</v>
      </c>
      <c r="C4" s="18"/>
      <c r="D4" s="18"/>
      <c r="E4" s="18"/>
      <c r="F4" s="24"/>
    </row>
    <row r="5" spans="1:6" ht="12.75" x14ac:dyDescent="0.2">
      <c r="A5" s="26"/>
      <c r="B5" s="20" t="s">
        <v>149</v>
      </c>
      <c r="C5" s="18"/>
      <c r="D5" s="18"/>
      <c r="E5" s="18"/>
      <c r="F5" s="24"/>
    </row>
    <row r="6" spans="1:6" ht="12.75" x14ac:dyDescent="0.2">
      <c r="A6" s="26"/>
      <c r="B6" s="20" t="s">
        <v>150</v>
      </c>
      <c r="C6" s="18"/>
      <c r="D6" s="18"/>
      <c r="E6" s="18"/>
      <c r="F6" s="24"/>
    </row>
    <row r="7" spans="1:6" ht="13.5" thickBot="1" x14ac:dyDescent="0.25">
      <c r="A7" s="27"/>
      <c r="B7" s="184" t="s">
        <v>151</v>
      </c>
      <c r="C7" s="28"/>
      <c r="D7" s="28"/>
      <c r="E7" s="28"/>
      <c r="F7" s="29"/>
    </row>
    <row r="8" spans="1:6" ht="12.75" x14ac:dyDescent="0.2">
      <c r="A8" s="16"/>
      <c r="B8" s="17"/>
    </row>
    <row r="10" spans="1:6" x14ac:dyDescent="0.2">
      <c r="C10" s="182" t="s">
        <v>89</v>
      </c>
      <c r="D10" s="183"/>
      <c r="E10" s="183"/>
      <c r="F10" s="183"/>
    </row>
    <row r="11" spans="1:6" s="18" customFormat="1" x14ac:dyDescent="0.2">
      <c r="C11" s="14" t="s">
        <v>90</v>
      </c>
      <c r="D11" s="14" t="s">
        <v>91</v>
      </c>
      <c r="E11" s="14" t="s">
        <v>108</v>
      </c>
      <c r="F11" s="14" t="s">
        <v>92</v>
      </c>
    </row>
    <row r="12" spans="1:6" s="18" customFormat="1" x14ac:dyDescent="0.2">
      <c r="A12" s="33" t="s">
        <v>102</v>
      </c>
      <c r="B12" s="30"/>
      <c r="C12" s="31" t="s">
        <v>93</v>
      </c>
      <c r="D12" s="31" t="s">
        <v>93</v>
      </c>
      <c r="E12" s="31"/>
      <c r="F12" s="32"/>
    </row>
    <row r="13" spans="1:6" s="18" customFormat="1" x14ac:dyDescent="0.2">
      <c r="A13" s="33" t="s">
        <v>103</v>
      </c>
      <c r="B13" s="30"/>
      <c r="C13" s="31" t="s">
        <v>93</v>
      </c>
      <c r="D13" s="31" t="s">
        <v>93</v>
      </c>
      <c r="E13" s="31"/>
      <c r="F13" s="32"/>
    </row>
    <row r="14" spans="1:6" s="18" customFormat="1" x14ac:dyDescent="0.2">
      <c r="A14" s="30" t="s">
        <v>0</v>
      </c>
      <c r="B14" s="30"/>
      <c r="C14" s="31" t="s">
        <v>93</v>
      </c>
      <c r="D14" s="31" t="s">
        <v>93</v>
      </c>
      <c r="E14" s="31"/>
      <c r="F14" s="32"/>
    </row>
    <row r="15" spans="1:6" s="18" customFormat="1" x14ac:dyDescent="0.2">
      <c r="A15" s="30" t="s">
        <v>1</v>
      </c>
      <c r="B15" s="30"/>
      <c r="C15" s="31" t="s">
        <v>93</v>
      </c>
      <c r="D15" s="31" t="s">
        <v>93</v>
      </c>
      <c r="E15" s="31"/>
      <c r="F15" s="32"/>
    </row>
    <row r="16" spans="1:6" s="18" customFormat="1" x14ac:dyDescent="0.2">
      <c r="A16" s="30" t="s">
        <v>2</v>
      </c>
      <c r="B16" s="30"/>
      <c r="C16" s="31" t="s">
        <v>93</v>
      </c>
      <c r="D16" s="31" t="s">
        <v>93</v>
      </c>
      <c r="E16" s="31"/>
      <c r="F16" s="32"/>
    </row>
    <row r="17" spans="1:6" s="18" customFormat="1" x14ac:dyDescent="0.2">
      <c r="A17" s="30" t="s">
        <v>3</v>
      </c>
      <c r="B17" s="30"/>
      <c r="C17" s="31" t="s">
        <v>93</v>
      </c>
      <c r="D17" s="31" t="s">
        <v>93</v>
      </c>
      <c r="E17" s="31"/>
      <c r="F17" s="32"/>
    </row>
    <row r="18" spans="1:6" s="18" customFormat="1" x14ac:dyDescent="0.2">
      <c r="A18" s="33" t="s">
        <v>79</v>
      </c>
      <c r="B18" s="30"/>
      <c r="C18" s="31" t="s">
        <v>93</v>
      </c>
      <c r="D18" s="31" t="s">
        <v>93</v>
      </c>
      <c r="E18" s="31"/>
      <c r="F18" s="32"/>
    </row>
    <row r="19" spans="1:6" s="18" customFormat="1" x14ac:dyDescent="0.2">
      <c r="A19" s="33" t="s">
        <v>80</v>
      </c>
      <c r="B19" s="30" t="s">
        <v>88</v>
      </c>
      <c r="C19" s="31" t="s">
        <v>93</v>
      </c>
      <c r="D19" s="31" t="s">
        <v>93</v>
      </c>
      <c r="E19" s="31"/>
      <c r="F19" s="32"/>
    </row>
    <row r="20" spans="1:6" s="18" customFormat="1" x14ac:dyDescent="0.2">
      <c r="A20" s="33" t="s">
        <v>105</v>
      </c>
      <c r="B20" s="33" t="s">
        <v>112</v>
      </c>
      <c r="C20" s="31" t="s">
        <v>93</v>
      </c>
      <c r="D20" s="31" t="s">
        <v>93</v>
      </c>
      <c r="E20" s="31"/>
      <c r="F20" s="32"/>
    </row>
    <row r="21" spans="1:6" s="18" customFormat="1" x14ac:dyDescent="0.2">
      <c r="A21" s="33" t="s">
        <v>135</v>
      </c>
      <c r="B21" s="33" t="s">
        <v>136</v>
      </c>
      <c r="C21" s="31" t="s">
        <v>93</v>
      </c>
      <c r="D21" s="31" t="s">
        <v>93</v>
      </c>
      <c r="E21" s="31"/>
      <c r="F21" s="32"/>
    </row>
    <row r="22" spans="1:6" s="18" customFormat="1" x14ac:dyDescent="0.2">
      <c r="A22" s="30" t="s">
        <v>81</v>
      </c>
      <c r="B22" s="33" t="s">
        <v>98</v>
      </c>
      <c r="C22" s="31" t="s">
        <v>93</v>
      </c>
      <c r="D22" s="31" t="s">
        <v>93</v>
      </c>
      <c r="E22" s="31"/>
      <c r="F22" s="32"/>
    </row>
    <row r="23" spans="1:6" s="18" customFormat="1" x14ac:dyDescent="0.2">
      <c r="A23" s="30" t="s">
        <v>82</v>
      </c>
      <c r="B23" s="33" t="s">
        <v>99</v>
      </c>
      <c r="C23" s="31" t="s">
        <v>93</v>
      </c>
      <c r="D23" s="31" t="s">
        <v>93</v>
      </c>
      <c r="E23" s="31"/>
      <c r="F23" s="32"/>
    </row>
    <row r="24" spans="1:6" s="18" customFormat="1" x14ac:dyDescent="0.2">
      <c r="A24" s="30" t="s">
        <v>94</v>
      </c>
      <c r="B24" s="33" t="s">
        <v>100</v>
      </c>
      <c r="C24" s="31" t="s">
        <v>93</v>
      </c>
      <c r="D24" s="31" t="s">
        <v>93</v>
      </c>
      <c r="E24" s="31"/>
      <c r="F24" s="32"/>
    </row>
    <row r="25" spans="1:6" s="18" customFormat="1" x14ac:dyDescent="0.2">
      <c r="A25" s="33" t="s">
        <v>113</v>
      </c>
      <c r="B25" s="33" t="s">
        <v>114</v>
      </c>
      <c r="C25" s="31" t="s">
        <v>93</v>
      </c>
      <c r="D25" s="31" t="s">
        <v>93</v>
      </c>
      <c r="E25" s="31"/>
      <c r="F25" s="32"/>
    </row>
    <row r="26" spans="1:6" s="18" customFormat="1" x14ac:dyDescent="0.2">
      <c r="A26" s="33" t="s">
        <v>101</v>
      </c>
      <c r="B26" s="30"/>
      <c r="C26" s="31" t="s">
        <v>93</v>
      </c>
      <c r="D26" s="31" t="s">
        <v>93</v>
      </c>
      <c r="E26" s="31"/>
      <c r="F26" s="32"/>
    </row>
    <row r="27" spans="1:6" s="18" customFormat="1" x14ac:dyDescent="0.2">
      <c r="A27" s="33" t="s">
        <v>4</v>
      </c>
      <c r="B27" s="30"/>
      <c r="C27" s="31" t="s">
        <v>93</v>
      </c>
      <c r="D27" s="31" t="s">
        <v>93</v>
      </c>
      <c r="E27" s="31"/>
      <c r="F27" s="32"/>
    </row>
    <row r="28" spans="1:6" s="18" customFormat="1" x14ac:dyDescent="0.2">
      <c r="A28" s="33" t="s">
        <v>5</v>
      </c>
      <c r="B28" s="30"/>
      <c r="C28" s="31" t="s">
        <v>93</v>
      </c>
      <c r="D28" s="31" t="s">
        <v>93</v>
      </c>
      <c r="E28" s="31"/>
      <c r="F28" s="32"/>
    </row>
    <row r="29" spans="1:6" s="18" customFormat="1" x14ac:dyDescent="0.2">
      <c r="A29" s="33" t="s">
        <v>106</v>
      </c>
      <c r="B29" s="33" t="s">
        <v>107</v>
      </c>
      <c r="C29" s="31" t="s">
        <v>93</v>
      </c>
      <c r="D29" s="31" t="s">
        <v>93</v>
      </c>
      <c r="E29" s="31"/>
      <c r="F29" s="32"/>
    </row>
    <row r="30" spans="1:6" s="18" customFormat="1" x14ac:dyDescent="0.2">
      <c r="A30" s="30" t="s">
        <v>6</v>
      </c>
      <c r="B30" s="30"/>
      <c r="C30" s="31" t="s">
        <v>93</v>
      </c>
      <c r="D30" s="31" t="s">
        <v>93</v>
      </c>
      <c r="E30" s="31"/>
      <c r="F30" s="32"/>
    </row>
    <row r="31" spans="1:6" s="18" customFormat="1" x14ac:dyDescent="0.2">
      <c r="A31" s="30" t="s">
        <v>7</v>
      </c>
      <c r="B31" s="30"/>
      <c r="C31" s="31" t="s">
        <v>93</v>
      </c>
      <c r="D31" s="31" t="s">
        <v>93</v>
      </c>
      <c r="E31" s="31"/>
      <c r="F31" s="32"/>
    </row>
    <row r="32" spans="1:6" s="18" customFormat="1" x14ac:dyDescent="0.2">
      <c r="A32" s="30" t="s">
        <v>8</v>
      </c>
      <c r="B32" s="30" t="s">
        <v>73</v>
      </c>
      <c r="C32" s="31" t="s">
        <v>93</v>
      </c>
      <c r="D32" s="31" t="s">
        <v>93</v>
      </c>
      <c r="E32" s="31" t="s">
        <v>93</v>
      </c>
      <c r="F32" s="32"/>
    </row>
    <row r="33" spans="1:6" s="18" customFormat="1" x14ac:dyDescent="0.2">
      <c r="A33" s="30" t="s">
        <v>15</v>
      </c>
      <c r="B33" s="30" t="s">
        <v>72</v>
      </c>
      <c r="C33" s="31" t="s">
        <v>93</v>
      </c>
      <c r="D33" s="31" t="s">
        <v>93</v>
      </c>
      <c r="E33" s="31"/>
      <c r="F33" s="32"/>
    </row>
    <row r="34" spans="1:6" s="18" customFormat="1" x14ac:dyDescent="0.2">
      <c r="A34" s="33" t="s">
        <v>110</v>
      </c>
      <c r="B34" s="33" t="s">
        <v>96</v>
      </c>
      <c r="C34" s="31"/>
      <c r="D34" s="31"/>
      <c r="E34" s="31"/>
      <c r="F34" s="39" t="s">
        <v>93</v>
      </c>
    </row>
    <row r="35" spans="1:6" s="18" customFormat="1" x14ac:dyDescent="0.2">
      <c r="A35" s="33" t="s">
        <v>109</v>
      </c>
      <c r="B35" s="33" t="s">
        <v>111</v>
      </c>
      <c r="C35" s="32"/>
      <c r="D35" s="32"/>
      <c r="E35" s="39" t="s">
        <v>93</v>
      </c>
      <c r="F35" s="32"/>
    </row>
    <row r="36" spans="1:6" s="18" customFormat="1" x14ac:dyDescent="0.2">
      <c r="A36" s="33" t="s">
        <v>74</v>
      </c>
      <c r="B36" s="33" t="s">
        <v>83</v>
      </c>
      <c r="C36" s="31" t="s">
        <v>93</v>
      </c>
      <c r="D36" s="32"/>
      <c r="E36" s="32"/>
      <c r="F36" s="32"/>
    </row>
    <row r="37" spans="1:6" s="18" customFormat="1" x14ac:dyDescent="0.2">
      <c r="A37" s="185" t="s">
        <v>124</v>
      </c>
      <c r="B37" s="185" t="s">
        <v>84</v>
      </c>
      <c r="C37" s="186"/>
      <c r="D37" s="187" t="s">
        <v>93</v>
      </c>
      <c r="E37" s="187" t="s">
        <v>93</v>
      </c>
      <c r="F37" s="186"/>
    </row>
    <row r="38" spans="1:6" s="18" customFormat="1" x14ac:dyDescent="0.2">
      <c r="A38" s="33" t="s">
        <v>71</v>
      </c>
      <c r="B38" s="33" t="s">
        <v>75</v>
      </c>
      <c r="C38" s="32"/>
      <c r="D38" s="32"/>
      <c r="E38" s="32"/>
      <c r="F38" s="32" t="s">
        <v>93</v>
      </c>
    </row>
    <row r="39" spans="1:6" s="18" customFormat="1" x14ac:dyDescent="0.2">
      <c r="A39" s="185" t="s">
        <v>76</v>
      </c>
      <c r="B39" s="185" t="s">
        <v>85</v>
      </c>
      <c r="C39" s="187" t="s">
        <v>93</v>
      </c>
      <c r="D39" s="187" t="s">
        <v>93</v>
      </c>
      <c r="E39" s="187"/>
      <c r="F39" s="186"/>
    </row>
    <row r="40" spans="1:6" s="18" customFormat="1" x14ac:dyDescent="0.2">
      <c r="A40" s="33" t="s">
        <v>77</v>
      </c>
      <c r="B40" s="33" t="s">
        <v>86</v>
      </c>
      <c r="C40" s="31" t="s">
        <v>93</v>
      </c>
      <c r="D40" s="31" t="s">
        <v>93</v>
      </c>
      <c r="E40" s="31"/>
      <c r="F40" s="32"/>
    </row>
    <row r="41" spans="1:6" s="18" customFormat="1" x14ac:dyDescent="0.2">
      <c r="A41" s="33" t="s">
        <v>78</v>
      </c>
      <c r="B41" s="33" t="s">
        <v>87</v>
      </c>
      <c r="C41" s="31" t="s">
        <v>93</v>
      </c>
      <c r="D41" s="31" t="s">
        <v>93</v>
      </c>
      <c r="E41" s="31"/>
      <c r="F41" s="32"/>
    </row>
    <row r="42" spans="1:6" s="18" customFormat="1" x14ac:dyDescent="0.2"/>
    <row r="43" spans="1:6" s="18"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J39" zoomScaleNormal="90" workbookViewId="0">
      <selection activeCell="O42" sqref="A42:O42"/>
    </sheetView>
  </sheetViews>
  <sheetFormatPr defaultRowHeight="12.75" x14ac:dyDescent="0.2"/>
  <cols>
    <col min="1" max="1" width="104.6640625" style="50" customWidth="1"/>
    <col min="2" max="3" width="19" style="135" bestFit="1" customWidth="1"/>
    <col min="4" max="4" width="19.33203125" style="135" bestFit="1" customWidth="1"/>
    <col min="5" max="5" width="19" style="135" bestFit="1" customWidth="1"/>
    <col min="6" max="15" width="19.33203125" style="135" bestFit="1" customWidth="1"/>
    <col min="16" max="16384" width="9.33203125" style="50"/>
  </cols>
  <sheetData>
    <row r="1" spans="1:15" ht="20.25" x14ac:dyDescent="0.3">
      <c r="A1" s="37" t="s">
        <v>124</v>
      </c>
      <c r="B1" s="90"/>
      <c r="C1" s="90"/>
      <c r="D1" s="90"/>
      <c r="E1" s="90"/>
      <c r="F1" s="90"/>
      <c r="G1" s="90"/>
      <c r="H1" s="90"/>
      <c r="I1" s="90"/>
      <c r="J1" s="90"/>
      <c r="K1" s="90"/>
      <c r="L1" s="90"/>
      <c r="M1" s="90"/>
      <c r="N1" s="90"/>
      <c r="O1" s="91"/>
    </row>
    <row r="2" spans="1:15" ht="15.75" x14ac:dyDescent="0.25">
      <c r="A2" s="36" t="s">
        <v>17</v>
      </c>
      <c r="B2" s="92"/>
      <c r="C2" s="92"/>
      <c r="D2" s="92"/>
      <c r="E2" s="92"/>
      <c r="F2" s="92"/>
      <c r="G2" s="92"/>
      <c r="H2" s="92"/>
      <c r="I2" s="92"/>
      <c r="J2" s="92"/>
      <c r="K2" s="92"/>
      <c r="L2" s="92"/>
      <c r="M2" s="92"/>
      <c r="N2" s="92"/>
      <c r="O2" s="93"/>
    </row>
    <row r="3" spans="1:15" ht="16.5" thickBot="1" x14ac:dyDescent="0.3">
      <c r="A3" s="36" t="s">
        <v>123</v>
      </c>
      <c r="B3" s="94"/>
      <c r="C3" s="94"/>
      <c r="D3" s="94"/>
      <c r="E3" s="94"/>
      <c r="F3" s="94"/>
      <c r="G3" s="94"/>
      <c r="H3" s="94"/>
      <c r="I3" s="94"/>
      <c r="J3" s="94"/>
      <c r="K3" s="94"/>
      <c r="L3" s="94"/>
      <c r="M3" s="94"/>
      <c r="N3" s="94"/>
      <c r="O3" s="95"/>
    </row>
    <row r="4" spans="1:15" ht="21" customHeight="1" thickBot="1" x14ac:dyDescent="0.25">
      <c r="A4" s="51" t="s">
        <v>147</v>
      </c>
      <c r="B4" s="164">
        <v>2015</v>
      </c>
      <c r="C4" s="164">
        <v>2016</v>
      </c>
      <c r="D4" s="164">
        <v>2017</v>
      </c>
      <c r="E4" s="164">
        <v>2018</v>
      </c>
      <c r="F4" s="164">
        <v>2019</v>
      </c>
      <c r="G4" s="164">
        <v>2020</v>
      </c>
      <c r="H4" s="164">
        <v>2021</v>
      </c>
      <c r="I4" s="164">
        <v>2022</v>
      </c>
      <c r="J4" s="164">
        <v>2023</v>
      </c>
      <c r="K4" s="164">
        <v>2024</v>
      </c>
      <c r="L4" s="164">
        <v>2025</v>
      </c>
      <c r="M4" s="164">
        <v>2026</v>
      </c>
      <c r="N4" s="164">
        <v>2027</v>
      </c>
      <c r="O4" s="164">
        <v>2028</v>
      </c>
    </row>
    <row r="5" spans="1:15" ht="17.25" customHeight="1" thickBot="1" x14ac:dyDescent="0.25">
      <c r="A5" s="52" t="s">
        <v>18</v>
      </c>
      <c r="B5" s="136"/>
      <c r="C5" s="136"/>
      <c r="D5" s="136"/>
      <c r="E5" s="136"/>
      <c r="F5" s="136"/>
      <c r="G5" s="136"/>
      <c r="H5" s="136"/>
      <c r="I5" s="136"/>
      <c r="J5" s="136"/>
      <c r="K5" s="136"/>
      <c r="L5" s="136"/>
      <c r="M5" s="136"/>
      <c r="N5" s="136"/>
      <c r="O5" s="137"/>
    </row>
    <row r="6" spans="1:15" s="54" customFormat="1" ht="18" customHeight="1" thickBot="1" x14ac:dyDescent="0.25">
      <c r="A6" s="53" t="s">
        <v>19</v>
      </c>
      <c r="B6" s="96"/>
      <c r="C6" s="96"/>
      <c r="D6" s="96"/>
      <c r="E6" s="96"/>
      <c r="F6" s="96"/>
      <c r="G6" s="96"/>
      <c r="H6" s="96"/>
      <c r="I6" s="96"/>
      <c r="J6" s="96"/>
      <c r="K6" s="96"/>
      <c r="L6" s="96"/>
      <c r="M6" s="96"/>
      <c r="N6" s="96"/>
      <c r="O6" s="97"/>
    </row>
    <row r="7" spans="1:15" ht="18" customHeight="1" thickBot="1" x14ac:dyDescent="0.25">
      <c r="A7" s="55" t="s">
        <v>20</v>
      </c>
      <c r="B7" s="98"/>
      <c r="C7" s="98"/>
      <c r="D7" s="98"/>
      <c r="E7" s="98"/>
      <c r="F7" s="98"/>
      <c r="G7" s="98"/>
      <c r="H7" s="98"/>
      <c r="I7" s="98"/>
      <c r="J7" s="98"/>
      <c r="K7" s="98"/>
      <c r="L7" s="98"/>
      <c r="M7" s="98"/>
      <c r="N7" s="98"/>
      <c r="O7" s="99"/>
    </row>
    <row r="8" spans="1:15" s="57" customFormat="1" ht="18" customHeight="1" thickBot="1" x14ac:dyDescent="0.25">
      <c r="A8" s="56" t="s">
        <v>21</v>
      </c>
      <c r="B8" s="100"/>
      <c r="C8" s="100"/>
      <c r="D8" s="100"/>
      <c r="E8" s="100"/>
      <c r="F8" s="100"/>
      <c r="G8" s="100"/>
      <c r="H8" s="100"/>
      <c r="I8" s="100"/>
      <c r="J8" s="100"/>
      <c r="K8" s="100"/>
      <c r="L8" s="100"/>
      <c r="M8" s="100"/>
      <c r="N8" s="101"/>
      <c r="O8" s="102"/>
    </row>
    <row r="9" spans="1:15" s="57" customFormat="1" ht="18" customHeight="1" x14ac:dyDescent="0.2">
      <c r="A9" s="58" t="s">
        <v>22</v>
      </c>
      <c r="B9" s="103"/>
      <c r="C9" s="103"/>
      <c r="D9" s="103"/>
      <c r="E9" s="103"/>
      <c r="F9" s="103"/>
      <c r="G9" s="103"/>
      <c r="H9" s="103"/>
      <c r="I9" s="103"/>
      <c r="J9" s="103"/>
      <c r="K9" s="103"/>
      <c r="L9" s="103"/>
      <c r="M9" s="103"/>
      <c r="N9" s="103"/>
      <c r="O9" s="103"/>
    </row>
    <row r="10" spans="1:15" s="57" customFormat="1" ht="18" customHeight="1" thickBot="1" x14ac:dyDescent="0.25">
      <c r="A10" s="59" t="s">
        <v>23</v>
      </c>
      <c r="B10" s="104"/>
      <c r="C10" s="104"/>
      <c r="D10" s="104"/>
      <c r="E10" s="104"/>
      <c r="F10" s="104"/>
      <c r="G10" s="104"/>
      <c r="H10" s="104"/>
      <c r="I10" s="104"/>
      <c r="J10" s="104"/>
      <c r="K10" s="104"/>
      <c r="L10" s="104"/>
      <c r="M10" s="104"/>
      <c r="N10" s="104"/>
      <c r="O10" s="104"/>
    </row>
    <row r="11" spans="1:15" ht="18" customHeight="1" thickBot="1" x14ac:dyDescent="0.25">
      <c r="A11" s="53" t="s">
        <v>24</v>
      </c>
      <c r="B11" s="96"/>
      <c r="C11" s="96"/>
      <c r="D11" s="96"/>
      <c r="E11" s="96"/>
      <c r="F11" s="96"/>
      <c r="G11" s="96"/>
      <c r="H11" s="96"/>
      <c r="I11" s="96"/>
      <c r="J11" s="96"/>
      <c r="K11" s="96"/>
      <c r="L11" s="96"/>
      <c r="M11" s="96"/>
      <c r="N11" s="96"/>
      <c r="O11" s="97"/>
    </row>
    <row r="12" spans="1:15" ht="18" customHeight="1" x14ac:dyDescent="0.2">
      <c r="A12" s="60" t="s">
        <v>22</v>
      </c>
      <c r="B12" s="105"/>
      <c r="C12" s="105"/>
      <c r="D12" s="105"/>
      <c r="E12" s="105"/>
      <c r="F12" s="105"/>
      <c r="G12" s="105"/>
      <c r="H12" s="105"/>
      <c r="I12" s="105"/>
      <c r="J12" s="105"/>
      <c r="K12" s="105"/>
      <c r="L12" s="105"/>
      <c r="M12" s="105"/>
      <c r="N12" s="105"/>
      <c r="O12" s="105"/>
    </row>
    <row r="13" spans="1:15" ht="18" customHeight="1" thickBot="1" x14ac:dyDescent="0.25">
      <c r="A13" s="61" t="s">
        <v>23</v>
      </c>
      <c r="B13" s="106">
        <v>25579.869989999999</v>
      </c>
      <c r="C13" s="106">
        <v>28253.480219999998</v>
      </c>
      <c r="D13" s="106">
        <v>37876.220390000002</v>
      </c>
      <c r="E13" s="106">
        <v>31902.100109999999</v>
      </c>
      <c r="F13" s="106">
        <v>33078.304120000001</v>
      </c>
      <c r="G13" s="106">
        <v>33909.673000000003</v>
      </c>
      <c r="H13" s="106">
        <v>34621.776132999992</v>
      </c>
      <c r="I13" s="106">
        <v>35348.833431792991</v>
      </c>
      <c r="J13" s="106">
        <v>36091.158933860635</v>
      </c>
      <c r="K13" s="106">
        <v>36849.073271471709</v>
      </c>
      <c r="L13" s="106">
        <v>37622.903810172611</v>
      </c>
      <c r="M13" s="106">
        <v>38412.98479018623</v>
      </c>
      <c r="N13" s="106">
        <v>39219.657470780141</v>
      </c>
      <c r="O13" s="106">
        <v>40043.270277666525</v>
      </c>
    </row>
    <row r="14" spans="1:15" ht="18" customHeight="1" thickBot="1" x14ac:dyDescent="0.25">
      <c r="A14" s="53" t="s">
        <v>25</v>
      </c>
      <c r="B14" s="96"/>
      <c r="C14" s="96"/>
      <c r="D14" s="96"/>
      <c r="E14" s="96"/>
      <c r="F14" s="96"/>
      <c r="G14" s="96"/>
      <c r="H14" s="96"/>
      <c r="I14" s="96"/>
      <c r="J14" s="96"/>
      <c r="K14" s="96"/>
      <c r="L14" s="96"/>
      <c r="M14" s="96"/>
      <c r="N14" s="96"/>
      <c r="O14" s="97"/>
    </row>
    <row r="15" spans="1:15" ht="18" customHeight="1" x14ac:dyDescent="0.2">
      <c r="A15" s="60" t="s">
        <v>22</v>
      </c>
      <c r="B15" s="107"/>
      <c r="C15" s="107"/>
      <c r="D15" s="107"/>
      <c r="E15" s="107"/>
      <c r="F15" s="107"/>
      <c r="G15" s="107"/>
      <c r="H15" s="107"/>
      <c r="I15" s="107"/>
      <c r="J15" s="107"/>
      <c r="K15" s="107"/>
      <c r="L15" s="107"/>
      <c r="M15" s="107"/>
      <c r="N15" s="107"/>
      <c r="O15" s="107"/>
    </row>
    <row r="16" spans="1:15" ht="18" customHeight="1" thickBot="1" x14ac:dyDescent="0.25">
      <c r="A16" s="61" t="s">
        <v>23</v>
      </c>
      <c r="B16" s="108"/>
      <c r="C16" s="108"/>
      <c r="D16" s="108"/>
      <c r="E16" s="108"/>
      <c r="F16" s="108"/>
      <c r="G16" s="108"/>
      <c r="H16" s="108"/>
      <c r="I16" s="108"/>
      <c r="J16" s="108"/>
      <c r="K16" s="108"/>
      <c r="L16" s="108"/>
      <c r="M16" s="108"/>
      <c r="N16" s="108"/>
      <c r="O16" s="108"/>
    </row>
    <row r="17" spans="1:15" ht="18" customHeight="1" thickBot="1" x14ac:dyDescent="0.25">
      <c r="A17" s="53" t="s">
        <v>26</v>
      </c>
      <c r="B17" s="96"/>
      <c r="C17" s="96"/>
      <c r="D17" s="96"/>
      <c r="E17" s="96"/>
      <c r="F17" s="96"/>
      <c r="G17" s="96"/>
      <c r="H17" s="96"/>
      <c r="I17" s="96"/>
      <c r="J17" s="96"/>
      <c r="K17" s="96"/>
      <c r="L17" s="96"/>
      <c r="M17" s="96"/>
      <c r="N17" s="96"/>
      <c r="O17" s="97"/>
    </row>
    <row r="18" spans="1:15" ht="18" customHeight="1" x14ac:dyDescent="0.2">
      <c r="A18" s="60" t="s">
        <v>22</v>
      </c>
      <c r="B18" s="105"/>
      <c r="C18" s="105"/>
      <c r="D18" s="105"/>
      <c r="E18" s="105"/>
      <c r="F18" s="105"/>
      <c r="G18" s="105"/>
      <c r="H18" s="105"/>
      <c r="I18" s="105"/>
      <c r="J18" s="105"/>
      <c r="K18" s="105"/>
      <c r="L18" s="105"/>
      <c r="M18" s="105"/>
      <c r="N18" s="105"/>
      <c r="O18" s="105"/>
    </row>
    <row r="19" spans="1:15" ht="18" customHeight="1" x14ac:dyDescent="0.2">
      <c r="A19" s="61" t="s">
        <v>23</v>
      </c>
      <c r="B19" s="109"/>
      <c r="C19" s="109"/>
      <c r="D19" s="109"/>
      <c r="E19" s="109"/>
      <c r="F19" s="109"/>
      <c r="G19" s="109"/>
      <c r="H19" s="109"/>
      <c r="I19" s="109"/>
      <c r="J19" s="109"/>
      <c r="K19" s="109"/>
      <c r="L19" s="109"/>
      <c r="M19" s="109"/>
      <c r="N19" s="109"/>
      <c r="O19" s="109"/>
    </row>
    <row r="20" spans="1:15" ht="18" customHeight="1" x14ac:dyDescent="0.2">
      <c r="A20" s="62" t="s">
        <v>118</v>
      </c>
      <c r="B20" s="110"/>
      <c r="C20" s="110"/>
      <c r="D20" s="110">
        <v>4.58</v>
      </c>
      <c r="E20" s="110">
        <v>4.58</v>
      </c>
      <c r="F20" s="110">
        <v>4.57</v>
      </c>
      <c r="G20" s="110">
        <v>5.21</v>
      </c>
      <c r="H20" s="110">
        <v>3.6603620131582302</v>
      </c>
      <c r="I20" s="110">
        <v>4.0079436175595404</v>
      </c>
      <c r="J20" s="110">
        <v>4.3662383821087403</v>
      </c>
      <c r="K20" s="110">
        <v>4.6517890345556099</v>
      </c>
      <c r="L20" s="110">
        <v>4.8019205260275504</v>
      </c>
      <c r="M20" s="110">
        <v>4.8922864739387304</v>
      </c>
      <c r="N20" s="110">
        <v>5.1244766019218</v>
      </c>
      <c r="O20" s="110">
        <v>5.23198493151616</v>
      </c>
    </row>
    <row r="21" spans="1:15" ht="18" customHeight="1" thickBot="1" x14ac:dyDescent="0.25">
      <c r="A21" s="62" t="s">
        <v>125</v>
      </c>
      <c r="B21" s="111"/>
      <c r="C21" s="111"/>
      <c r="D21" s="111">
        <v>14</v>
      </c>
      <c r="E21" s="111">
        <v>15</v>
      </c>
      <c r="F21" s="111">
        <v>16.05</v>
      </c>
      <c r="G21" s="111">
        <v>17.2</v>
      </c>
      <c r="H21" s="111">
        <v>40.672838932167203</v>
      </c>
      <c r="I21" s="111">
        <v>45.941594790849898</v>
      </c>
      <c r="J21" s="111">
        <v>46.870923533221998</v>
      </c>
      <c r="K21" s="111">
        <v>47.806325071875797</v>
      </c>
      <c r="L21" s="111">
        <v>48.767890544210701</v>
      </c>
      <c r="M21" s="111">
        <v>49.743756179047502</v>
      </c>
      <c r="N21" s="111">
        <v>50.757476789508999</v>
      </c>
      <c r="O21" s="112">
        <v>51.774851986954403</v>
      </c>
    </row>
    <row r="22" spans="1:15" ht="18" customHeight="1" thickBot="1" x14ac:dyDescent="0.25">
      <c r="A22" s="53" t="s">
        <v>27</v>
      </c>
      <c r="B22" s="96"/>
      <c r="C22" s="96"/>
      <c r="D22" s="96"/>
      <c r="E22" s="96"/>
      <c r="F22" s="96"/>
      <c r="G22" s="96"/>
      <c r="H22" s="96"/>
      <c r="I22" s="96"/>
      <c r="J22" s="96"/>
      <c r="K22" s="96"/>
      <c r="L22" s="96"/>
      <c r="M22" s="96"/>
      <c r="N22" s="96"/>
      <c r="O22" s="97"/>
    </row>
    <row r="23" spans="1:15" ht="18" customHeight="1" x14ac:dyDescent="0.2">
      <c r="A23" s="60" t="s">
        <v>22</v>
      </c>
      <c r="B23" s="105"/>
      <c r="C23" s="105"/>
      <c r="D23" s="105"/>
      <c r="E23" s="105"/>
      <c r="F23" s="105"/>
      <c r="G23" s="105"/>
      <c r="H23" s="105"/>
      <c r="I23" s="105"/>
      <c r="J23" s="105"/>
      <c r="K23" s="105"/>
      <c r="L23" s="105"/>
      <c r="M23" s="105"/>
      <c r="N23" s="105"/>
      <c r="O23" s="105"/>
    </row>
    <row r="24" spans="1:15" ht="18" customHeight="1" x14ac:dyDescent="0.2">
      <c r="A24" s="61" t="s">
        <v>23</v>
      </c>
      <c r="B24" s="113"/>
      <c r="C24" s="113"/>
      <c r="D24" s="113"/>
      <c r="E24" s="113"/>
      <c r="F24" s="113"/>
      <c r="G24" s="113"/>
      <c r="H24" s="113"/>
      <c r="I24" s="113"/>
      <c r="J24" s="113"/>
      <c r="K24" s="113"/>
      <c r="L24" s="113"/>
      <c r="M24" s="113"/>
      <c r="N24" s="113"/>
      <c r="O24" s="113"/>
    </row>
    <row r="25" spans="1:15" ht="18" customHeight="1" thickBot="1" x14ac:dyDescent="0.25">
      <c r="A25" s="63" t="s">
        <v>119</v>
      </c>
      <c r="B25" s="114"/>
      <c r="C25" s="114"/>
      <c r="D25" s="114"/>
      <c r="E25" s="114"/>
      <c r="F25" s="114"/>
      <c r="G25" s="114"/>
      <c r="H25" s="114"/>
      <c r="I25" s="114"/>
      <c r="J25" s="114"/>
      <c r="K25" s="114"/>
      <c r="L25" s="114"/>
      <c r="M25" s="114"/>
      <c r="N25" s="114"/>
      <c r="O25" s="114"/>
    </row>
    <row r="26" spans="1:15" ht="15.75" customHeight="1" thickBot="1" x14ac:dyDescent="0.25">
      <c r="A26" s="53" t="s">
        <v>28</v>
      </c>
      <c r="B26" s="96"/>
      <c r="C26" s="96"/>
      <c r="D26" s="96"/>
      <c r="E26" s="96"/>
      <c r="F26" s="96"/>
      <c r="G26" s="96"/>
      <c r="H26" s="96"/>
      <c r="I26" s="96"/>
      <c r="J26" s="96"/>
      <c r="K26" s="96"/>
      <c r="L26" s="96"/>
      <c r="M26" s="96"/>
      <c r="N26" s="96"/>
      <c r="O26" s="97"/>
    </row>
    <row r="27" spans="1:15" ht="15.75" customHeight="1" x14ac:dyDescent="0.2">
      <c r="A27" s="60" t="s">
        <v>22</v>
      </c>
      <c r="B27" s="115">
        <v>33771.56482</v>
      </c>
      <c r="C27" s="115">
        <v>38678.18247</v>
      </c>
      <c r="D27" s="115">
        <v>32172.44888</v>
      </c>
      <c r="E27" s="115">
        <v>42608.623593408003</v>
      </c>
      <c r="F27" s="115">
        <v>43062.644026865499</v>
      </c>
      <c r="G27" s="115">
        <v>72421.83</v>
      </c>
      <c r="H27" s="115">
        <v>72279.83</v>
      </c>
      <c r="I27" s="115">
        <v>79136.13</v>
      </c>
      <c r="J27" s="115">
        <v>79430.899999999994</v>
      </c>
      <c r="K27" s="115">
        <v>80562.25</v>
      </c>
      <c r="L27" s="115">
        <v>78949.919999999998</v>
      </c>
      <c r="M27" s="115">
        <v>80285.490000000005</v>
      </c>
      <c r="N27" s="115">
        <v>81726.210000000006</v>
      </c>
      <c r="O27" s="115">
        <v>83345.17</v>
      </c>
    </row>
    <row r="28" spans="1:15" ht="15.75" customHeight="1" thickBot="1" x14ac:dyDescent="0.25">
      <c r="A28" s="61" t="s">
        <v>23</v>
      </c>
      <c r="B28" s="116">
        <v>8553.7005900000004</v>
      </c>
      <c r="C28" s="116">
        <v>7679.6347300000007</v>
      </c>
      <c r="D28" s="116">
        <v>7431.32395</v>
      </c>
      <c r="E28" s="116">
        <v>14124.95716</v>
      </c>
      <c r="F28" s="116">
        <v>13626.8521</v>
      </c>
      <c r="G28" s="116">
        <v>13630.888999999999</v>
      </c>
      <c r="H28" s="116">
        <v>21443.991687191708</v>
      </c>
      <c r="I28" s="116">
        <v>23547.242839165923</v>
      </c>
      <c r="J28" s="116">
        <v>24328.280319987825</v>
      </c>
      <c r="K28" s="116">
        <v>24989.664942812444</v>
      </c>
      <c r="L28" s="116">
        <v>25505.195235010058</v>
      </c>
      <c r="M28" s="116">
        <v>25851.080953684308</v>
      </c>
      <c r="N28" s="116">
        <v>26296.793962901982</v>
      </c>
      <c r="O28" s="116">
        <v>26625.858493991855</v>
      </c>
    </row>
    <row r="29" spans="1:15" ht="17.25" customHeight="1" thickBot="1" x14ac:dyDescent="0.25">
      <c r="A29" s="55" t="s">
        <v>29</v>
      </c>
      <c r="B29" s="98"/>
      <c r="C29" s="98"/>
      <c r="D29" s="98"/>
      <c r="E29" s="98"/>
      <c r="F29" s="98"/>
      <c r="G29" s="98"/>
      <c r="H29" s="98"/>
      <c r="I29" s="98"/>
      <c r="J29" s="98"/>
      <c r="K29" s="98"/>
      <c r="L29" s="98"/>
      <c r="M29" s="98"/>
      <c r="N29" s="98"/>
      <c r="O29" s="99"/>
    </row>
    <row r="30" spans="1:15" ht="17.25" customHeight="1" thickBot="1" x14ac:dyDescent="0.25">
      <c r="A30" s="64" t="s">
        <v>30</v>
      </c>
      <c r="B30" s="117">
        <v>16449.184359999999</v>
      </c>
      <c r="C30" s="117">
        <v>17034.91563</v>
      </c>
      <c r="D30" s="117">
        <v>18533.73027</v>
      </c>
      <c r="E30" s="117">
        <v>19086.889664170067</v>
      </c>
      <c r="F30" s="117">
        <v>19735.164707617048</v>
      </c>
      <c r="G30" s="117">
        <v>20129.868001769391</v>
      </c>
      <c r="H30" s="117">
        <v>20532.465361804778</v>
      </c>
      <c r="I30" s="117">
        <v>20943.114669040875</v>
      </c>
      <c r="J30" s="117">
        <v>21361.976962421693</v>
      </c>
      <c r="K30" s="118">
        <v>21789.216501670129</v>
      </c>
      <c r="L30" s="119">
        <v>22225.000831703532</v>
      </c>
      <c r="M30" s="119">
        <v>22669.500848337604</v>
      </c>
      <c r="N30" s="117">
        <v>23122.890865304358</v>
      </c>
      <c r="O30" s="118">
        <v>23585.348682610445</v>
      </c>
    </row>
    <row r="31" spans="1:15" ht="17.25" customHeight="1" thickBot="1" x14ac:dyDescent="0.25">
      <c r="A31" s="53" t="s">
        <v>31</v>
      </c>
      <c r="B31" s="96"/>
      <c r="C31" s="96"/>
      <c r="D31" s="96"/>
      <c r="E31" s="96"/>
      <c r="F31" s="96"/>
      <c r="G31" s="96"/>
      <c r="H31" s="96"/>
      <c r="I31" s="96"/>
      <c r="J31" s="96"/>
      <c r="K31" s="96"/>
      <c r="L31" s="96"/>
      <c r="M31" s="96"/>
      <c r="N31" s="96"/>
      <c r="O31" s="97"/>
    </row>
    <row r="32" spans="1:15" ht="17.25" customHeight="1" x14ac:dyDescent="0.2">
      <c r="A32" s="65" t="s">
        <v>32</v>
      </c>
      <c r="B32" s="120"/>
      <c r="C32" s="120"/>
      <c r="D32" s="120"/>
      <c r="E32" s="120"/>
      <c r="F32" s="120"/>
      <c r="G32" s="120"/>
      <c r="H32" s="120"/>
      <c r="I32" s="120"/>
      <c r="J32" s="120"/>
      <c r="K32" s="121"/>
      <c r="L32" s="122"/>
      <c r="M32" s="122"/>
      <c r="N32" s="120"/>
      <c r="O32" s="121"/>
    </row>
    <row r="33" spans="1:15" ht="17.25" customHeight="1" x14ac:dyDescent="0.2">
      <c r="A33" s="66" t="s">
        <v>33</v>
      </c>
      <c r="B33" s="120"/>
      <c r="C33" s="120"/>
      <c r="D33" s="120"/>
      <c r="E33" s="120"/>
      <c r="F33" s="120"/>
      <c r="G33" s="120"/>
      <c r="H33" s="120"/>
      <c r="I33" s="120"/>
      <c r="J33" s="120"/>
      <c r="K33" s="121"/>
      <c r="L33" s="122"/>
      <c r="M33" s="122"/>
      <c r="N33" s="120"/>
      <c r="O33" s="121"/>
    </row>
    <row r="34" spans="1:15" ht="17.25" customHeight="1" x14ac:dyDescent="0.2">
      <c r="A34" s="66" t="s">
        <v>34</v>
      </c>
      <c r="B34" s="120"/>
      <c r="C34" s="120"/>
      <c r="D34" s="120"/>
      <c r="E34" s="120"/>
      <c r="F34" s="120"/>
      <c r="G34" s="120"/>
      <c r="H34" s="120"/>
      <c r="I34" s="120"/>
      <c r="J34" s="120"/>
      <c r="K34" s="121"/>
      <c r="L34" s="122"/>
      <c r="M34" s="122"/>
      <c r="N34" s="120"/>
      <c r="O34" s="121"/>
    </row>
    <row r="35" spans="1:15" ht="17.25" customHeight="1" x14ac:dyDescent="0.2">
      <c r="A35" s="66" t="s">
        <v>35</v>
      </c>
      <c r="B35" s="120"/>
      <c r="C35" s="120"/>
      <c r="D35" s="120"/>
      <c r="E35" s="120"/>
      <c r="F35" s="120"/>
      <c r="G35" s="120"/>
      <c r="H35" s="120"/>
      <c r="I35" s="120"/>
      <c r="J35" s="120"/>
      <c r="K35" s="121"/>
      <c r="L35" s="122"/>
      <c r="M35" s="122"/>
      <c r="N35" s="120"/>
      <c r="O35" s="121"/>
    </row>
    <row r="36" spans="1:15" ht="17.25" customHeight="1" thickBot="1" x14ac:dyDescent="0.25">
      <c r="A36" s="67" t="s">
        <v>36</v>
      </c>
      <c r="B36" s="118"/>
      <c r="C36" s="118"/>
      <c r="D36" s="118"/>
      <c r="E36" s="118"/>
      <c r="F36" s="118"/>
      <c r="G36" s="118"/>
      <c r="H36" s="118"/>
      <c r="I36" s="118"/>
      <c r="J36" s="118"/>
      <c r="K36" s="118"/>
      <c r="L36" s="118"/>
      <c r="M36" s="118"/>
      <c r="N36" s="118"/>
      <c r="O36" s="118"/>
    </row>
    <row r="37" spans="1:15" ht="17.25" customHeight="1" thickBot="1" x14ac:dyDescent="0.25">
      <c r="A37" s="68" t="s">
        <v>37</v>
      </c>
      <c r="B37" s="123">
        <v>258116.79084</v>
      </c>
      <c r="C37" s="123">
        <v>227412.82828000002</v>
      </c>
      <c r="D37" s="123">
        <v>224423.732861</v>
      </c>
      <c r="E37" s="123">
        <v>195915.76419659198</v>
      </c>
      <c r="F37" s="123">
        <v>199871.0997331345</v>
      </c>
      <c r="G37" s="123">
        <v>208291.33001249592</v>
      </c>
      <c r="H37" s="123">
        <v>203489.47292595403</v>
      </c>
      <c r="I37" s="123">
        <v>190609.33597797476</v>
      </c>
      <c r="J37" s="123">
        <v>196801.55981852222</v>
      </c>
      <c r="K37" s="123">
        <v>218576.97224259912</v>
      </c>
      <c r="L37" s="123">
        <v>227362.16120938992</v>
      </c>
      <c r="M37" s="123">
        <v>241375.09793385729</v>
      </c>
      <c r="N37" s="123">
        <v>255334.37493161275</v>
      </c>
      <c r="O37" s="123">
        <v>265005.90031016315</v>
      </c>
    </row>
    <row r="38" spans="1:15" ht="17.25" customHeight="1" thickBot="1" x14ac:dyDescent="0.25">
      <c r="A38" s="69" t="s">
        <v>38</v>
      </c>
      <c r="B38" s="124"/>
      <c r="C38" s="124"/>
      <c r="D38" s="124"/>
      <c r="E38" s="124"/>
      <c r="F38" s="124"/>
      <c r="G38" s="124"/>
      <c r="H38" s="124"/>
      <c r="I38" s="124"/>
      <c r="J38" s="124"/>
      <c r="K38" s="124"/>
      <c r="L38" s="124"/>
      <c r="M38" s="124"/>
      <c r="N38" s="124"/>
      <c r="O38" s="125"/>
    </row>
    <row r="39" spans="1:15" ht="17.25" customHeight="1" x14ac:dyDescent="0.2">
      <c r="A39" s="70" t="s">
        <v>39</v>
      </c>
      <c r="B39" s="115">
        <v>132297.88832000003</v>
      </c>
      <c r="C39" s="115">
        <v>118494.14802000001</v>
      </c>
      <c r="D39" s="115">
        <v>129952.43959000004</v>
      </c>
      <c r="E39" s="115">
        <v>123879.59718445399</v>
      </c>
      <c r="F39" s="115">
        <v>172461.974734699</v>
      </c>
      <c r="G39" s="115">
        <v>178366.73404323281</v>
      </c>
      <c r="H39" s="115">
        <v>150929.39167682419</v>
      </c>
      <c r="I39" s="115">
        <v>145165.7307292966</v>
      </c>
      <c r="J39" s="115">
        <v>145822.88250741275</v>
      </c>
      <c r="K39" s="115">
        <v>148270.24610849775</v>
      </c>
      <c r="L39" s="115">
        <v>146779.28223832758</v>
      </c>
      <c r="M39" s="115">
        <v>138378.13678523022</v>
      </c>
      <c r="N39" s="115">
        <v>139210.06715781547</v>
      </c>
      <c r="O39" s="115">
        <v>141448.5836839476</v>
      </c>
    </row>
    <row r="40" spans="1:15" ht="17.25" customHeight="1" thickBot="1" x14ac:dyDescent="0.25">
      <c r="A40" s="71" t="s">
        <v>40</v>
      </c>
      <c r="B40" s="116">
        <v>82998.633679999984</v>
      </c>
      <c r="C40" s="116">
        <v>63797.530719999995</v>
      </c>
      <c r="D40" s="116">
        <v>49589.546468922046</v>
      </c>
      <c r="E40" s="116">
        <v>56539.505209415198</v>
      </c>
      <c r="F40" s="116">
        <v>58638.698410467776</v>
      </c>
      <c r="G40" s="116">
        <v>60646.372280676871</v>
      </c>
      <c r="H40" s="116">
        <v>51317.417033100901</v>
      </c>
      <c r="I40" s="116">
        <v>49357.717936751273</v>
      </c>
      <c r="J40" s="116">
        <v>49581.1557408593</v>
      </c>
      <c r="K40" s="116">
        <v>50413.282453576947</v>
      </c>
      <c r="L40" s="116">
        <v>49906.340672014347</v>
      </c>
      <c r="M40" s="116">
        <v>47049.871961827812</v>
      </c>
      <c r="N40" s="116">
        <v>47332.73613691092</v>
      </c>
      <c r="O40" s="116">
        <v>48093.852873888063</v>
      </c>
    </row>
    <row r="41" spans="1:15" ht="17.25" customHeight="1" thickBot="1" x14ac:dyDescent="0.25">
      <c r="A41" s="72" t="s">
        <v>41</v>
      </c>
      <c r="B41" s="126">
        <v>48890.461000000003</v>
      </c>
      <c r="C41" s="126">
        <v>27617.149000000001</v>
      </c>
      <c r="D41" s="126">
        <v>73915.21149438771</v>
      </c>
      <c r="E41" s="126">
        <v>49092.305368750051</v>
      </c>
      <c r="F41" s="126">
        <v>41649.387439846294</v>
      </c>
      <c r="G41" s="126">
        <v>37064.599905565236</v>
      </c>
      <c r="H41" s="126">
        <v>46842.138066350715</v>
      </c>
      <c r="I41" s="126">
        <v>65230.320615736207</v>
      </c>
      <c r="J41" s="126">
        <v>75391.69631328361</v>
      </c>
      <c r="K41" s="126">
        <v>87883.60151853165</v>
      </c>
      <c r="L41" s="126">
        <v>89768.239412571915</v>
      </c>
      <c r="M41" s="126">
        <v>93123.697630475188</v>
      </c>
      <c r="N41" s="126">
        <v>98050.361616965078</v>
      </c>
      <c r="O41" s="126">
        <v>99755.700360731906</v>
      </c>
    </row>
    <row r="42" spans="1:15" ht="17.25" customHeight="1" thickBot="1" x14ac:dyDescent="0.25">
      <c r="A42" s="72" t="s">
        <v>117</v>
      </c>
      <c r="B42" s="127"/>
      <c r="C42" s="127"/>
      <c r="D42" s="127">
        <v>-34249.722745586907</v>
      </c>
      <c r="E42" s="127">
        <v>-34781.872502635822</v>
      </c>
      <c r="F42" s="127">
        <v>-64410.148655691453</v>
      </c>
      <c r="G42" s="127">
        <v>-73710.684749046137</v>
      </c>
      <c r="H42" s="127">
        <v>-75086.781480701902</v>
      </c>
      <c r="I42" s="127">
        <v>-91606.223476425599</v>
      </c>
      <c r="J42" s="127">
        <v>-101281.5171194834</v>
      </c>
      <c r="K42" s="127">
        <v>-119243.07721104297</v>
      </c>
      <c r="L42" s="127">
        <v>-112551.94084320494</v>
      </c>
      <c r="M42" s="127">
        <v>-113016.0458185121</v>
      </c>
      <c r="N42" s="127">
        <v>-118055.30555904249</v>
      </c>
      <c r="O42" s="127">
        <v>-122243.1711165719</v>
      </c>
    </row>
    <row r="43" spans="1:15" s="57" customFormat="1" ht="16.5" customHeight="1" thickBot="1" x14ac:dyDescent="0.25">
      <c r="A43" s="73" t="s">
        <v>42</v>
      </c>
      <c r="B43" s="96"/>
      <c r="C43" s="96"/>
      <c r="D43" s="96"/>
      <c r="E43" s="96"/>
      <c r="F43" s="96"/>
      <c r="G43" s="96"/>
      <c r="H43" s="96"/>
      <c r="I43" s="96"/>
      <c r="J43" s="96"/>
      <c r="K43" s="96"/>
      <c r="L43" s="96"/>
      <c r="M43" s="96"/>
      <c r="N43" s="96"/>
      <c r="O43" s="97"/>
    </row>
    <row r="44" spans="1:15" s="57" customFormat="1" ht="16.5" customHeight="1" x14ac:dyDescent="0.2">
      <c r="A44" s="74" t="s">
        <v>43</v>
      </c>
      <c r="B44" s="103">
        <v>9051.1736399999991</v>
      </c>
      <c r="C44" s="103">
        <v>7234.3202899999997</v>
      </c>
      <c r="D44" s="103">
        <v>10033.123220007601</v>
      </c>
      <c r="E44" s="103">
        <v>11584.011850007597</v>
      </c>
      <c r="F44" s="103">
        <v>11644.211420007599</v>
      </c>
      <c r="G44" s="103">
        <v>11877.095648407752</v>
      </c>
      <c r="H44" s="103">
        <v>12114.637561375908</v>
      </c>
      <c r="I44" s="103">
        <v>12356.930312603427</v>
      </c>
      <c r="J44" s="103">
        <v>12604.068918855495</v>
      </c>
      <c r="K44" s="103">
        <v>12856.150297232605</v>
      </c>
      <c r="L44" s="103">
        <v>13113.273303177257</v>
      </c>
      <c r="M44" s="103">
        <v>13375.538769240802</v>
      </c>
      <c r="N44" s="103">
        <v>13643.049544625619</v>
      </c>
      <c r="O44" s="103">
        <v>13915.910535518131</v>
      </c>
    </row>
    <row r="45" spans="1:15" s="57" customFormat="1" ht="16.5" customHeight="1" x14ac:dyDescent="0.2">
      <c r="A45" s="75" t="s">
        <v>44</v>
      </c>
      <c r="B45" s="128">
        <v>24502.51556</v>
      </c>
      <c r="C45" s="128">
        <v>15714.132599999999</v>
      </c>
      <c r="D45" s="128">
        <v>14786.78658</v>
      </c>
      <c r="E45" s="128">
        <v>15569.21203401457</v>
      </c>
      <c r="F45" s="128">
        <v>16347.672635715297</v>
      </c>
      <c r="G45" s="128">
        <v>17165.056267501066</v>
      </c>
      <c r="H45" s="128">
        <v>18023.309080876119</v>
      </c>
      <c r="I45" s="128">
        <v>17858.524540708109</v>
      </c>
      <c r="J45" s="128">
        <v>18215.695031522271</v>
      </c>
      <c r="K45" s="128">
        <v>18580.008932152716</v>
      </c>
      <c r="L45" s="128">
        <v>18951.609110795769</v>
      </c>
      <c r="M45" s="128">
        <v>19330.641293011686</v>
      </c>
      <c r="N45" s="128">
        <v>19717.254118871919</v>
      </c>
      <c r="O45" s="128">
        <v>20111.599201249359</v>
      </c>
    </row>
    <row r="46" spans="1:15" s="57" customFormat="1" ht="16.5" customHeight="1" thickBot="1" x14ac:dyDescent="0.25">
      <c r="A46" s="76" t="s">
        <v>45</v>
      </c>
      <c r="B46" s="129">
        <v>10812.17123</v>
      </c>
      <c r="C46" s="129">
        <v>9451.7732500000002</v>
      </c>
      <c r="D46" s="129">
        <v>13458.45298</v>
      </c>
      <c r="E46" s="129">
        <v>14001.258854192913</v>
      </c>
      <c r="F46" s="129">
        <v>14216.541441623185</v>
      </c>
      <c r="G46" s="129">
        <v>14618.611184124713</v>
      </c>
      <c r="H46" s="129">
        <v>15170.021766042679</v>
      </c>
      <c r="I46" s="129">
        <v>15468.568928484945</v>
      </c>
      <c r="J46" s="129">
        <v>15918.80983012877</v>
      </c>
      <c r="K46" s="129">
        <v>16382.287249035689</v>
      </c>
      <c r="L46" s="129">
        <v>16859.392866527858</v>
      </c>
      <c r="M46" s="129">
        <v>17350.530006083212</v>
      </c>
      <c r="N46" s="129">
        <v>17856.113980434406</v>
      </c>
      <c r="O46" s="129">
        <v>18376.572449037489</v>
      </c>
    </row>
    <row r="47" spans="1:15" ht="18.75" customHeight="1" thickBot="1" x14ac:dyDescent="0.25">
      <c r="A47" s="77" t="s">
        <v>46</v>
      </c>
      <c r="B47" s="130">
        <v>136250.85783000002</v>
      </c>
      <c r="C47" s="130">
        <v>165743.59756000002</v>
      </c>
      <c r="D47" s="130">
        <v>161087.18005000101</v>
      </c>
      <c r="E47" s="130">
        <v>170926.37573000099</v>
      </c>
      <c r="F47" s="130">
        <v>181970.376010001</v>
      </c>
      <c r="G47" s="130">
        <v>185609.78353020101</v>
      </c>
      <c r="H47" s="130">
        <v>189321.97920080504</v>
      </c>
      <c r="I47" s="130">
        <v>193108.41878482114</v>
      </c>
      <c r="J47" s="130">
        <v>196970.58716051758</v>
      </c>
      <c r="K47" s="130">
        <v>200909.99890372794</v>
      </c>
      <c r="L47" s="130">
        <v>204928.1988818025</v>
      </c>
      <c r="M47" s="130">
        <v>209026.76285943855</v>
      </c>
      <c r="N47" s="130">
        <v>213207.29811662732</v>
      </c>
      <c r="O47" s="130">
        <v>217471.44407895987</v>
      </c>
    </row>
    <row r="48" spans="1:15" s="57" customFormat="1" ht="17.25" customHeight="1" thickBot="1" x14ac:dyDescent="0.25">
      <c r="A48" s="77" t="s">
        <v>47</v>
      </c>
      <c r="B48" s="130">
        <v>87076.161670000001</v>
      </c>
      <c r="C48" s="130">
        <v>90802.554189999995</v>
      </c>
      <c r="D48" s="130">
        <v>98985.63076</v>
      </c>
      <c r="E48" s="130">
        <v>104552.07537999999</v>
      </c>
      <c r="F48" s="130">
        <v>109033.68704</v>
      </c>
      <c r="G48" s="130">
        <v>112631.77899999999</v>
      </c>
      <c r="H48" s="130">
        <v>114997.046359</v>
      </c>
      <c r="I48" s="130">
        <v>117411.984332539</v>
      </c>
      <c r="J48" s="130">
        <v>119877.63600352229</v>
      </c>
      <c r="K48" s="130">
        <v>122395.06635959624</v>
      </c>
      <c r="L48" s="130">
        <v>124965.36275314775</v>
      </c>
      <c r="M48" s="130">
        <v>127589.63537096384</v>
      </c>
      <c r="N48" s="130">
        <v>130269.01771375407</v>
      </c>
      <c r="O48" s="130">
        <v>133004.6670857429</v>
      </c>
    </row>
    <row r="49" spans="1:15" s="57" customFormat="1" ht="17.25" customHeight="1" thickBot="1" x14ac:dyDescent="0.25">
      <c r="A49" s="77" t="s">
        <v>48</v>
      </c>
      <c r="B49" s="130">
        <v>117050.74533999999</v>
      </c>
      <c r="C49" s="130">
        <v>107866.09086000001</v>
      </c>
      <c r="D49" s="130">
        <v>116615.96932100001</v>
      </c>
      <c r="E49" s="130">
        <v>120385.61874999999</v>
      </c>
      <c r="F49" s="130">
        <v>123812.28366</v>
      </c>
      <c r="G49" s="130">
        <v>127207.6726069772</v>
      </c>
      <c r="H49" s="130">
        <v>130262.78338522914</v>
      </c>
      <c r="I49" s="130">
        <v>133282.46645692221</v>
      </c>
      <c r="J49" s="130">
        <v>136374.89412102985</v>
      </c>
      <c r="K49" s="130">
        <v>139541.8739665318</v>
      </c>
      <c r="L49" s="130">
        <v>142785.25994088102</v>
      </c>
      <c r="M49" s="130">
        <v>146106.95357552342</v>
      </c>
      <c r="N49" s="130">
        <v>149508.90524471365</v>
      </c>
      <c r="O49" s="130">
        <v>152993.11545855331</v>
      </c>
    </row>
    <row r="50" spans="1:15" s="57" customFormat="1" ht="17.25" customHeight="1" thickBot="1" x14ac:dyDescent="0.25">
      <c r="A50" s="73" t="s">
        <v>49</v>
      </c>
      <c r="B50" s="96"/>
      <c r="C50" s="96"/>
      <c r="D50" s="96"/>
      <c r="E50" s="96"/>
      <c r="F50" s="96"/>
      <c r="G50" s="96"/>
      <c r="H50" s="96"/>
      <c r="I50" s="96"/>
      <c r="J50" s="96"/>
      <c r="K50" s="96"/>
      <c r="L50" s="96"/>
      <c r="M50" s="96"/>
      <c r="N50" s="96"/>
      <c r="O50" s="97"/>
    </row>
    <row r="51" spans="1:15" s="57" customFormat="1" ht="17.25" customHeight="1" x14ac:dyDescent="0.2">
      <c r="A51" s="78" t="s">
        <v>50</v>
      </c>
      <c r="B51" s="103">
        <v>42049.269519999994</v>
      </c>
      <c r="C51" s="103">
        <v>44965.628429999997</v>
      </c>
      <c r="D51" s="103">
        <v>50651.853689999996</v>
      </c>
      <c r="E51" s="103">
        <v>49266.27607</v>
      </c>
      <c r="F51" s="103">
        <v>46194.206270000002</v>
      </c>
      <c r="G51" s="103">
        <v>51384.826000000001</v>
      </c>
      <c r="H51" s="103">
        <v>52463.907346</v>
      </c>
      <c r="I51" s="103">
        <v>53565.649400265989</v>
      </c>
      <c r="J51" s="103">
        <v>54690.528037671582</v>
      </c>
      <c r="K51" s="103">
        <v>55839.029126462665</v>
      </c>
      <c r="L51" s="103">
        <v>57011.648738118391</v>
      </c>
      <c r="M51" s="103">
        <v>58208.893361618859</v>
      </c>
      <c r="N51" s="103">
        <v>59431.280122212855</v>
      </c>
      <c r="O51" s="103">
        <v>60679.337004779321</v>
      </c>
    </row>
    <row r="52" spans="1:15" ht="16.5" customHeight="1" x14ac:dyDescent="0.2">
      <c r="A52" s="79" t="s">
        <v>51</v>
      </c>
      <c r="B52" s="120">
        <v>38607.884119999995</v>
      </c>
      <c r="C52" s="120">
        <v>33969.415950000002</v>
      </c>
      <c r="D52" s="120">
        <v>31271.717430000001</v>
      </c>
      <c r="E52" s="120">
        <v>32312.399859999998</v>
      </c>
      <c r="F52" s="120">
        <v>33072.825579999997</v>
      </c>
      <c r="G52" s="120">
        <v>33588.680999999997</v>
      </c>
      <c r="H52" s="120">
        <v>34294.043300999998</v>
      </c>
      <c r="I52" s="120">
        <v>35014.218210320993</v>
      </c>
      <c r="J52" s="120">
        <v>35749.516792737733</v>
      </c>
      <c r="K52" s="121">
        <v>36500.25664538522</v>
      </c>
      <c r="L52" s="122">
        <v>37266.762034938307</v>
      </c>
      <c r="M52" s="122">
        <v>38049.364037672007</v>
      </c>
      <c r="N52" s="120">
        <v>38848.400682463114</v>
      </c>
      <c r="O52" s="121">
        <v>39664.217096794833</v>
      </c>
    </row>
    <row r="53" spans="1:15" ht="17.25" customHeight="1" x14ac:dyDescent="0.2">
      <c r="A53" s="80" t="s">
        <v>121</v>
      </c>
      <c r="B53" s="120">
        <v>11706.90965</v>
      </c>
      <c r="C53" s="120">
        <v>11278.624810000001</v>
      </c>
      <c r="D53" s="120">
        <v>8067.3230000000003</v>
      </c>
      <c r="E53" s="120">
        <v>2595.0079999999998</v>
      </c>
      <c r="F53" s="120">
        <v>2422.6370000000002</v>
      </c>
      <c r="G53" s="120">
        <v>2422.6370000000002</v>
      </c>
      <c r="H53" s="120">
        <v>0</v>
      </c>
      <c r="I53" s="120">
        <v>0</v>
      </c>
      <c r="J53" s="120">
        <v>0</v>
      </c>
      <c r="K53" s="121">
        <v>0</v>
      </c>
      <c r="L53" s="122">
        <v>0</v>
      </c>
      <c r="M53" s="122">
        <v>0</v>
      </c>
      <c r="N53" s="120">
        <v>0</v>
      </c>
      <c r="O53" s="121">
        <v>0</v>
      </c>
    </row>
    <row r="54" spans="1:15" ht="17.25" customHeight="1" thickBot="1" x14ac:dyDescent="0.25">
      <c r="A54" s="80" t="s">
        <v>52</v>
      </c>
      <c r="B54" s="117">
        <v>18627.132939999981</v>
      </c>
      <c r="C54" s="117">
        <v>17670.63213000002</v>
      </c>
      <c r="D54" s="117">
        <v>23788.384580000002</v>
      </c>
      <c r="E54" s="117">
        <v>23357.693449999802</v>
      </c>
      <c r="F54" s="117">
        <v>24090.529150000209</v>
      </c>
      <c r="G54" s="117">
        <v>19722.391000000007</v>
      </c>
      <c r="H54" s="117">
        <v>20136.561211</v>
      </c>
      <c r="I54" s="117">
        <v>20559.428996431001</v>
      </c>
      <c r="J54" s="117">
        <v>20991.177005356032</v>
      </c>
      <c r="K54" s="118">
        <v>21431.991722468527</v>
      </c>
      <c r="L54" s="119">
        <v>21882.063548640341</v>
      </c>
      <c r="M54" s="119">
        <v>22341.586883161806</v>
      </c>
      <c r="N54" s="117">
        <v>22810.760207708197</v>
      </c>
      <c r="O54" s="118">
        <v>23289.786172070068</v>
      </c>
    </row>
    <row r="55" spans="1:15" ht="17.25" customHeight="1" thickBot="1" x14ac:dyDescent="0.25">
      <c r="A55" s="73" t="s">
        <v>95</v>
      </c>
      <c r="B55" s="130"/>
      <c r="C55" s="130"/>
      <c r="D55" s="130"/>
      <c r="E55" s="130"/>
      <c r="F55" s="130"/>
      <c r="G55" s="130"/>
      <c r="H55" s="130"/>
      <c r="I55" s="130"/>
      <c r="J55" s="130"/>
      <c r="K55" s="130"/>
      <c r="L55" s="130"/>
      <c r="M55" s="130"/>
      <c r="N55" s="130"/>
      <c r="O55" s="130"/>
    </row>
    <row r="56" spans="1:15" s="57" customFormat="1" ht="18" customHeight="1" thickBot="1" x14ac:dyDescent="0.25">
      <c r="A56" s="77" t="s">
        <v>53</v>
      </c>
      <c r="B56" s="130">
        <v>31529.77968</v>
      </c>
      <c r="C56" s="130">
        <v>37640.293519999999</v>
      </c>
      <c r="D56" s="130">
        <v>38715.981169999999</v>
      </c>
      <c r="E56" s="130">
        <v>42024.700079999995</v>
      </c>
      <c r="F56" s="130">
        <v>44913.889109999996</v>
      </c>
      <c r="G56" s="130">
        <v>45812.166892199995</v>
      </c>
      <c r="H56" s="130">
        <v>46728.410230043999</v>
      </c>
      <c r="I56" s="130">
        <v>47662.97843464488</v>
      </c>
      <c r="J56" s="130">
        <v>48616.238003337778</v>
      </c>
      <c r="K56" s="130">
        <v>49588.56276340453</v>
      </c>
      <c r="L56" s="130">
        <v>50580.33401867262</v>
      </c>
      <c r="M56" s="130">
        <v>51591.94069904607</v>
      </c>
      <c r="N56" s="130">
        <v>52623.779513026995</v>
      </c>
      <c r="O56" s="130">
        <v>53676.255103287534</v>
      </c>
    </row>
    <row r="57" spans="1:15" ht="17.25" customHeight="1" thickBot="1" x14ac:dyDescent="0.25">
      <c r="A57" s="81" t="s">
        <v>54</v>
      </c>
      <c r="B57" s="136"/>
      <c r="C57" s="136"/>
      <c r="D57" s="136"/>
      <c r="E57" s="136"/>
      <c r="F57" s="136"/>
      <c r="G57" s="136"/>
      <c r="H57" s="136"/>
      <c r="I57" s="136"/>
      <c r="J57" s="136"/>
      <c r="K57" s="136"/>
      <c r="L57" s="136"/>
      <c r="M57" s="136"/>
      <c r="N57" s="136"/>
      <c r="O57" s="137"/>
    </row>
    <row r="58" spans="1:15" ht="16.5" customHeight="1" x14ac:dyDescent="0.2">
      <c r="A58" s="82" t="s">
        <v>120</v>
      </c>
      <c r="B58" s="115">
        <v>28499.28919</v>
      </c>
      <c r="C58" s="115">
        <v>45741.890800000001</v>
      </c>
      <c r="D58" s="115">
        <v>39831.666783635403</v>
      </c>
      <c r="E58" s="115">
        <v>62412.475516195002</v>
      </c>
      <c r="F58" s="115">
        <v>62012.442901381102</v>
      </c>
      <c r="G58" s="115">
        <v>65307.44</v>
      </c>
      <c r="H58" s="115">
        <v>55724.742995137036</v>
      </c>
      <c r="I58" s="115">
        <v>56731.315190898509</v>
      </c>
      <c r="J58" s="115">
        <v>57758.304192880496</v>
      </c>
      <c r="K58" s="115">
        <v>58806.125772235631</v>
      </c>
      <c r="L58" s="115">
        <v>59875.204197638726</v>
      </c>
      <c r="M58" s="115">
        <v>60965.972409528615</v>
      </c>
      <c r="N58" s="115">
        <v>62078.872197933502</v>
      </c>
      <c r="O58" s="115">
        <v>63214.354383953374</v>
      </c>
    </row>
    <row r="59" spans="1:15" ht="17.25" customHeight="1" x14ac:dyDescent="0.2">
      <c r="A59" s="83" t="s">
        <v>55</v>
      </c>
      <c r="B59" s="131">
        <v>16380.319730000001</v>
      </c>
      <c r="C59" s="131">
        <v>7954.5149200000005</v>
      </c>
      <c r="D59" s="131">
        <v>44502.177589999999</v>
      </c>
      <c r="E59" s="131">
        <v>14412.420590000002</v>
      </c>
      <c r="F59" s="131">
        <v>4643.7579100000003</v>
      </c>
      <c r="G59" s="131">
        <v>67756.657999999996</v>
      </c>
      <c r="H59" s="131">
        <v>8122.375</v>
      </c>
      <c r="I59" s="131">
        <v>14646.507</v>
      </c>
      <c r="J59" s="131">
        <v>2128.6645219999996</v>
      </c>
      <c r="K59" s="131">
        <v>2173.3664769619991</v>
      </c>
      <c r="L59" s="131">
        <v>2219.0071729782007</v>
      </c>
      <c r="M59" s="131">
        <v>2265.6063236107429</v>
      </c>
      <c r="N59" s="131">
        <v>2313.1840564065683</v>
      </c>
      <c r="O59" s="131">
        <v>2361.7609215911057</v>
      </c>
    </row>
    <row r="60" spans="1:15" ht="17.25" customHeight="1" x14ac:dyDescent="0.2">
      <c r="A60" s="83" t="s">
        <v>56</v>
      </c>
      <c r="B60" s="131">
        <v>65591.65986</v>
      </c>
      <c r="C60" s="131">
        <v>76537.767680000004</v>
      </c>
      <c r="D60" s="131">
        <v>122623.70179000002</v>
      </c>
      <c r="E60" s="131">
        <v>124218.78722</v>
      </c>
      <c r="F60" s="131">
        <v>92547.310540000006</v>
      </c>
      <c r="G60" s="131">
        <v>94673.627999999997</v>
      </c>
      <c r="H60" s="131">
        <v>96661.774187999996</v>
      </c>
      <c r="I60" s="131">
        <v>98691.671445947999</v>
      </c>
      <c r="J60" s="131">
        <v>100764.19654631287</v>
      </c>
      <c r="K60" s="131">
        <v>102880.24467378545</v>
      </c>
      <c r="L60" s="131">
        <v>105040.72981193493</v>
      </c>
      <c r="M60" s="131">
        <v>107246.58513798556</v>
      </c>
      <c r="N60" s="131">
        <v>109498.76342588325</v>
      </c>
      <c r="O60" s="131">
        <v>111798.23745782679</v>
      </c>
    </row>
    <row r="61" spans="1:15" ht="17.25" customHeight="1" x14ac:dyDescent="0.2">
      <c r="A61" s="75" t="s">
        <v>57</v>
      </c>
      <c r="B61" s="128"/>
      <c r="C61" s="128"/>
      <c r="D61" s="128"/>
      <c r="E61" s="128"/>
      <c r="F61" s="128"/>
      <c r="G61" s="128"/>
      <c r="H61" s="128"/>
      <c r="I61" s="128"/>
      <c r="J61" s="128"/>
      <c r="K61" s="128"/>
      <c r="L61" s="128"/>
      <c r="M61" s="128"/>
      <c r="N61" s="128"/>
      <c r="O61" s="128"/>
    </row>
    <row r="62" spans="1:15" ht="17.25" customHeight="1" thickBot="1" x14ac:dyDescent="0.25">
      <c r="A62" s="84" t="s">
        <v>58</v>
      </c>
      <c r="B62" s="132">
        <v>73423.427119999993</v>
      </c>
      <c r="C62" s="132">
        <v>69442.673880000002</v>
      </c>
      <c r="D62" s="132">
        <v>154044.44111684198</v>
      </c>
      <c r="E62" s="132">
        <v>143352.70006947362</v>
      </c>
      <c r="F62" s="132">
        <v>105652.27851999999</v>
      </c>
      <c r="G62" s="132">
        <v>106135.973</v>
      </c>
      <c r="H62" s="132">
        <v>118006.45867299999</v>
      </c>
      <c r="I62" s="132">
        <v>120199.80674813299</v>
      </c>
      <c r="J62" s="132">
        <v>122438.95647984376</v>
      </c>
      <c r="K62" s="132">
        <v>124697.50884692048</v>
      </c>
      <c r="L62" s="132">
        <v>127322.95296670579</v>
      </c>
      <c r="M62" s="132">
        <v>129751.22451800661</v>
      </c>
      <c r="N62" s="132">
        <v>133292.42917288473</v>
      </c>
      <c r="O62" s="132">
        <v>137801.9130375153</v>
      </c>
    </row>
    <row r="63" spans="1:15" ht="16.5" customHeight="1" thickBot="1" x14ac:dyDescent="0.25">
      <c r="A63" s="85" t="s">
        <v>59</v>
      </c>
      <c r="B63" s="138">
        <v>226169.48846119465</v>
      </c>
      <c r="C63" s="138">
        <v>206970.94282541171</v>
      </c>
      <c r="D63" s="138">
        <v>199829.45786057363</v>
      </c>
      <c r="E63" s="138">
        <v>197183.54759715937</v>
      </c>
      <c r="F63" s="138">
        <v>195551.77551082495</v>
      </c>
      <c r="G63" s="138">
        <v>189714.78180944186</v>
      </c>
      <c r="H63" s="138">
        <v>188443.35852330615</v>
      </c>
      <c r="I63" s="138">
        <v>168051.39795263839</v>
      </c>
      <c r="J63" s="138">
        <v>170507.37931662647</v>
      </c>
      <c r="K63" s="138">
        <v>169126.03320698981</v>
      </c>
      <c r="L63" s="138">
        <v>167796.04680481399</v>
      </c>
      <c r="M63" s="138">
        <v>166693.02125380031</v>
      </c>
      <c r="N63" s="138">
        <v>100483.09868767807</v>
      </c>
      <c r="O63" s="138">
        <v>89287.707050917801</v>
      </c>
    </row>
    <row r="64" spans="1:15" ht="16.5" customHeight="1" thickBot="1" x14ac:dyDescent="0.25">
      <c r="A64" s="85" t="s">
        <v>60</v>
      </c>
      <c r="B64" s="138"/>
      <c r="C64" s="138">
        <v>9965.5280000000002</v>
      </c>
      <c r="D64" s="138"/>
      <c r="E64" s="138"/>
      <c r="F64" s="138"/>
      <c r="G64" s="138"/>
      <c r="H64" s="138"/>
      <c r="I64" s="138"/>
      <c r="J64" s="138"/>
      <c r="K64" s="138"/>
      <c r="L64" s="138"/>
      <c r="M64" s="138"/>
      <c r="N64" s="138"/>
      <c r="O64" s="138"/>
    </row>
    <row r="65" spans="1:15" ht="16.5" customHeight="1" thickBot="1" x14ac:dyDescent="0.3">
      <c r="A65" s="86" t="s">
        <v>61</v>
      </c>
      <c r="B65" s="138"/>
      <c r="C65" s="138"/>
      <c r="D65" s="138"/>
      <c r="E65" s="138"/>
      <c r="F65" s="138"/>
      <c r="G65" s="138"/>
      <c r="H65" s="138"/>
      <c r="I65" s="138"/>
      <c r="J65" s="138"/>
      <c r="K65" s="138"/>
      <c r="L65" s="138"/>
      <c r="M65" s="138"/>
      <c r="N65" s="138"/>
      <c r="O65" s="138"/>
    </row>
    <row r="66" spans="1:15" ht="13.5" thickBot="1" x14ac:dyDescent="0.25">
      <c r="A66" s="87"/>
      <c r="B66" s="133"/>
      <c r="C66" s="133"/>
      <c r="D66" s="133"/>
      <c r="E66" s="133"/>
      <c r="F66" s="133"/>
      <c r="G66" s="133"/>
      <c r="H66" s="133"/>
      <c r="I66" s="133"/>
      <c r="J66" s="133"/>
      <c r="K66" s="133"/>
      <c r="L66" s="133"/>
      <c r="M66" s="133"/>
      <c r="N66" s="133"/>
      <c r="O66" s="134"/>
    </row>
    <row r="67" spans="1:15" ht="18.75" thickBot="1" x14ac:dyDescent="0.25">
      <c r="A67" s="88" t="s">
        <v>62</v>
      </c>
      <c r="B67" s="89">
        <v>1543986.8791411947</v>
      </c>
      <c r="C67" s="89">
        <v>1487918.2507654119</v>
      </c>
      <c r="D67" s="89">
        <v>1667938.7790807826</v>
      </c>
      <c r="E67" s="89">
        <v>1626522.4310351973</v>
      </c>
      <c r="F67" s="89">
        <v>1585840.4013164919</v>
      </c>
      <c r="G67" s="89">
        <v>1696379.792433548</v>
      </c>
      <c r="H67" s="89">
        <v>1626841.1102243406</v>
      </c>
      <c r="I67" s="89">
        <v>1622342.0694586926</v>
      </c>
      <c r="J67" s="89">
        <v>1641134.7454392076</v>
      </c>
      <c r="K67" s="89">
        <v>1681799.7347710079</v>
      </c>
      <c r="L67" s="89">
        <v>1716164.9487167585</v>
      </c>
      <c r="M67" s="89">
        <v>1744024.0715837786</v>
      </c>
      <c r="N67" s="89">
        <v>1717819.9933684727</v>
      </c>
      <c r="O67" s="89">
        <v>1743307.390604225</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printOptions horizontalCentered="1"/>
  <pageMargins left="0.25" right="0.25" top="0.5" bottom="0.5" header="0.5" footer="0.3"/>
  <pageSetup scale="60" fitToHeight="2"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workbookViewId="0">
      <selection activeCell="B7" sqref="B7"/>
    </sheetView>
  </sheetViews>
  <sheetFormatPr defaultRowHeight="16.5" customHeight="1" x14ac:dyDescent="0.2"/>
  <cols>
    <col min="1" max="1" width="59" style="5" bestFit="1" customWidth="1"/>
    <col min="2" max="15" width="24" style="152" bestFit="1" customWidth="1"/>
    <col min="16" max="16384" width="9.33203125" style="5"/>
  </cols>
  <sheetData>
    <row r="1" spans="1:15" s="156" customFormat="1" ht="16.5" customHeight="1" x14ac:dyDescent="0.2">
      <c r="A1" s="153" t="s">
        <v>76</v>
      </c>
      <c r="B1" s="154"/>
      <c r="C1" s="154"/>
      <c r="D1" s="154"/>
      <c r="E1" s="154"/>
      <c r="F1" s="154"/>
      <c r="G1" s="154"/>
      <c r="H1" s="154"/>
      <c r="I1" s="154"/>
      <c r="J1" s="154"/>
      <c r="K1" s="154"/>
      <c r="L1" s="154"/>
      <c r="M1" s="154"/>
      <c r="N1" s="154"/>
      <c r="O1" s="155"/>
    </row>
    <row r="2" spans="1:15" s="156" customFormat="1" ht="16.5" customHeight="1" x14ac:dyDescent="0.2">
      <c r="A2" s="157" t="s">
        <v>97</v>
      </c>
      <c r="B2" s="158"/>
      <c r="C2" s="158"/>
      <c r="D2" s="158"/>
      <c r="E2" s="158"/>
      <c r="F2" s="158"/>
      <c r="G2" s="158"/>
      <c r="H2" s="158"/>
      <c r="I2" s="158"/>
      <c r="J2" s="158"/>
      <c r="K2" s="158"/>
      <c r="L2" s="158"/>
      <c r="M2" s="158"/>
      <c r="N2" s="158"/>
      <c r="O2" s="159"/>
    </row>
    <row r="3" spans="1:15" s="156" customFormat="1" ht="16.5" customHeight="1" x14ac:dyDescent="0.2">
      <c r="A3" s="157" t="s">
        <v>123</v>
      </c>
      <c r="B3" s="158"/>
      <c r="C3" s="158"/>
      <c r="D3" s="158"/>
      <c r="E3" s="158"/>
      <c r="F3" s="158"/>
      <c r="G3" s="158"/>
      <c r="H3" s="158"/>
      <c r="I3" s="158"/>
      <c r="J3" s="158"/>
      <c r="K3" s="158"/>
      <c r="L3" s="158"/>
      <c r="M3" s="158"/>
      <c r="N3" s="158"/>
      <c r="O3" s="159"/>
    </row>
    <row r="4" spans="1:15" s="156" customFormat="1" ht="22.5" customHeight="1" thickBot="1" x14ac:dyDescent="0.25">
      <c r="A4" s="157" t="s">
        <v>140</v>
      </c>
      <c r="B4" s="160"/>
      <c r="C4" s="160"/>
      <c r="D4" s="160"/>
      <c r="E4" s="160"/>
      <c r="F4" s="160"/>
      <c r="G4" s="160"/>
      <c r="H4" s="160"/>
      <c r="I4" s="160"/>
      <c r="J4" s="160"/>
      <c r="K4" s="160"/>
      <c r="L4" s="160"/>
      <c r="M4" s="160"/>
      <c r="N4" s="160"/>
      <c r="O4" s="161"/>
    </row>
    <row r="5" spans="1:15" s="156" customFormat="1" ht="16.5" customHeight="1" thickBot="1" x14ac:dyDescent="0.3">
      <c r="A5" s="162"/>
      <c r="B5" s="163">
        <v>2015</v>
      </c>
      <c r="C5" s="163">
        <v>2016</v>
      </c>
      <c r="D5" s="163">
        <v>2017</v>
      </c>
      <c r="E5" s="163">
        <v>2018</v>
      </c>
      <c r="F5" s="163">
        <v>2019</v>
      </c>
      <c r="G5" s="163">
        <v>2020</v>
      </c>
      <c r="H5" s="163">
        <v>2021</v>
      </c>
      <c r="I5" s="163">
        <v>2022</v>
      </c>
      <c r="J5" s="163">
        <v>2023</v>
      </c>
      <c r="K5" s="163">
        <v>2024</v>
      </c>
      <c r="L5" s="163">
        <v>2025</v>
      </c>
      <c r="M5" s="163">
        <v>2026</v>
      </c>
      <c r="N5" s="163">
        <v>2027</v>
      </c>
      <c r="O5" s="163">
        <v>2028</v>
      </c>
    </row>
    <row r="6" spans="1:15" ht="16.5" customHeight="1" thickBot="1" x14ac:dyDescent="0.25">
      <c r="A6" s="6"/>
      <c r="B6" s="143"/>
      <c r="C6" s="143"/>
      <c r="D6" s="143"/>
      <c r="E6" s="143"/>
      <c r="F6" s="143"/>
      <c r="G6" s="143"/>
      <c r="H6" s="143"/>
      <c r="I6" s="143"/>
      <c r="J6" s="143"/>
      <c r="K6" s="143"/>
      <c r="L6" s="143"/>
      <c r="M6" s="143"/>
      <c r="N6" s="143"/>
      <c r="O6" s="144"/>
    </row>
    <row r="7" spans="1:15" ht="16.5" customHeight="1" thickBot="1" x14ac:dyDescent="0.25">
      <c r="A7" s="7" t="s">
        <v>122</v>
      </c>
      <c r="B7" s="145">
        <f>'Form 8.1a (POU or CCA)'!B67*1000</f>
        <v>1543986879.1411948</v>
      </c>
      <c r="C7" s="145">
        <f>'Form 8.1a (POU or CCA)'!C67*1000</f>
        <v>1487918250.7654119</v>
      </c>
      <c r="D7" s="145">
        <f>'Form 8.1a (POU or CCA)'!D67*1000</f>
        <v>1667938779.0807827</v>
      </c>
      <c r="E7" s="145">
        <f>'Form 8.1a (POU or CCA)'!E67*1000</f>
        <v>1626522431.0351973</v>
      </c>
      <c r="F7" s="145">
        <f>'Form 8.1a (POU or CCA)'!F67*1000</f>
        <v>1585840401.3164918</v>
      </c>
      <c r="G7" s="145">
        <f>'Form 8.1a (POU or CCA)'!G67*1000</f>
        <v>1696379792.433548</v>
      </c>
      <c r="H7" s="145">
        <f>'Form 8.1a (POU or CCA)'!H67*1000</f>
        <v>1626841110.2243407</v>
      </c>
      <c r="I7" s="145">
        <f>'Form 8.1a (POU or CCA)'!I67*1000</f>
        <v>1622342069.4586926</v>
      </c>
      <c r="J7" s="145">
        <f>'Form 8.1a (POU or CCA)'!J67*1000</f>
        <v>1641134745.4392076</v>
      </c>
      <c r="K7" s="145">
        <f>'Form 8.1a (POU or CCA)'!K67*1000</f>
        <v>1681799734.771008</v>
      </c>
      <c r="L7" s="145">
        <f>'Form 8.1a (POU or CCA)'!L67*1000</f>
        <v>1716164948.7167585</v>
      </c>
      <c r="M7" s="145">
        <f>'Form 8.1a (POU or CCA)'!M67*1000</f>
        <v>1744024071.5837786</v>
      </c>
      <c r="N7" s="145">
        <f>'Form 8.1a (POU or CCA)'!N67*1000</f>
        <v>1717819993.3684726</v>
      </c>
      <c r="O7" s="145">
        <f>'Form 8.1a (POU or CCA)'!O67*1000</f>
        <v>1743307390.6042249</v>
      </c>
    </row>
    <row r="8" spans="1:15" ht="16.5" customHeight="1" thickBot="1" x14ac:dyDescent="0.25">
      <c r="A8" s="8" t="s">
        <v>63</v>
      </c>
      <c r="B8" s="146"/>
      <c r="C8" s="146"/>
      <c r="D8" s="146"/>
      <c r="E8" s="146"/>
      <c r="F8" s="146"/>
      <c r="G8" s="146"/>
      <c r="H8" s="146"/>
      <c r="I8" s="146"/>
      <c r="J8" s="146"/>
      <c r="K8" s="146"/>
      <c r="L8" s="146"/>
      <c r="M8" s="146"/>
      <c r="N8" s="146"/>
      <c r="O8" s="147"/>
    </row>
    <row r="9" spans="1:15" ht="16.5" customHeight="1" thickBot="1" x14ac:dyDescent="0.25">
      <c r="A9" s="9" t="s">
        <v>16</v>
      </c>
      <c r="B9" s="139">
        <v>516798391.30994439</v>
      </c>
      <c r="C9" s="139">
        <v>529187804.50996536</v>
      </c>
      <c r="D9" s="139">
        <f>'[2]Revenue Forecast Data'!AB4</f>
        <v>513118964.69149435</v>
      </c>
      <c r="E9" s="139">
        <f>'[2]Revenue Forecast Data'!AB19</f>
        <v>514359977.82489157</v>
      </c>
      <c r="F9" s="139">
        <f>'[2]Revenue Forecast Data'!AB34</f>
        <v>514306889.59664375</v>
      </c>
      <c r="G9" s="139"/>
      <c r="H9" s="139"/>
      <c r="I9" s="139"/>
      <c r="J9" s="139"/>
      <c r="K9" s="139"/>
      <c r="L9" s="139"/>
      <c r="M9" s="139"/>
      <c r="N9" s="139"/>
      <c r="O9" s="148"/>
    </row>
    <row r="10" spans="1:15" ht="16.5" customHeight="1" thickBot="1" x14ac:dyDescent="0.25">
      <c r="A10" s="9" t="s">
        <v>141</v>
      </c>
      <c r="B10" s="139">
        <v>98347399.19005537</v>
      </c>
      <c r="C10" s="139">
        <v>98796210.010010734</v>
      </c>
      <c r="D10" s="139">
        <f>'[2]Revenue Forecast Data'!AB5</f>
        <v>95574347.244857624</v>
      </c>
      <c r="E10" s="139">
        <f>'[2]Revenue Forecast Data'!AB20</f>
        <v>95929199.077132791</v>
      </c>
      <c r="F10" s="139">
        <f>'[2]Revenue Forecast Data'!AB35</f>
        <v>95741727.329348862</v>
      </c>
      <c r="G10" s="139"/>
      <c r="H10" s="139"/>
      <c r="I10" s="139"/>
      <c r="J10" s="139"/>
      <c r="K10" s="139"/>
      <c r="L10" s="139"/>
      <c r="M10" s="139"/>
      <c r="N10" s="139"/>
      <c r="O10" s="148"/>
    </row>
    <row r="11" spans="1:15" ht="16.5" customHeight="1" thickBot="1" x14ac:dyDescent="0.25">
      <c r="A11" s="9" t="s">
        <v>142</v>
      </c>
      <c r="B11" s="139">
        <v>182842121.85999674</v>
      </c>
      <c r="C11" s="139">
        <v>185951391.41999686</v>
      </c>
      <c r="D11" s="139">
        <f>'[2]Revenue Forecast Data'!AB6</f>
        <v>185760040.67552114</v>
      </c>
      <c r="E11" s="139">
        <f>'[2]Revenue Forecast Data'!AB21</f>
        <v>185537627.54492241</v>
      </c>
      <c r="F11" s="139">
        <f>'[2]Revenue Forecast Data'!AB36</f>
        <v>183725687.57740986</v>
      </c>
      <c r="G11" s="139"/>
      <c r="H11" s="139"/>
      <c r="I11" s="139"/>
      <c r="J11" s="139"/>
      <c r="K11" s="139"/>
      <c r="L11" s="139"/>
      <c r="M11" s="139"/>
      <c r="N11" s="139"/>
      <c r="O11" s="148"/>
    </row>
    <row r="12" spans="1:15" ht="16.5" customHeight="1" thickBot="1" x14ac:dyDescent="0.25">
      <c r="A12" s="9" t="s">
        <v>143</v>
      </c>
      <c r="B12" s="139">
        <v>174449544.02999994</v>
      </c>
      <c r="C12" s="139">
        <v>176153692.21000007</v>
      </c>
      <c r="D12" s="139">
        <f>'[2]Revenue Forecast Data'!AB7</f>
        <v>188854333.28383386</v>
      </c>
      <c r="E12" s="139">
        <f>'[2]Revenue Forecast Data'!AB22</f>
        <v>193102037.14923415</v>
      </c>
      <c r="F12" s="139">
        <f>'[2]Revenue Forecast Data'!AB37</f>
        <v>197035263.23007315</v>
      </c>
      <c r="G12" s="139"/>
      <c r="H12" s="139"/>
      <c r="I12" s="139"/>
      <c r="J12" s="139"/>
      <c r="K12" s="139"/>
      <c r="L12" s="139"/>
      <c r="M12" s="139"/>
      <c r="N12" s="139"/>
      <c r="O12" s="148"/>
    </row>
    <row r="13" spans="1:15" ht="16.5" customHeight="1" thickBot="1" x14ac:dyDescent="0.25">
      <c r="A13" s="9" t="s">
        <v>144</v>
      </c>
      <c r="B13" s="139">
        <v>61043560.280000247</v>
      </c>
      <c r="C13" s="139">
        <v>58395055.64000006</v>
      </c>
      <c r="D13" s="139">
        <f>'[2]Revenue Forecast Data'!AB8</f>
        <v>60216837.109552607</v>
      </c>
      <c r="E13" s="139">
        <f>'[2]Revenue Forecast Data'!AB23</f>
        <v>59749115.626164936</v>
      </c>
      <c r="F13" s="139">
        <f>'[2]Revenue Forecast Data'!AB38</f>
        <v>58736403.061268426</v>
      </c>
      <c r="G13" s="139"/>
      <c r="H13" s="139"/>
      <c r="I13" s="139"/>
      <c r="J13" s="139"/>
      <c r="K13" s="139"/>
      <c r="L13" s="139"/>
      <c r="M13" s="139"/>
      <c r="N13" s="139"/>
      <c r="O13" s="148"/>
    </row>
    <row r="14" spans="1:15" ht="13.5" customHeight="1" thickBot="1" x14ac:dyDescent="0.25">
      <c r="A14" s="9" t="s">
        <v>145</v>
      </c>
      <c r="B14" s="139">
        <v>60908205.140000165</v>
      </c>
      <c r="C14" s="139">
        <v>59616043.68999999</v>
      </c>
      <c r="D14" s="139">
        <f>'[2]Revenue Forecast Data'!AB9</f>
        <v>59896414.852761708</v>
      </c>
      <c r="E14" s="139">
        <f>'[2]Revenue Forecast Data'!AB24</f>
        <v>59206367.585649669</v>
      </c>
      <c r="F14" s="139">
        <f>'[2]Revenue Forecast Data'!AB39</f>
        <v>57876548.118317574</v>
      </c>
      <c r="G14" s="139"/>
      <c r="H14" s="139"/>
      <c r="I14" s="139"/>
      <c r="J14" s="139"/>
      <c r="K14" s="139"/>
      <c r="L14" s="139"/>
      <c r="M14" s="139"/>
      <c r="N14" s="139"/>
      <c r="O14" s="148"/>
    </row>
    <row r="15" spans="1:15" ht="16.5" customHeight="1" thickBot="1" x14ac:dyDescent="0.25">
      <c r="A15" s="9" t="s">
        <v>64</v>
      </c>
      <c r="B15" s="139">
        <v>8818010.3999998383</v>
      </c>
      <c r="C15" s="139">
        <v>8348075.0699999174</v>
      </c>
      <c r="D15" s="139">
        <f>'[2]Revenue Forecast Data'!AB10</f>
        <v>8761361.1639802754</v>
      </c>
      <c r="E15" s="139">
        <f>'[2]Revenue Forecast Data'!AB25</f>
        <v>8870448.615919726</v>
      </c>
      <c r="F15" s="139">
        <f>'[2]Revenue Forecast Data'!AB40</f>
        <v>8966796.8939399626</v>
      </c>
      <c r="G15" s="139"/>
      <c r="H15" s="139"/>
      <c r="I15" s="139"/>
      <c r="J15" s="139"/>
      <c r="K15" s="139"/>
      <c r="L15" s="139"/>
      <c r="M15" s="139"/>
      <c r="N15" s="139"/>
      <c r="O15" s="148"/>
    </row>
    <row r="16" spans="1:15" ht="16.5" customHeight="1" thickBot="1" x14ac:dyDescent="0.25">
      <c r="A16" s="9" t="s">
        <v>146</v>
      </c>
      <c r="B16" s="140">
        <v>7311933.4799999176</v>
      </c>
      <c r="C16" s="140">
        <v>6240880.6599997524</v>
      </c>
      <c r="D16" s="139">
        <f>'[2]Revenue Forecast Data'!AB11</f>
        <v>5376642.2210261412</v>
      </c>
      <c r="E16" s="139">
        <f>'[2]Revenue Forecast Data'!AB26</f>
        <v>5380783.9947462976</v>
      </c>
      <c r="F16" s="139">
        <f>'[2]Revenue Forecast Data'!AB41</f>
        <v>5386047.6093033487</v>
      </c>
      <c r="G16" s="139"/>
      <c r="H16" s="139"/>
      <c r="I16" s="139"/>
      <c r="J16" s="139"/>
      <c r="K16" s="139"/>
      <c r="L16" s="139"/>
      <c r="M16" s="139"/>
      <c r="N16" s="139"/>
      <c r="O16" s="148"/>
    </row>
    <row r="17" spans="1:15" ht="16.5" customHeight="1" thickTop="1" thickBot="1" x14ac:dyDescent="0.25">
      <c r="A17" s="10" t="s">
        <v>65</v>
      </c>
      <c r="B17" s="165">
        <f>SUM(B9:B16)</f>
        <v>1110519165.6899967</v>
      </c>
      <c r="C17" s="165">
        <f>SUM(C9:C16)</f>
        <v>1122689153.2099729</v>
      </c>
      <c r="D17" s="165">
        <f>SUM(D9:D16)</f>
        <v>1117558941.2430277</v>
      </c>
      <c r="E17" s="165">
        <f>SUM(E9:E16)</f>
        <v>1122135557.4186616</v>
      </c>
      <c r="F17" s="165">
        <f>SUM(F9:F16)</f>
        <v>1121775363.4163048</v>
      </c>
      <c r="G17" s="141"/>
      <c r="H17" s="141"/>
      <c r="I17" s="141"/>
      <c r="J17" s="141"/>
      <c r="K17" s="141"/>
      <c r="L17" s="141"/>
      <c r="M17" s="141"/>
      <c r="N17" s="141"/>
      <c r="O17" s="141"/>
    </row>
    <row r="18" spans="1:15" ht="16.5" customHeight="1" thickBot="1" x14ac:dyDescent="0.25">
      <c r="A18" s="8" t="s">
        <v>66</v>
      </c>
      <c r="B18" s="142"/>
      <c r="C18" s="142"/>
      <c r="D18" s="142"/>
      <c r="E18" s="142"/>
      <c r="F18" s="142"/>
      <c r="G18" s="142"/>
      <c r="H18" s="142"/>
      <c r="I18" s="142"/>
      <c r="J18" s="142"/>
      <c r="K18" s="142"/>
      <c r="L18" s="142"/>
      <c r="M18" s="142"/>
      <c r="N18" s="142"/>
      <c r="O18" s="149"/>
    </row>
    <row r="19" spans="1:15" ht="16.5" customHeight="1" thickBot="1" x14ac:dyDescent="0.25">
      <c r="A19" s="9" t="s">
        <v>16</v>
      </c>
      <c r="B19" s="139">
        <v>94999171</v>
      </c>
      <c r="C19" s="139">
        <v>107878922</v>
      </c>
      <c r="D19" s="139">
        <f>'[2]Revenue Forecast Data'!AA4</f>
        <v>119691155.0774533</v>
      </c>
      <c r="E19" s="139">
        <f>'[2]Revenue Forecast Data'!AA19</f>
        <v>122592152.63206667</v>
      </c>
      <c r="F19" s="139">
        <f>'[2]Revenue Forecast Data'!AA34</f>
        <v>123708237.37600404</v>
      </c>
      <c r="G19" s="139"/>
      <c r="H19" s="139"/>
      <c r="I19" s="139"/>
      <c r="J19" s="139"/>
      <c r="K19" s="139"/>
      <c r="L19" s="139"/>
      <c r="M19" s="139"/>
      <c r="N19" s="139"/>
      <c r="O19" s="148"/>
    </row>
    <row r="20" spans="1:15" ht="16.5" customHeight="1" thickBot="1" x14ac:dyDescent="0.25">
      <c r="A20" s="9" t="s">
        <v>141</v>
      </c>
      <c r="B20" s="139">
        <v>10572069.639999745</v>
      </c>
      <c r="C20" s="139">
        <v>11953462.280000094</v>
      </c>
      <c r="D20" s="139">
        <f>'[2]Revenue Forecast Data'!AA5</f>
        <v>13336108.45246814</v>
      </c>
      <c r="E20" s="139">
        <f>'[2]Revenue Forecast Data'!AA20</f>
        <v>13574621.968986403</v>
      </c>
      <c r="F20" s="139">
        <f>'[2]Revenue Forecast Data'!AA35</f>
        <v>13782540.887013562</v>
      </c>
      <c r="G20" s="139"/>
      <c r="H20" s="139"/>
      <c r="I20" s="139"/>
      <c r="J20" s="139"/>
      <c r="K20" s="139"/>
      <c r="L20" s="139"/>
      <c r="M20" s="139"/>
      <c r="N20" s="139"/>
      <c r="O20" s="148"/>
    </row>
    <row r="21" spans="1:15" ht="13.5" customHeight="1" thickBot="1" x14ac:dyDescent="0.25">
      <c r="A21" s="9" t="s">
        <v>142</v>
      </c>
      <c r="B21" s="139">
        <v>53789286.14000348</v>
      </c>
      <c r="C21" s="139">
        <v>55760078.210002117</v>
      </c>
      <c r="D21" s="139">
        <f>'[2]Revenue Forecast Data'!AA6</f>
        <v>55603760.063729979</v>
      </c>
      <c r="E21" s="139">
        <f>'[2]Revenue Forecast Data'!AA21</f>
        <v>55641817.553830087</v>
      </c>
      <c r="F21" s="139">
        <f>'[2]Revenue Forecast Data'!AA36</f>
        <v>55158953.661525615</v>
      </c>
      <c r="G21" s="139"/>
      <c r="H21" s="139"/>
      <c r="I21" s="139"/>
      <c r="J21" s="139"/>
      <c r="K21" s="139"/>
      <c r="L21" s="139"/>
      <c r="M21" s="139"/>
      <c r="N21" s="139"/>
      <c r="O21" s="148"/>
    </row>
    <row r="22" spans="1:15" ht="16.5" customHeight="1" thickBot="1" x14ac:dyDescent="0.25">
      <c r="A22" s="9" t="s">
        <v>143</v>
      </c>
      <c r="B22" s="139">
        <v>17988543.209999986</v>
      </c>
      <c r="C22" s="139">
        <v>17198265.509999987</v>
      </c>
      <c r="D22" s="139">
        <f>'[2]Revenue Forecast Data'!AA7</f>
        <v>17497569.081358891</v>
      </c>
      <c r="E22" s="139">
        <f>'[2]Revenue Forecast Data'!AA22</f>
        <v>17639550.249551859</v>
      </c>
      <c r="F22" s="139">
        <f>'[2]Revenue Forecast Data'!AA37</f>
        <v>17749280.966923475</v>
      </c>
      <c r="G22" s="139"/>
      <c r="H22" s="139"/>
      <c r="I22" s="139"/>
      <c r="J22" s="139"/>
      <c r="K22" s="139"/>
      <c r="L22" s="139"/>
      <c r="M22" s="139"/>
      <c r="N22" s="139"/>
      <c r="O22" s="148"/>
    </row>
    <row r="23" spans="1:15" ht="16.5" customHeight="1" thickBot="1" x14ac:dyDescent="0.25">
      <c r="A23" s="9" t="s">
        <v>144</v>
      </c>
      <c r="B23" s="139">
        <v>9757666.6000000071</v>
      </c>
      <c r="C23" s="139">
        <v>9502383.6699999999</v>
      </c>
      <c r="D23" s="139">
        <f>'[2]Revenue Forecast Data'!AA8</f>
        <v>10631167.375982763</v>
      </c>
      <c r="E23" s="139">
        <f>'[2]Revenue Forecast Data'!AA23</f>
        <v>10538310.055600958</v>
      </c>
      <c r="F23" s="139">
        <f>'[2]Revenue Forecast Data'!AA38</f>
        <v>10380182.152634399</v>
      </c>
      <c r="G23" s="139"/>
      <c r="H23" s="139"/>
      <c r="I23" s="139"/>
      <c r="J23" s="139"/>
      <c r="K23" s="139"/>
      <c r="L23" s="139"/>
      <c r="M23" s="139"/>
      <c r="N23" s="139"/>
      <c r="O23" s="148"/>
    </row>
    <row r="24" spans="1:15" ht="16.5" customHeight="1" thickBot="1" x14ac:dyDescent="0.25">
      <c r="A24" s="9" t="s">
        <v>145</v>
      </c>
      <c r="B24" s="139">
        <v>12561330.369999938</v>
      </c>
      <c r="C24" s="139">
        <v>12565541.570000017</v>
      </c>
      <c r="D24" s="139">
        <f>'[2]Revenue Forecast Data'!AA9</f>
        <v>13430528.557608783</v>
      </c>
      <c r="E24" s="139">
        <f>'[2]Revenue Forecast Data'!AA24</f>
        <v>13288259.114095125</v>
      </c>
      <c r="F24" s="139">
        <f>'[2]Revenue Forecast Data'!AA39</f>
        <v>13006641.664476788</v>
      </c>
      <c r="G24" s="139"/>
      <c r="H24" s="139"/>
      <c r="I24" s="139"/>
      <c r="J24" s="139"/>
      <c r="K24" s="139"/>
      <c r="L24" s="139"/>
      <c r="M24" s="139"/>
      <c r="N24" s="139"/>
      <c r="O24" s="148"/>
    </row>
    <row r="25" spans="1:15" ht="16.5" customHeight="1" thickBot="1" x14ac:dyDescent="0.25">
      <c r="A25" s="9" t="s">
        <v>64</v>
      </c>
      <c r="B25" s="139">
        <v>883149.4599999045</v>
      </c>
      <c r="C25" s="139">
        <v>919344.73999988637</v>
      </c>
      <c r="D25" s="139">
        <f>'[2]Revenue Forecast Data'!AA10</f>
        <v>1047005.8240204323</v>
      </c>
      <c r="E25" s="139">
        <f>'[2]Revenue Forecast Data'!AA25</f>
        <v>1061729.0025399297</v>
      </c>
      <c r="F25" s="139">
        <f>'[2]Revenue Forecast Data'!AA40</f>
        <v>1074807.9227244598</v>
      </c>
      <c r="G25" s="139"/>
      <c r="H25" s="139"/>
      <c r="I25" s="139"/>
      <c r="J25" s="139"/>
      <c r="K25" s="139"/>
      <c r="L25" s="139"/>
      <c r="M25" s="139"/>
      <c r="N25" s="139"/>
      <c r="O25" s="148"/>
    </row>
    <row r="26" spans="1:15" ht="16.5" customHeight="1" thickBot="1" x14ac:dyDescent="0.25">
      <c r="A26" s="9" t="s">
        <v>146</v>
      </c>
      <c r="B26" s="140">
        <v>1261153.1900003636</v>
      </c>
      <c r="C26" s="140">
        <v>1000140.1100003839</v>
      </c>
      <c r="D26" s="139">
        <f>'[2]Revenue Forecast Data'!AA11</f>
        <v>3220228.017972094</v>
      </c>
      <c r="E26" s="139">
        <f>'[2]Revenue Forecast Data'!AA26</f>
        <v>3223901.9696126669</v>
      </c>
      <c r="F26" s="139">
        <f>'[2]Revenue Forecast Data'!AA41</f>
        <v>3227503.1723704981</v>
      </c>
      <c r="G26" s="139"/>
      <c r="H26" s="139"/>
      <c r="I26" s="139"/>
      <c r="J26" s="139"/>
      <c r="K26" s="139"/>
      <c r="L26" s="139"/>
      <c r="M26" s="139"/>
      <c r="N26" s="139"/>
      <c r="O26" s="148"/>
    </row>
    <row r="27" spans="1:15" ht="16.5" customHeight="1" thickTop="1" thickBot="1" x14ac:dyDescent="0.25">
      <c r="A27" s="10" t="s">
        <v>67</v>
      </c>
      <c r="B27" s="165">
        <f>SUM(B19:B26)</f>
        <v>201812369.61000341</v>
      </c>
      <c r="C27" s="165">
        <f>SUM(C19:C26)</f>
        <v>216778138.09000248</v>
      </c>
      <c r="D27" s="165">
        <f>SUM(D19:D26)</f>
        <v>234457522.45059437</v>
      </c>
      <c r="E27" s="165">
        <f>SUM(E19:E26)</f>
        <v>237560342.54628369</v>
      </c>
      <c r="F27" s="165">
        <f>SUM(F19:F26)</f>
        <v>238088147.80367282</v>
      </c>
      <c r="G27" s="141"/>
      <c r="H27" s="141"/>
      <c r="I27" s="141"/>
      <c r="J27" s="141"/>
      <c r="K27" s="141"/>
      <c r="L27" s="141"/>
      <c r="M27" s="141"/>
      <c r="N27" s="141"/>
      <c r="O27" s="141"/>
    </row>
    <row r="28" spans="1:15" ht="13.5" customHeight="1" thickBot="1" x14ac:dyDescent="0.25">
      <c r="A28" s="11" t="s">
        <v>68</v>
      </c>
      <c r="B28" s="142"/>
      <c r="C28" s="142"/>
      <c r="D28" s="142"/>
      <c r="E28" s="142"/>
      <c r="F28" s="142"/>
      <c r="G28" s="142"/>
      <c r="H28" s="142"/>
      <c r="I28" s="142"/>
      <c r="J28" s="142"/>
      <c r="K28" s="142"/>
      <c r="L28" s="142"/>
      <c r="M28" s="142"/>
      <c r="N28" s="142"/>
      <c r="O28" s="149"/>
    </row>
    <row r="29" spans="1:15" s="12" customFormat="1" ht="16.5" customHeight="1" thickBot="1" x14ac:dyDescent="0.25">
      <c r="A29" s="9" t="s">
        <v>16</v>
      </c>
      <c r="B29" s="139">
        <v>15886771.789999064</v>
      </c>
      <c r="C29" s="139">
        <v>15665930.569999732</v>
      </c>
      <c r="D29" s="139">
        <f>'[2]Revenue Forecast Data'!AC4</f>
        <v>7309366.7828423865</v>
      </c>
      <c r="E29" s="139">
        <f>'[2]Revenue Forecast Data'!AC19</f>
        <v>200567.08864928031</v>
      </c>
      <c r="F29" s="139">
        <f>'[2]Revenue Forecast Data'!AC34</f>
        <v>0</v>
      </c>
      <c r="G29" s="139"/>
      <c r="H29" s="139"/>
      <c r="I29" s="139"/>
      <c r="J29" s="139"/>
      <c r="K29" s="139"/>
      <c r="L29" s="139"/>
      <c r="M29" s="139"/>
      <c r="N29" s="139"/>
      <c r="O29" s="148"/>
    </row>
    <row r="30" spans="1:15" ht="16.5" customHeight="1" thickBot="1" x14ac:dyDescent="0.25">
      <c r="A30" s="9" t="s">
        <v>141</v>
      </c>
      <c r="B30" s="139">
        <v>1342711.5800005319</v>
      </c>
      <c r="C30" s="139">
        <v>1386670.7000005066</v>
      </c>
      <c r="D30" s="139">
        <f>'[2]Revenue Forecast Data'!AC5</f>
        <v>1178072.5634950874</v>
      </c>
      <c r="E30" s="139">
        <f>'[2]Revenue Forecast Data'!AC20</f>
        <v>16776.925805106366</v>
      </c>
      <c r="F30" s="139">
        <f>'[2]Revenue Forecast Data'!AC35</f>
        <v>-12499.999999999998</v>
      </c>
      <c r="G30" s="139"/>
      <c r="H30" s="139"/>
      <c r="I30" s="139"/>
      <c r="J30" s="139"/>
      <c r="K30" s="139"/>
      <c r="L30" s="139"/>
      <c r="M30" s="139"/>
      <c r="N30" s="139"/>
      <c r="O30" s="148"/>
    </row>
    <row r="31" spans="1:15" ht="16.5" customHeight="1" thickBot="1" x14ac:dyDescent="0.25">
      <c r="A31" s="9" t="s">
        <v>142</v>
      </c>
      <c r="B31" s="139">
        <v>2892171.6600000034</v>
      </c>
      <c r="C31" s="139">
        <v>3068445.6599999927</v>
      </c>
      <c r="D31" s="139">
        <f>'[2]Revenue Forecast Data'!AC6</f>
        <v>2839366.4493989623</v>
      </c>
      <c r="E31" s="139">
        <f>'[2]Revenue Forecast Data'!AC21</f>
        <v>62271.522710678328</v>
      </c>
      <c r="F31" s="139">
        <f>'[2]Revenue Forecast Data'!AC36</f>
        <v>108</v>
      </c>
      <c r="G31" s="139"/>
      <c r="H31" s="139"/>
      <c r="I31" s="139"/>
      <c r="J31" s="139"/>
      <c r="K31" s="139"/>
      <c r="L31" s="139"/>
      <c r="M31" s="139"/>
      <c r="N31" s="139"/>
      <c r="O31" s="148"/>
    </row>
    <row r="32" spans="1:15" ht="16.5" customHeight="1" thickBot="1" x14ac:dyDescent="0.25">
      <c r="A32" s="9" t="s">
        <v>143</v>
      </c>
      <c r="B32" s="139">
        <v>4265129.9300000006</v>
      </c>
      <c r="C32" s="139">
        <v>5249447.4700000007</v>
      </c>
      <c r="D32" s="139">
        <f>'[2]Revenue Forecast Data'!AC7</f>
        <v>3749438.2265005233</v>
      </c>
      <c r="E32" s="139">
        <f>'[2]Revenue Forecast Data'!AC22</f>
        <v>585070.83986108552</v>
      </c>
      <c r="F32" s="139">
        <f>'[2]Revenue Forecast Data'!AC37</f>
        <v>496729.64491557376</v>
      </c>
      <c r="G32" s="139"/>
      <c r="H32" s="139"/>
      <c r="I32" s="139"/>
      <c r="J32" s="139"/>
      <c r="K32" s="139"/>
      <c r="L32" s="139"/>
      <c r="M32" s="139"/>
      <c r="N32" s="139"/>
      <c r="O32" s="148"/>
    </row>
    <row r="33" spans="1:15" ht="16.5" customHeight="1" thickBot="1" x14ac:dyDescent="0.25">
      <c r="A33" s="9" t="s">
        <v>144</v>
      </c>
      <c r="B33" s="139">
        <v>1136218.9100000022</v>
      </c>
      <c r="C33" s="139">
        <v>1126048.0600000017</v>
      </c>
      <c r="D33" s="139">
        <f>'[2]Revenue Forecast Data'!AC8</f>
        <v>966582.2465756092</v>
      </c>
      <c r="E33" s="139">
        <f>'[2]Revenue Forecast Data'!AC23</f>
        <v>41170.032750293452</v>
      </c>
      <c r="F33" s="139">
        <f>'[2]Revenue Forecast Data'!AC38</f>
        <v>20374.800000000003</v>
      </c>
      <c r="G33" s="139"/>
      <c r="H33" s="139"/>
      <c r="I33" s="139"/>
      <c r="J33" s="139"/>
      <c r="K33" s="139"/>
      <c r="L33" s="139"/>
      <c r="M33" s="139"/>
      <c r="N33" s="139"/>
      <c r="O33" s="148"/>
    </row>
    <row r="34" spans="1:15" ht="16.5" customHeight="1" thickBot="1" x14ac:dyDescent="0.25">
      <c r="A34" s="9" t="s">
        <v>145</v>
      </c>
      <c r="B34" s="139">
        <v>1020669.1600000019</v>
      </c>
      <c r="C34" s="139">
        <v>1139041.1299999987</v>
      </c>
      <c r="D34" s="139">
        <f>'[2]Revenue Forecast Data'!AC9</f>
        <v>924581.66675510013</v>
      </c>
      <c r="E34" s="139">
        <f>'[2]Revenue Forecast Data'!AC24</f>
        <v>27122.084175833385</v>
      </c>
      <c r="F34" s="139">
        <f>'[2]Revenue Forecast Data'!AC39</f>
        <v>6636</v>
      </c>
      <c r="G34" s="139"/>
      <c r="H34" s="139"/>
      <c r="I34" s="139"/>
      <c r="J34" s="139"/>
      <c r="K34" s="139"/>
      <c r="L34" s="139"/>
      <c r="M34" s="139"/>
      <c r="N34" s="139"/>
      <c r="O34" s="148"/>
    </row>
    <row r="35" spans="1:15" ht="16.5" customHeight="1" thickBot="1" x14ac:dyDescent="0.25">
      <c r="A35" s="9" t="s">
        <v>64</v>
      </c>
      <c r="B35" s="139">
        <v>117156.76999999954</v>
      </c>
      <c r="C35" s="139">
        <v>121810.81999999977</v>
      </c>
      <c r="D35" s="139">
        <f>'[2]Revenue Forecast Data'!AC10</f>
        <v>118749.61477063192</v>
      </c>
      <c r="E35" s="139">
        <f>'[2]Revenue Forecast Data'!AC25</f>
        <v>1125.8200812956659</v>
      </c>
      <c r="F35" s="139">
        <f>'[2]Revenue Forecast Data'!AC40</f>
        <v>0</v>
      </c>
      <c r="G35" s="139"/>
      <c r="H35" s="139"/>
      <c r="I35" s="139"/>
      <c r="J35" s="139"/>
      <c r="K35" s="139"/>
      <c r="L35" s="139"/>
      <c r="M35" s="139"/>
      <c r="N35" s="139"/>
      <c r="O35" s="148"/>
    </row>
    <row r="36" spans="1:15" ht="16.5" customHeight="1" thickBot="1" x14ac:dyDescent="0.25">
      <c r="A36" s="9" t="s">
        <v>146</v>
      </c>
      <c r="B36" s="140">
        <v>103431.56000000211</v>
      </c>
      <c r="C36" s="140">
        <v>977717.88000038604</v>
      </c>
      <c r="D36" s="140">
        <f>'[2]Revenue Forecast Data'!AC11</f>
        <v>107610.59734437909</v>
      </c>
      <c r="E36" s="140">
        <f>'[2]Revenue Forecast Data'!AC26</f>
        <v>2443.9522849852647</v>
      </c>
      <c r="F36" s="140">
        <f>'[2]Revenue Forecast Data'!AC41</f>
        <v>0</v>
      </c>
      <c r="G36" s="139"/>
      <c r="H36" s="139"/>
      <c r="I36" s="139"/>
      <c r="J36" s="139"/>
      <c r="K36" s="139"/>
      <c r="L36" s="139"/>
      <c r="M36" s="139"/>
      <c r="N36" s="139"/>
      <c r="O36" s="148"/>
    </row>
    <row r="37" spans="1:15" ht="16.5" customHeight="1" thickTop="1" thickBot="1" x14ac:dyDescent="0.25">
      <c r="A37" s="10" t="s">
        <v>69</v>
      </c>
      <c r="B37" s="165">
        <f>SUM(B29:B36)</f>
        <v>26764261.359999605</v>
      </c>
      <c r="C37" s="165">
        <f>SUM(C29:C36)</f>
        <v>28735112.290000618</v>
      </c>
      <c r="D37" s="165">
        <f>SUM(D29:D36)</f>
        <v>17193768.147682682</v>
      </c>
      <c r="E37" s="165">
        <f>SUM(E29:E36)</f>
        <v>936548.26631855825</v>
      </c>
      <c r="F37" s="165">
        <f>SUM(F29:F36)</f>
        <v>511348.44491557375</v>
      </c>
      <c r="G37" s="141"/>
      <c r="H37" s="141"/>
      <c r="I37" s="141"/>
      <c r="J37" s="141"/>
      <c r="K37" s="141"/>
      <c r="L37" s="141"/>
      <c r="M37" s="141"/>
      <c r="N37" s="141"/>
      <c r="O37" s="141"/>
    </row>
    <row r="38" spans="1:15" ht="16.5" customHeight="1" thickBot="1" x14ac:dyDescent="0.25">
      <c r="A38" s="11" t="s">
        <v>70</v>
      </c>
      <c r="B38" s="166">
        <f>SUM(B17,B27,B37)</f>
        <v>1339095796.6599998</v>
      </c>
      <c r="C38" s="166">
        <f>SUM(C17,C27,C37)</f>
        <v>1368202403.5899761</v>
      </c>
      <c r="D38" s="166">
        <f>SUM(D17,D27,D37)</f>
        <v>1369210231.8413048</v>
      </c>
      <c r="E38" s="166">
        <f>SUM(E17,E27,E37)</f>
        <v>1360632448.2312639</v>
      </c>
      <c r="F38" s="166">
        <f>SUM(F17,F27,F37)</f>
        <v>1360374859.6648932</v>
      </c>
      <c r="G38" s="150"/>
      <c r="H38" s="150"/>
      <c r="I38" s="150"/>
      <c r="J38" s="150"/>
      <c r="K38" s="150"/>
      <c r="L38" s="150"/>
      <c r="M38" s="150"/>
      <c r="N38" s="150"/>
      <c r="O38" s="151"/>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SMUD</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http://efilingspinternal/_layouts/DocIdRedir.aspx?ID=Z5JXHV6S7NA6-3-109676</Url>
      <Description>Z5JXHV6S7NA6-3-109676</Description>
    </_dlc_DocIdUrl>
    <_dlc_DocId xmlns="8eef3743-c7b3-4cbe-8837-b6e805be353c">Z5JXHV6S7NA6-3-109676</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F53B12EB-6F3A-4020-9F2C-0F5022C294C3}"/>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 (POU or CCA)</vt:lpstr>
      <vt:lpstr>Form 8.1b (Bundled)</vt:lpstr>
      <vt:lpstr>CoName</vt:lpstr>
      <vt:lpstr>filedate</vt:lpstr>
      <vt:lpstr>cover!Print_Area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SMUD Demand Forms 8.1a and 8.1b</dc:title>
  <dc:creator>Garcia, Cary@Energy</dc:creator>
  <cp:lastModifiedBy>ntoyama</cp:lastModifiedBy>
  <cp:lastPrinted>2016-11-23T21:49:40Z</cp:lastPrinted>
  <dcterms:created xsi:type="dcterms:W3CDTF">2004-04-26T18:12:37Z</dcterms:created>
  <dcterms:modified xsi:type="dcterms:W3CDTF">2017-06-05T20:46:47Z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7c122608-5ab1-4020-9ea8-cd22e1ebce86</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http://efilingspinternal/PendingDocuments/17-IEPR-03/20170605T161244_SMUD_Demand_Forms_81a_and_81b.xlsx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