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defaultThemeVersion="124226"/>
  <bookViews>
    <workbookView xWindow="4200" yWindow="1140" windowWidth="14280" windowHeight="10005" tabRatio="838" activeTab="1"/>
  </bookViews>
  <sheets>
    <sheet name="cover" sheetId="1" r:id="rId1"/>
    <sheet name="FormsList&amp;FilerInfo" sheetId="2" r:id="rId2"/>
    <sheet name="Form 1.3" sheetId="6" r:id="rId3"/>
    <sheet name="Form 1.4" sheetId="7" r:id="rId4"/>
  </sheets>
  <externalReferences>
    <externalReference r:id="rId5"/>
  </externalReferences>
  <definedNames>
    <definedName name="_Order1" hidden="1">255</definedName>
    <definedName name="_Order2" hidden="1">255</definedName>
    <definedName name="ComName">'[1]FormList&amp;FilerInfo'!$B$2</definedName>
    <definedName name="CoName">'FormsList&amp;FilerInfo'!$B$2</definedName>
    <definedName name="Data3.4">#REF!</definedName>
    <definedName name="filedate">'FormsList&amp;FilerInfo'!$B$3</definedName>
    <definedName name="_xlnm.Print_Area" localSheetId="0">cover!$A$1:$B$25</definedName>
    <definedName name="_xlnm.Print_Area" localSheetId="2">'Form 1.3'!$B$1:$Q$36</definedName>
    <definedName name="_xlnm.Print_Area" localSheetId="1">'FormsList&amp;FilerInfo'!$A$1:$F$41</definedName>
    <definedName name="Z_2C54E754_4594_47E3_AFE9_B28C28B63E5C_.wvu.PrintArea" localSheetId="0" hidden="1">cover!$A$1:$B$25</definedName>
    <definedName name="Z_2C54E754_4594_47E3_AFE9_B28C28B63E5C_.wvu.PrintArea" localSheetId="2" hidden="1">'Form 1.3'!$B$1:$Q$36</definedName>
    <definedName name="Z_2C54E754_4594_47E3_AFE9_B28C28B63E5C_.wvu.PrintArea" localSheetId="3" hidden="1">'Form 1.4'!$B$1:$I$36</definedName>
    <definedName name="Z_2C54E754_4594_47E3_AFE9_B28C28B63E5C_.wvu.PrintArea" localSheetId="1" hidden="1">'FormsList&amp;FilerInfo'!$A$1:$F$41</definedName>
    <definedName name="Z_64245E33_E577_4C25_9B98_21C112E84FF6_.wvu.PrintArea" localSheetId="0" hidden="1">cover!$A$1:$B$25</definedName>
    <definedName name="Z_64245E33_E577_4C25_9B98_21C112E84FF6_.wvu.PrintArea" localSheetId="2" hidden="1">'Form 1.3'!$B$1:$Q$36</definedName>
    <definedName name="Z_64245E33_E577_4C25_9B98_21C112E84FF6_.wvu.PrintArea" localSheetId="3" hidden="1">'Form 1.4'!$B$1:$I$36</definedName>
    <definedName name="Z_64245E33_E577_4C25_9B98_21C112E84FF6_.wvu.PrintArea" localSheetId="1" hidden="1">'FormsList&amp;FilerInfo'!$A$1:$F$41</definedName>
    <definedName name="Z_C3E70234_FA18_40E7_B25F_218A5F7D2EA2_.wvu.PrintArea" localSheetId="0" hidden="1">cover!$A$1:$B$25</definedName>
    <definedName name="Z_C3E70234_FA18_40E7_B25F_218A5F7D2EA2_.wvu.PrintArea" localSheetId="2" hidden="1">'Form 1.3'!$A$1:$Q$36</definedName>
    <definedName name="Z_C3E70234_FA18_40E7_B25F_218A5F7D2EA2_.wvu.PrintArea" localSheetId="3" hidden="1">'Form 1.4'!$A$1:$J$36</definedName>
    <definedName name="Z_C3E70234_FA18_40E7_B25F_218A5F7D2EA2_.wvu.PrintArea" localSheetId="1" hidden="1">'FormsList&amp;FilerInfo'!$A$1:$F$41</definedName>
    <definedName name="Z_DC437496_B10F_474B_8F6E_F19B4DA7C026_.wvu.PrintArea" localSheetId="0" hidden="1">cover!$A$1:$B$25</definedName>
    <definedName name="Z_DC437496_B10F_474B_8F6E_F19B4DA7C026_.wvu.PrintArea" localSheetId="2" hidden="1">'Form 1.3'!$A$1:$Q$36</definedName>
    <definedName name="Z_DC437496_B10F_474B_8F6E_F19B4DA7C026_.wvu.PrintArea" localSheetId="3" hidden="1">'Form 1.4'!$A$1:$J$36</definedName>
    <definedName name="Z_DC437496_B10F_474B_8F6E_F19B4DA7C026_.wvu.PrintArea" localSheetId="1" hidden="1">'FormsList&amp;FilerInfo'!$A$1:$F$41</definedName>
  </definedNames>
  <calcPr calcId="145621"/>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workbook>
</file>

<file path=xl/calcChain.xml><?xml version="1.0" encoding="utf-8"?>
<calcChain xmlns="http://schemas.openxmlformats.org/spreadsheetml/2006/main">
  <c r="B2" i="6" l="1"/>
  <c r="B2" i="7" l="1"/>
  <c r="C11" i="7"/>
  <c r="I11" i="7" s="1"/>
  <c r="C15" i="7"/>
  <c r="I15" i="7" s="1"/>
  <c r="C19" i="7"/>
  <c r="I19" i="7" s="1"/>
  <c r="C23" i="7"/>
  <c r="I23" i="7" s="1"/>
  <c r="C27" i="7"/>
  <c r="I27" i="7" s="1"/>
  <c r="C31" i="7"/>
  <c r="I31" i="7" s="1"/>
  <c r="C35" i="7"/>
  <c r="I35" i="7" s="1"/>
  <c r="M10" i="6"/>
  <c r="C10" i="7" s="1"/>
  <c r="I10" i="7" s="1"/>
  <c r="M11" i="6"/>
  <c r="M12" i="6"/>
  <c r="C12" i="7" s="1"/>
  <c r="I12" i="7" s="1"/>
  <c r="M13" i="6"/>
  <c r="C13" i="7" s="1"/>
  <c r="I13" i="7" s="1"/>
  <c r="M14" i="6"/>
  <c r="C14" i="7" s="1"/>
  <c r="I14" i="7" s="1"/>
  <c r="M15" i="6"/>
  <c r="M16" i="6"/>
  <c r="C16" i="7" s="1"/>
  <c r="I16" i="7" s="1"/>
  <c r="M17" i="6"/>
  <c r="C17" i="7" s="1"/>
  <c r="I17" i="7" s="1"/>
  <c r="M18" i="6"/>
  <c r="C18" i="7" s="1"/>
  <c r="I18" i="7" s="1"/>
  <c r="M19" i="6"/>
  <c r="M20" i="6"/>
  <c r="C20" i="7" s="1"/>
  <c r="I20" i="7" s="1"/>
  <c r="M21" i="6"/>
  <c r="C21" i="7" s="1"/>
  <c r="I21" i="7" s="1"/>
  <c r="M22" i="6"/>
  <c r="C22" i="7" s="1"/>
  <c r="I22" i="7" s="1"/>
  <c r="M23" i="6"/>
  <c r="M24" i="6"/>
  <c r="C24" i="7" s="1"/>
  <c r="I24" i="7" s="1"/>
  <c r="M25" i="6"/>
  <c r="C25" i="7" s="1"/>
  <c r="I25" i="7" s="1"/>
  <c r="M26" i="6"/>
  <c r="C26" i="7" s="1"/>
  <c r="I26" i="7" s="1"/>
  <c r="C28" i="7"/>
  <c r="I28" i="7" s="1"/>
  <c r="C29" i="7"/>
  <c r="I29" i="7" s="1"/>
  <c r="C30" i="7"/>
  <c r="I30" i="7" s="1"/>
  <c r="C32" i="7"/>
  <c r="I32" i="7" s="1"/>
  <c r="C33" i="7"/>
  <c r="I33" i="7" s="1"/>
  <c r="C34" i="7"/>
  <c r="I34" i="7" s="1"/>
  <c r="C36" i="7"/>
  <c r="I36" i="7" s="1"/>
  <c r="C37" i="7"/>
  <c r="I37" i="7" s="1"/>
  <c r="C38" i="7"/>
  <c r="I38" i="7" s="1"/>
  <c r="B12" i="2"/>
  <c r="B13" i="2"/>
  <c r="B14" i="2"/>
  <c r="B15" i="2"/>
  <c r="B16" i="2"/>
  <c r="B17" i="2"/>
  <c r="B18" i="2"/>
  <c r="B26" i="2"/>
  <c r="B27" i="2"/>
  <c r="B28" i="2"/>
  <c r="B30" i="2"/>
  <c r="B31" i="2"/>
</calcChain>
</file>

<file path=xl/sharedStrings.xml><?xml version="1.0" encoding="utf-8"?>
<sst xmlns="http://schemas.openxmlformats.org/spreadsheetml/2006/main" count="174" uniqueCount="111">
  <si>
    <t>Form 1.2</t>
  </si>
  <si>
    <t>Form 1.3</t>
  </si>
  <si>
    <t>Form 1.4</t>
  </si>
  <si>
    <t>Form 1.5</t>
  </si>
  <si>
    <t>Form 2.2</t>
  </si>
  <si>
    <t>Form 2.3</t>
  </si>
  <si>
    <t>Form 3.3</t>
  </si>
  <si>
    <t>Form 3.4</t>
  </si>
  <si>
    <t>Form 4</t>
  </si>
  <si>
    <t>Please Enter the Following Information:</t>
  </si>
  <si>
    <t>DISTRIBUTION AREA COINCIDENT PEAK DEMAND</t>
  </si>
  <si>
    <t>BUNDLED CUSTOMER PEAK
(from 1.3)</t>
  </si>
  <si>
    <t>YEAR</t>
  </si>
  <si>
    <t>(MW)</t>
  </si>
  <si>
    <t>INDUSTRIAL</t>
  </si>
  <si>
    <t>RESIDENTIAL</t>
  </si>
  <si>
    <t>COMMERCIAL</t>
  </si>
  <si>
    <t>BASE LOAD</t>
  </si>
  <si>
    <t>WEATHER SENSITIVE</t>
  </si>
  <si>
    <t>LOSSES</t>
  </si>
  <si>
    <t>OTHER (DEFINE)</t>
  </si>
  <si>
    <t>TOTAL PEAK DEMAND</t>
  </si>
  <si>
    <t>TOTAL PEAK</t>
  </si>
  <si>
    <t>FORM 1.3</t>
  </si>
  <si>
    <t>FORM 1.4</t>
  </si>
  <si>
    <t>OTHER PUBLICLY OWNED DEPARTING LOAD</t>
  </si>
  <si>
    <t>Losses</t>
  </si>
  <si>
    <t>End User Peak Demand</t>
  </si>
  <si>
    <t>Participant Name:</t>
  </si>
  <si>
    <t>Date Submitted:</t>
  </si>
  <si>
    <t>Contact Information:</t>
  </si>
  <si>
    <t>WATER PUMPING</t>
  </si>
  <si>
    <t>TCU &amp; STREETLIGHTING</t>
  </si>
  <si>
    <t>AGRICULTURE</t>
  </si>
  <si>
    <t>California Energy Commission</t>
  </si>
  <si>
    <t>Electricity Demand Forecast Forms</t>
  </si>
  <si>
    <t>LSE COINCIDENT PEAK DEMAND BY SECTOR (Bundled Customers)</t>
  </si>
  <si>
    <t>Name of LSE / IOU</t>
  </si>
  <si>
    <t>Form 6</t>
  </si>
  <si>
    <t>MIGRATING LOAD INCLUDED IN FORECAST (MW)</t>
  </si>
  <si>
    <t>Newly Served Load</t>
  </si>
  <si>
    <t>Migrating/ Newly Served Load included in Forecast</t>
  </si>
  <si>
    <t>Form 8.1a(ESP)</t>
  </si>
  <si>
    <t>UNCOMMITTED DEMAND-SIDE PROGRAM METHODOLOGY</t>
  </si>
  <si>
    <t>REPORT ON FORECAST METHODS AND MODELS</t>
  </si>
  <si>
    <t xml:space="preserve">Form 8.1a (IOU) </t>
  </si>
  <si>
    <t>ESTIMATED POWER SUPPLY COST</t>
  </si>
  <si>
    <t>Form 8.1b (Bundled)</t>
  </si>
  <si>
    <t>Form 8.1b (Direct Access)</t>
  </si>
  <si>
    <t>Form 8.2</t>
  </si>
  <si>
    <t>Form 1.6a</t>
  </si>
  <si>
    <t>Form 1.6b</t>
  </si>
  <si>
    <t>Form 1.7a</t>
  </si>
  <si>
    <t>Form 1.7b</t>
  </si>
  <si>
    <t>IOU REVENUE REQUIREMENTS BY MAJOR COST CATEGORIES/UNBUNDLED RATE COMPONENT</t>
  </si>
  <si>
    <t>BUDGET APPROPRIATIONS OR ACTUAL COSTS AND COST PROJECTIONS BY MAJOR EXPENSE CATEGORY</t>
  </si>
  <si>
    <t>REVENUE REQUIREMENTS BY BUNDLED CUSTOMER CLASS</t>
  </si>
  <si>
    <t>REVENUE REQUIREMENTS FOR DIRECT ACCESS CUSTOMERS</t>
  </si>
  <si>
    <t>MONTHLY RESIDENTIAL SALES BY PERCENTAGE OF BASELINE</t>
  </si>
  <si>
    <t>HOURLY LOADS BY TRANSMISSION PLANNING SUBAREA OR CLIMATE ZONE (IOUS ONLY)</t>
  </si>
  <si>
    <t>Entity to File Form</t>
  </si>
  <si>
    <t>IOU</t>
  </si>
  <si>
    <t>POU</t>
  </si>
  <si>
    <t>ESP</t>
  </si>
  <si>
    <t>X</t>
  </si>
  <si>
    <t>Form 1.7c</t>
  </si>
  <si>
    <t>ESP DEMAND FORECAST</t>
  </si>
  <si>
    <t>LOCAL PRIVATE SUPPLY BY SECTOR OR CLASS - ENERGY (GWh)</t>
  </si>
  <si>
    <t>LOCAL PRIVATE SUPPLY BY SECTOR OR CLASS - PEAK DEMAND (MW)</t>
  </si>
  <si>
    <t>LOCAL PRIVATE SUPPLY BY SECTOR OR CLASS - INSTALLED CAPACITY (MW)</t>
  </si>
  <si>
    <t>Form 2.1</t>
  </si>
  <si>
    <t>Form 1.1a</t>
  </si>
  <si>
    <t>Form 1.1b</t>
  </si>
  <si>
    <t>Due Dates:</t>
  </si>
  <si>
    <t>Form 1.6c</t>
  </si>
  <si>
    <t>Form 3.2</t>
  </si>
  <si>
    <t>ENERGY EFFICIENCY - CUMULATIVE INCREMENTAL IMPACTS</t>
  </si>
  <si>
    <t>CCA</t>
  </si>
  <si>
    <t>Form 7.2</t>
  </si>
  <si>
    <t>Form 7.1</t>
  </si>
  <si>
    <t>CCA DEMAND FORECAST</t>
  </si>
  <si>
    <t>RESIDENTIAL LOADSHAPES</t>
  </si>
  <si>
    <t>Form 1.8</t>
  </si>
  <si>
    <t>PHOTOVOLTAIC INTERCONNECTION DATA</t>
  </si>
  <si>
    <t>Docket Number 17-IEPR-03</t>
  </si>
  <si>
    <t>2017 Integrated Energy Policy Report</t>
  </si>
  <si>
    <t>Form 8.1a (POU/CCA)</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</si>
  <si>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</si>
  <si>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</si>
  <si>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</si>
  <si>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</si>
  <si>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Michelle.Chester@energy.ca.gov or (916) 654-4701 or to Jared.Babula@energy.ca.gov or (916) 654-3843.</t>
    </r>
  </si>
  <si>
    <t>(Modify categories below to be consistent with sectors or classes reported on Form 1.1)</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</si>
  <si>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</si>
  <si>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1.1a Retail Sales (2015-2016 ):</t>
  </si>
  <si>
    <t>Forms 1 through 7 (all parts) and Form 8.2:</t>
  </si>
  <si>
    <t>Form 8.1a and 8.1b:</t>
  </si>
  <si>
    <t>Form 1.6d</t>
  </si>
  <si>
    <t>NON-RESIDENTIAL LOADSHAPES</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</si>
  <si>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</si>
  <si>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17-IEPR-03 Electricity, Natural Gas, and Transportation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</si>
  <si>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Questions relating to the electricity demand forecast forms should be directed to Kelvin.Ke@energy.ca.gov or (916) 654-4502</t>
  </si>
  <si>
    <t>Notes:</t>
  </si>
  <si>
    <t>Pacific Gas &amp; Electric Company</t>
  </si>
  <si>
    <t>BUNDLED PEAK AT CUSTOMER METER</t>
  </si>
  <si>
    <t>DIRECT ACCESS AND COMMUNITY CHOICE AGGREGATION</t>
  </si>
  <si>
    <t xml:space="preserve">1) Bundled peak only available on forecast basis.  Historical peaks available on system level only.  </t>
  </si>
  <si>
    <t>Sam Wray</t>
  </si>
  <si>
    <t>215 Market St., #1635F, San Francisco CA 94105</t>
  </si>
  <si>
    <t>415-973-9605</t>
  </si>
  <si>
    <t>S2WQ@pge.com</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</si>
</sst>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s>
  <fonts count="28" x14ac:knownFonts="1">
    <font>
      <sz val="8"/>
      <name val="Arial"/>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2"/>
      <name val="Arial"/>
      <family val="2"/>
    </font>
    <font>
      <b/>
      <sz val="10"/>
      <name val="Arial"/>
      <family val="2"/>
    </font>
    <font>
      <b/>
      <sz val="12"/>
      <color indexed="9"/>
      <name val="Arial"/>
      <family val="2"/>
    </font>
    <font>
      <sz val="12"/>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u/>
      <sz val="8"/>
      <color theme="10"/>
      <name val="Arial"/>
    </font>
  </fonts>
  <fills count="10">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theme="0" tint="-0.14999847407452621"/>
        <bgColor indexed="64"/>
      </patternFill>
    </fill>
    <fill>
      <patternFill patternType="solid">
        <fgColor theme="0"/>
        <bgColor indexed="64"/>
      </patternFill>
    </fill>
  </fills>
  <borders count="19">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s>
  <cellStyleXfs count="28">
    <xf numFmtId="0" fontId="0" fillId="0" borderId="0"/>
    <xf numFmtId="168" fontId="11" fillId="2" borderId="1">
      <alignment horizontal="center" vertical="center"/>
    </xf>
    <xf numFmtId="43" fontId="3"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2" fontId="3" fillId="0" borderId="0" applyFont="0" applyFill="0" applyBorder="0" applyAlignment="0" applyProtection="0"/>
    <xf numFmtId="38" fontId="5" fillId="3" borderId="0" applyNumberFormat="0" applyBorder="0" applyAlignment="0" applyProtection="0"/>
    <xf numFmtId="0" fontId="16"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69" fontId="3" fillId="0" borderId="0">
      <protection locked="0"/>
    </xf>
    <xf numFmtId="169" fontId="3" fillId="0" borderId="0">
      <protection locked="0"/>
    </xf>
    <xf numFmtId="0" fontId="17" fillId="0" borderId="2" applyNumberFormat="0" applyFill="0" applyAlignment="0" applyProtection="0"/>
    <xf numFmtId="10" fontId="5" fillId="4" borderId="3" applyNumberFormat="0" applyBorder="0" applyAlignment="0" applyProtection="0"/>
    <xf numFmtId="37" fontId="18" fillId="0" borderId="0"/>
    <xf numFmtId="164" fontId="19" fillId="0" borderId="0"/>
    <xf numFmtId="0" fontId="3" fillId="0" borderId="0"/>
    <xf numFmtId="0" fontId="22" fillId="0" borderId="0"/>
    <xf numFmtId="0" fontId="1" fillId="0" borderId="0"/>
    <xf numFmtId="0" fontId="3" fillId="0" borderId="0"/>
    <xf numFmtId="10" fontId="3" fillId="0" borderId="0" applyFont="0" applyFill="0" applyBorder="0" applyAlignment="0" applyProtection="0"/>
    <xf numFmtId="0" fontId="3" fillId="0" borderId="4" applyNumberFormat="0" applyFont="0" applyBorder="0" applyAlignment="0" applyProtection="0"/>
    <xf numFmtId="37" fontId="5" fillId="5" borderId="0" applyNumberFormat="0" applyBorder="0" applyAlignment="0" applyProtection="0"/>
    <xf numFmtId="37" fontId="1" fillId="0" borderId="0"/>
    <xf numFmtId="3" fontId="20" fillId="0" borderId="2" applyProtection="0"/>
    <xf numFmtId="0" fontId="27" fillId="0" borderId="0" applyNumberFormat="0" applyFill="0" applyBorder="0" applyAlignment="0" applyProtection="0"/>
  </cellStyleXfs>
  <cellXfs count="116">
    <xf numFmtId="0" fontId="0" fillId="0" borderId="0" xfId="0"/>
    <xf numFmtId="0" fontId="0" fillId="0" borderId="0" xfId="0" applyBorder="1"/>
    <xf numFmtId="0" fontId="0" fillId="0" borderId="3" xfId="0" applyBorder="1"/>
    <xf numFmtId="3" fontId="0" fillId="0" borderId="3" xfId="0" applyNumberFormat="1" applyBorder="1"/>
    <xf numFmtId="0" fontId="0" fillId="0" borderId="3" xfId="0" applyBorder="1" applyAlignment="1">
      <alignment horizontal="right"/>
    </xf>
    <xf numFmtId="0" fontId="0" fillId="0" borderId="3" xfId="0" applyBorder="1" applyAlignment="1">
      <alignment horizontal="centerContinuous"/>
    </xf>
    <xf numFmtId="0" fontId="0" fillId="0" borderId="5" xfId="0" applyBorder="1"/>
    <xf numFmtId="0" fontId="2" fillId="0" borderId="0" xfId="0" applyFont="1"/>
    <xf numFmtId="0" fontId="3" fillId="0" borderId="0" xfId="0" applyFont="1"/>
    <xf numFmtId="0" fontId="2" fillId="0" borderId="0" xfId="0" applyFont="1" applyAlignment="1">
      <alignment horizontal="centerContinuous"/>
    </xf>
    <xf numFmtId="0" fontId="4" fillId="0" borderId="0" xfId="0" applyFont="1" applyAlignment="1">
      <alignment horizontal="centerContinuous"/>
    </xf>
    <xf numFmtId="0" fontId="4" fillId="0" borderId="0" xfId="0" applyFont="1"/>
    <xf numFmtId="0" fontId="2" fillId="0" borderId="0" xfId="0" applyFont="1" applyAlignment="1">
      <alignment horizontal="center"/>
    </xf>
    <xf numFmtId="0" fontId="0" fillId="0" borderId="3" xfId="0" applyBorder="1" applyAlignment="1">
      <alignment wrapText="1"/>
    </xf>
    <xf numFmtId="0" fontId="0" fillId="0" borderId="3" xfId="0" applyBorder="1" applyAlignment="1" applyProtection="1">
      <alignment horizontal="center" wrapText="1"/>
      <protection locked="0"/>
    </xf>
    <xf numFmtId="0" fontId="4" fillId="0" borderId="0" xfId="0" applyFont="1" applyBorder="1" applyAlignment="1">
      <alignment horizontal="centerContinuous"/>
    </xf>
    <xf numFmtId="0" fontId="9" fillId="0" borderId="0" xfId="0" applyFont="1"/>
    <xf numFmtId="0" fontId="2" fillId="0" borderId="0" xfId="0" applyFont="1" applyBorder="1" applyAlignment="1">
      <alignment horizontal="center"/>
    </xf>
    <xf numFmtId="0" fontId="2" fillId="0" borderId="0" xfId="0" applyFont="1" applyBorder="1" applyAlignment="1">
      <alignment horizontal="centerContinuous"/>
    </xf>
    <xf numFmtId="3" fontId="0" fillId="0" borderId="5" xfId="0" applyNumberFormat="1" applyBorder="1"/>
    <xf numFmtId="0" fontId="0" fillId="0" borderId="5" xfId="0" applyBorder="1" applyAlignment="1">
      <alignment horizontal="center" wrapText="1"/>
    </xf>
    <xf numFmtId="0" fontId="0" fillId="0" borderId="7" xfId="0" applyBorder="1" applyAlignment="1">
      <alignment horizontal="center" wrapText="1"/>
    </xf>
    <xf numFmtId="0" fontId="0" fillId="6" borderId="3" xfId="0" applyFill="1" applyBorder="1" applyAlignment="1" applyProtection="1">
      <alignment horizontal="center" wrapText="1"/>
      <protection locked="0"/>
    </xf>
    <xf numFmtId="0" fontId="8" fillId="0" borderId="0" xfId="0" applyFont="1" applyAlignment="1">
      <alignment horizontal="center"/>
    </xf>
    <xf numFmtId="0" fontId="6" fillId="0" borderId="0" xfId="0" applyFont="1"/>
    <xf numFmtId="0" fontId="11" fillId="0" borderId="0" xfId="0" applyFont="1" applyAlignment="1">
      <alignment horizontal="centerContinuous"/>
    </xf>
    <xf numFmtId="0" fontId="11" fillId="0" borderId="0" xfId="0" applyFont="1" applyAlignment="1">
      <alignment horizontal="center"/>
    </xf>
    <xf numFmtId="0" fontId="8" fillId="0" borderId="0" xfId="0" applyFont="1" applyAlignment="1">
      <alignment horizontal="centerContinuous"/>
    </xf>
    <xf numFmtId="0" fontId="14" fillId="0" borderId="10" xfId="0" applyFont="1" applyBorder="1" applyAlignment="1">
      <alignment horizontal="center" vertical="top"/>
    </xf>
    <xf numFmtId="0" fontId="0" fillId="0" borderId="11" xfId="0" applyBorder="1"/>
    <xf numFmtId="0" fontId="0" fillId="0" borderId="11" xfId="0" applyBorder="1" applyAlignment="1"/>
    <xf numFmtId="0" fontId="8" fillId="0" borderId="0" xfId="0" applyFont="1" applyAlignment="1">
      <alignment horizontal="centerContinuous" vertical="center"/>
    </xf>
    <xf numFmtId="0" fontId="6" fillId="0" borderId="0" xfId="0" applyFont="1" applyAlignment="1">
      <alignment horizontal="centerContinuous" vertical="center"/>
    </xf>
    <xf numFmtId="0" fontId="8" fillId="0" borderId="10" xfId="0" applyFont="1" applyBorder="1" applyAlignment="1">
      <alignment horizontal="right" vertical="top" wrapText="1"/>
    </xf>
    <xf numFmtId="0" fontId="9" fillId="0" borderId="0" xfId="18" applyFont="1" applyFill="1" applyBorder="1" applyAlignment="1">
      <alignment horizontal="center" vertical="top" wrapText="1"/>
    </xf>
    <xf numFmtId="0" fontId="0" fillId="0" borderId="0" xfId="0" applyFill="1"/>
    <xf numFmtId="0" fontId="4" fillId="0" borderId="0" xfId="0" applyFont="1" applyFill="1"/>
    <xf numFmtId="15" fontId="0" fillId="0" borderId="0" xfId="0" applyNumberFormat="1" applyFill="1" applyAlignment="1">
      <alignment horizontal="center"/>
    </xf>
    <xf numFmtId="0" fontId="0" fillId="0" borderId="0" xfId="0" applyFill="1" applyBorder="1"/>
    <xf numFmtId="6" fontId="3"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12" xfId="0" applyFill="1" applyBorder="1"/>
    <xf numFmtId="0" fontId="0" fillId="0" borderId="13" xfId="0" applyFill="1" applyBorder="1"/>
    <xf numFmtId="6" fontId="2" fillId="0" borderId="10" xfId="21" applyNumberFormat="1" applyFont="1" applyFill="1" applyBorder="1"/>
    <xf numFmtId="0" fontId="0" fillId="0" borderId="11" xfId="0" applyFill="1" applyBorder="1"/>
    <xf numFmtId="0" fontId="2" fillId="0" borderId="10" xfId="0" applyFont="1" applyFill="1" applyBorder="1"/>
    <xf numFmtId="0" fontId="4" fillId="0" borderId="10" xfId="0" applyFont="1" applyFill="1" applyBorder="1"/>
    <xf numFmtId="0" fontId="4" fillId="0" borderId="15" xfId="0" applyFont="1" applyFill="1" applyBorder="1"/>
    <xf numFmtId="0" fontId="0" fillId="0" borderId="14" xfId="0" applyFill="1" applyBorder="1"/>
    <xf numFmtId="0" fontId="0" fillId="0" borderId="17" xfId="0" applyFill="1" applyBorder="1"/>
    <xf numFmtId="0" fontId="0" fillId="0" borderId="18" xfId="0" applyFill="1" applyBorder="1"/>
    <xf numFmtId="0" fontId="1" fillId="0" borderId="18" xfId="18" applyFont="1" applyFill="1" applyBorder="1" applyAlignment="1">
      <alignment horizontal="center"/>
    </xf>
    <xf numFmtId="0" fontId="0" fillId="0" borderId="18" xfId="0" applyFill="1" applyBorder="1" applyAlignment="1">
      <alignment horizontal="center"/>
    </xf>
    <xf numFmtId="0" fontId="1" fillId="0" borderId="18" xfId="0" applyFont="1" applyFill="1" applyBorder="1"/>
    <xf numFmtId="0" fontId="23" fillId="0" borderId="0" xfId="0" applyFont="1"/>
    <xf numFmtId="0" fontId="1" fillId="0" borderId="0" xfId="20"/>
    <xf numFmtId="0" fontId="8" fillId="0" borderId="10" xfId="0" applyFont="1" applyBorder="1" applyAlignment="1">
      <alignment horizontal="left" vertical="top" wrapText="1"/>
    </xf>
    <xf numFmtId="3" fontId="0" fillId="0" borderId="3" xfId="0" applyNumberFormat="1" applyFill="1" applyBorder="1"/>
    <xf numFmtId="0" fontId="25" fillId="0" borderId="0" xfId="0" applyFont="1"/>
    <xf numFmtId="3" fontId="0" fillId="0" borderId="5" xfId="0" applyNumberFormat="1" applyFill="1" applyBorder="1"/>
    <xf numFmtId="0" fontId="1" fillId="0" borderId="18" xfId="0" applyFont="1" applyFill="1" applyBorder="1" applyAlignment="1">
      <alignment horizontal="center"/>
    </xf>
    <xf numFmtId="0" fontId="3" fillId="0" borderId="0" xfId="0" applyFont="1" applyAlignment="1">
      <alignment horizontal="centerContinuous"/>
    </xf>
    <xf numFmtId="0" fontId="0" fillId="0" borderId="3" xfId="0" applyFill="1" applyBorder="1"/>
    <xf numFmtId="0" fontId="6" fillId="0" borderId="10" xfId="0" applyFont="1" applyBorder="1" applyAlignment="1">
      <alignment vertical="top" wrapText="1"/>
    </xf>
    <xf numFmtId="0" fontId="0" fillId="0" borderId="11" xfId="0" applyBorder="1" applyAlignment="1"/>
    <xf numFmtId="0" fontId="6" fillId="0" borderId="10" xfId="0" applyFont="1" applyBorder="1" applyAlignment="1">
      <alignment horizontal="left" vertical="top" wrapText="1"/>
    </xf>
    <xf numFmtId="0" fontId="13" fillId="0" borderId="11" xfId="0" applyFont="1" applyBorder="1" applyAlignment="1">
      <alignment horizontal="left" vertical="top" wrapText="1"/>
    </xf>
    <xf numFmtId="0" fontId="0" fillId="0" borderId="5" xfId="0" applyFill="1" applyBorder="1"/>
    <xf numFmtId="0" fontId="26" fillId="0" borderId="16" xfId="0" applyFont="1" applyFill="1" applyBorder="1"/>
    <xf numFmtId="0" fontId="8" fillId="0" borderId="10" xfId="0" applyFont="1" applyBorder="1" applyAlignment="1">
      <alignment vertical="top" wrapText="1"/>
    </xf>
    <xf numFmtId="167" fontId="6" fillId="0" borderId="11" xfId="0" applyNumberFormat="1" applyFont="1" applyBorder="1" applyAlignment="1">
      <alignment horizontal="center" vertical="top" wrapText="1"/>
    </xf>
    <xf numFmtId="0" fontId="9" fillId="0" borderId="12" xfId="0" applyFont="1" applyFill="1" applyBorder="1"/>
    <xf numFmtId="0" fontId="6" fillId="0" borderId="10" xfId="0" applyFont="1" applyBorder="1" applyAlignment="1">
      <alignment horizontal="right" vertical="top" wrapText="1"/>
    </xf>
    <xf numFmtId="167" fontId="8" fillId="0" borderId="11" xfId="0" applyNumberFormat="1" applyFont="1" applyBorder="1" applyAlignment="1">
      <alignment horizontal="left" vertical="top" wrapText="1" indent="3"/>
    </xf>
    <xf numFmtId="15" fontId="27" fillId="0" borderId="14" xfId="27" applyNumberFormat="1" applyFill="1" applyBorder="1" applyAlignment="1">
      <alignment horizontal="center"/>
    </xf>
    <xf numFmtId="0" fontId="0" fillId="8" borderId="18" xfId="0" applyFill="1" applyBorder="1"/>
    <xf numFmtId="0" fontId="1" fillId="8" borderId="18" xfId="18" applyFont="1" applyFill="1" applyBorder="1" applyAlignment="1">
      <alignment horizontal="center"/>
    </xf>
    <xf numFmtId="0" fontId="0" fillId="9" borderId="5" xfId="0" applyFill="1" applyBorder="1"/>
    <xf numFmtId="3" fontId="0" fillId="9" borderId="5" xfId="0" applyNumberFormat="1" applyFill="1" applyBorder="1"/>
    <xf numFmtId="0" fontId="0" fillId="9" borderId="3" xfId="0" applyFill="1" applyBorder="1"/>
    <xf numFmtId="3" fontId="0" fillId="9" borderId="3" xfId="0" applyNumberFormat="1" applyFill="1" applyBorder="1"/>
    <xf numFmtId="0" fontId="1" fillId="9" borderId="0" xfId="20" applyFill="1"/>
    <xf numFmtId="0" fontId="6" fillId="0" borderId="15" xfId="0" applyFont="1" applyBorder="1" applyAlignment="1">
      <alignment wrapText="1"/>
    </xf>
    <xf numFmtId="0" fontId="6" fillId="0" borderId="17" xfId="0" applyFont="1" applyBorder="1" applyAlignment="1">
      <alignment wrapText="1"/>
    </xf>
    <xf numFmtId="0" fontId="21" fillId="0" borderId="16" xfId="0" applyFont="1" applyBorder="1" applyAlignment="1">
      <alignment horizontal="center" vertical="top"/>
    </xf>
    <xf numFmtId="0" fontId="21" fillId="0" borderId="13" xfId="0" applyFont="1" applyBorder="1" applyAlignment="1">
      <alignment horizontal="center" vertical="top"/>
    </xf>
    <xf numFmtId="0" fontId="14" fillId="0" borderId="10" xfId="0" applyFont="1" applyBorder="1" applyAlignment="1">
      <alignment horizontal="center" vertical="top"/>
    </xf>
    <xf numFmtId="0" fontId="0" fillId="0" borderId="11" xfId="0" applyBorder="1" applyAlignment="1"/>
    <xf numFmtId="0" fontId="6" fillId="0" borderId="10" xfId="0" applyFont="1" applyBorder="1" applyAlignment="1">
      <alignment horizontal="left" vertical="top" wrapText="1"/>
    </xf>
    <xf numFmtId="0" fontId="13" fillId="0" borderId="11" xfId="0" applyFont="1" applyBorder="1" applyAlignment="1">
      <alignment horizontal="left" vertical="top" wrapText="1"/>
    </xf>
    <xf numFmtId="0" fontId="6" fillId="0" borderId="10" xfId="0" applyFont="1" applyBorder="1" applyAlignment="1">
      <alignment vertical="top" wrapText="1"/>
    </xf>
    <xf numFmtId="0" fontId="14" fillId="0" borderId="11" xfId="0" applyFont="1" applyBorder="1" applyAlignment="1">
      <alignment horizontal="center" vertical="top"/>
    </xf>
    <xf numFmtId="0" fontId="14" fillId="0" borderId="10" xfId="0" applyFont="1" applyFill="1" applyBorder="1" applyAlignment="1">
      <alignment horizontal="center" vertical="top"/>
    </xf>
    <xf numFmtId="0" fontId="14" fillId="0" borderId="11" xfId="0" applyFont="1" applyFill="1" applyBorder="1" applyAlignment="1">
      <alignment horizontal="center" vertical="top"/>
    </xf>
    <xf numFmtId="0" fontId="13" fillId="0" borderId="10" xfId="0" applyFont="1" applyBorder="1" applyAlignment="1">
      <alignment vertical="top" wrapText="1"/>
    </xf>
    <xf numFmtId="0" fontId="8" fillId="0" borderId="10" xfId="0" applyFont="1" applyBorder="1" applyAlignment="1">
      <alignment vertical="top" wrapText="1"/>
    </xf>
    <xf numFmtId="0" fontId="9" fillId="0" borderId="11" xfId="0" applyFont="1" applyBorder="1" applyAlignment="1"/>
    <xf numFmtId="0" fontId="9" fillId="0" borderId="0" xfId="18" applyFont="1" applyFill="1" applyBorder="1" applyAlignment="1">
      <alignment horizontal="center" vertical="top" wrapText="1"/>
    </xf>
    <xf numFmtId="0" fontId="0" fillId="0" borderId="0" xfId="0" applyFill="1" applyAlignment="1"/>
    <xf numFmtId="0" fontId="12" fillId="7" borderId="0" xfId="0" applyFont="1" applyFill="1" applyAlignment="1">
      <alignment horizontal="center"/>
    </xf>
    <xf numFmtId="0" fontId="2" fillId="0" borderId="0" xfId="0" applyFont="1" applyAlignment="1">
      <alignment horizontal="center"/>
    </xf>
    <xf numFmtId="0" fontId="10" fillId="0" borderId="0" xfId="0" applyFont="1" applyAlignment="1">
      <alignment horizontal="center" wrapText="1"/>
    </xf>
    <xf numFmtId="0" fontId="0" fillId="6" borderId="6" xfId="0" applyFill="1" applyBorder="1" applyAlignment="1">
      <alignment horizontal="center" wrapText="1"/>
    </xf>
    <xf numFmtId="0" fontId="0" fillId="6" borderId="8" xfId="0" applyFill="1" applyBorder="1" applyAlignment="1">
      <alignment horizontal="center" wrapText="1"/>
    </xf>
    <xf numFmtId="0" fontId="0" fillId="6" borderId="9" xfId="0" applyFill="1" applyBorder="1" applyAlignment="1">
      <alignment horizontal="center" wrapText="1"/>
    </xf>
    <xf numFmtId="0" fontId="0" fillId="0" borderId="5" xfId="0" applyBorder="1" applyAlignment="1">
      <alignment horizontal="center" wrapText="1"/>
    </xf>
    <xf numFmtId="0" fontId="0" fillId="0" borderId="7" xfId="0" applyBorder="1" applyAlignment="1">
      <alignment horizontal="center" wrapText="1"/>
    </xf>
    <xf numFmtId="0" fontId="0" fillId="6" borderId="5" xfId="0" applyFill="1" applyBorder="1" applyAlignment="1" applyProtection="1">
      <alignment horizontal="center" wrapText="1"/>
      <protection locked="0"/>
    </xf>
    <xf numFmtId="0" fontId="0" fillId="6" borderId="7" xfId="0" applyFill="1" applyBorder="1" applyAlignment="1" applyProtection="1">
      <alignment horizontal="center" wrapText="1"/>
      <protection locked="0"/>
    </xf>
    <xf numFmtId="0" fontId="1" fillId="0" borderId="5" xfId="0" applyFont="1" applyBorder="1" applyAlignment="1">
      <alignment horizontal="center" wrapText="1"/>
    </xf>
    <xf numFmtId="0" fontId="1" fillId="0" borderId="7" xfId="0" applyFont="1" applyBorder="1" applyAlignment="1">
      <alignment horizontal="center" wrapText="1"/>
    </xf>
    <xf numFmtId="0" fontId="0" fillId="6" borderId="6" xfId="0" applyFill="1" applyBorder="1" applyAlignment="1" applyProtection="1">
      <alignment horizontal="center" wrapText="1"/>
      <protection locked="0"/>
    </xf>
    <xf numFmtId="0" fontId="0" fillId="6" borderId="9" xfId="0" applyFill="1" applyBorder="1" applyAlignment="1" applyProtection="1">
      <alignment horizontal="center" wrapText="1"/>
      <protection locked="0"/>
    </xf>
    <xf numFmtId="0" fontId="1" fillId="9" borderId="18" xfId="0" applyFont="1" applyFill="1" applyBorder="1"/>
    <xf numFmtId="0" fontId="0" fillId="9" borderId="18" xfId="0" applyFill="1" applyBorder="1"/>
    <xf numFmtId="0" fontId="1" fillId="9" borderId="18" xfId="18" applyFont="1" applyFill="1" applyBorder="1" applyAlignment="1">
      <alignment horizontal="center"/>
    </xf>
  </cellXfs>
  <cellStyles count="28">
    <cellStyle name="Actual Date" xfId="1"/>
    <cellStyle name="Comma 2" xfId="2"/>
    <cellStyle name="Comma0" xfId="3"/>
    <cellStyle name="Currency 2" xfId="4"/>
    <cellStyle name="Currency0" xfId="5"/>
    <cellStyle name="Date" xfId="6"/>
    <cellStyle name="Fixed" xfId="7"/>
    <cellStyle name="Grey" xfId="8"/>
    <cellStyle name="HEADER" xfId="9"/>
    <cellStyle name="Heading 1" xfId="10" builtinId="16" customBuiltin="1"/>
    <cellStyle name="Heading 2" xfId="11" builtinId="17" customBuiltin="1"/>
    <cellStyle name="Heading1" xfId="12"/>
    <cellStyle name="Heading2" xfId="13"/>
    <cellStyle name="HIGHLIGHT" xfId="14"/>
    <cellStyle name="Hyperlink" xfId="27" builtinId="8"/>
    <cellStyle name="Input [yellow]" xfId="15"/>
    <cellStyle name="no dec" xfId="16"/>
    <cellStyle name="Normal" xfId="0" builtinId="0"/>
    <cellStyle name="Normal - Style1" xfId="17"/>
    <cellStyle name="Normal 2" xfId="18"/>
    <cellStyle name="Normal 3" xfId="19"/>
    <cellStyle name="Normal 5" xfId="20"/>
    <cellStyle name="Normal_distgn2k" xfId="21"/>
    <cellStyle name="Percent [2]" xfId="22"/>
    <cellStyle name="Total" xfId="23" builtinId="25" customBuiltin="1"/>
    <cellStyle name="Unprot" xfId="24"/>
    <cellStyle name="Unprot$" xfId="25"/>
    <cellStyle name="Unprotect" xfId="2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docketpublic.energy.ca.gov/PublicDocuments/17-IEPR-03/DOCUME~1/agautam/LOCALS~1/Temp/XPgrpwise/CEC09%20demand-price%20forms-final-12-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mailto:S2WQ@pge.com" TargetMode="External"/><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topLeftCell="A13" zoomScale="70" zoomScaleNormal="70" workbookViewId="0">
      <selection activeCell="C6" sqref="C6"/>
    </sheetView>
  </sheetViews>
  <sheetFormatPr defaultColWidth="8.6640625" defaultRowHeight="11.25" x14ac:dyDescent="0.2"/>
  <cols>
    <col min="1" max="1" width="56.1640625" bestFit="1" customWidth="1"/>
    <col min="2" max="2" width="63.6640625" customWidth="1"/>
  </cols>
  <sheetData>
    <row r="1" spans="1:2" s="54" customFormat="1" ht="20.25" x14ac:dyDescent="0.3">
      <c r="A1" s="84" t="s">
        <v>35</v>
      </c>
      <c r="B1" s="85"/>
    </row>
    <row r="2" spans="1:2" ht="18" x14ac:dyDescent="0.2">
      <c r="A2" s="86"/>
      <c r="B2" s="87"/>
    </row>
    <row r="3" spans="1:2" ht="18" x14ac:dyDescent="0.2">
      <c r="A3" s="86" t="s">
        <v>34</v>
      </c>
      <c r="B3" s="87"/>
    </row>
    <row r="4" spans="1:2" ht="18" x14ac:dyDescent="0.2">
      <c r="A4" s="86" t="s">
        <v>85</v>
      </c>
      <c r="B4" s="91"/>
    </row>
    <row r="5" spans="1:2" ht="18" x14ac:dyDescent="0.2">
      <c r="A5" s="92" t="s">
        <v>84</v>
      </c>
      <c r="B5" s="93"/>
    </row>
    <row r="6" spans="1:2" ht="18" x14ac:dyDescent="0.2">
      <c r="A6" s="28"/>
      <c r="B6" s="29"/>
    </row>
    <row r="7" spans="1:2" ht="232.5" customHeight="1" x14ac:dyDescent="0.2">
      <c r="A7" s="90" t="s">
        <v>93</v>
      </c>
      <c r="B7" s="87"/>
    </row>
    <row r="8" spans="1:2" ht="18.75" customHeight="1" x14ac:dyDescent="0.2">
      <c r="A8" s="63"/>
      <c r="B8" s="64"/>
    </row>
    <row r="9" spans="1:2" ht="15.75" x14ac:dyDescent="0.2">
      <c r="A9" s="69" t="s">
        <v>89</v>
      </c>
      <c r="B9" s="64"/>
    </row>
    <row r="10" spans="1:2" ht="252" customHeight="1" x14ac:dyDescent="0.2">
      <c r="A10" s="90" t="s">
        <v>99</v>
      </c>
      <c r="B10" s="87"/>
    </row>
    <row r="11" spans="1:2" ht="16.5" customHeight="1" x14ac:dyDescent="0.2">
      <c r="A11" s="63"/>
      <c r="B11" s="64"/>
    </row>
    <row r="12" spans="1:2" ht="17.25" customHeight="1" x14ac:dyDescent="0.2">
      <c r="A12" s="95" t="s">
        <v>87</v>
      </c>
      <c r="B12" s="96"/>
    </row>
    <row r="13" spans="1:2" ht="33" customHeight="1" x14ac:dyDescent="0.2">
      <c r="A13" s="90" t="s">
        <v>88</v>
      </c>
      <c r="B13" s="87"/>
    </row>
    <row r="14" spans="1:2" ht="15" x14ac:dyDescent="0.2">
      <c r="A14" s="94"/>
      <c r="B14" s="87"/>
    </row>
    <row r="15" spans="1:2" ht="152.25" customHeight="1" x14ac:dyDescent="0.2">
      <c r="A15" s="90" t="s">
        <v>100</v>
      </c>
      <c r="B15" s="87"/>
    </row>
    <row r="16" spans="1:2" ht="17.25" customHeight="1" x14ac:dyDescent="0.2">
      <c r="A16" s="63"/>
      <c r="B16" s="64"/>
    </row>
    <row r="17" spans="1:2" ht="15.75" x14ac:dyDescent="0.2">
      <c r="A17" s="69" t="s">
        <v>90</v>
      </c>
      <c r="B17" s="30"/>
    </row>
    <row r="18" spans="1:2" ht="84" customHeight="1" x14ac:dyDescent="0.2">
      <c r="A18" s="88" t="s">
        <v>91</v>
      </c>
      <c r="B18" s="89"/>
    </row>
    <row r="19" spans="1:2" ht="15.75" customHeight="1" x14ac:dyDescent="0.2">
      <c r="A19" s="65"/>
      <c r="B19" s="66"/>
    </row>
    <row r="20" spans="1:2" ht="24.75" customHeight="1" x14ac:dyDescent="0.2">
      <c r="A20" s="56" t="s">
        <v>73</v>
      </c>
      <c r="B20" s="30"/>
    </row>
    <row r="21" spans="1:2" s="58" customFormat="1" ht="23.25" customHeight="1" x14ac:dyDescent="0.2">
      <c r="A21" s="72" t="s">
        <v>94</v>
      </c>
      <c r="B21" s="73">
        <v>42779</v>
      </c>
    </row>
    <row r="22" spans="1:2" s="16" customFormat="1" ht="23.25" customHeight="1" x14ac:dyDescent="0.2">
      <c r="A22" s="72" t="s">
        <v>95</v>
      </c>
      <c r="B22" s="73">
        <v>42842</v>
      </c>
    </row>
    <row r="23" spans="1:2" s="16" customFormat="1" ht="20.25" customHeight="1" x14ac:dyDescent="0.2">
      <c r="A23" s="72" t="s">
        <v>96</v>
      </c>
      <c r="B23" s="73">
        <v>42891</v>
      </c>
    </row>
    <row r="24" spans="1:2" s="16" customFormat="1" ht="20.25" customHeight="1" x14ac:dyDescent="0.2">
      <c r="A24" s="33"/>
      <c r="B24" s="70"/>
    </row>
    <row r="25" spans="1:2" ht="33.75" customHeight="1" thickBot="1" x14ac:dyDescent="0.25">
      <c r="A25" s="82" t="s">
        <v>101</v>
      </c>
      <c r="B25" s="83"/>
    </row>
  </sheetData>
  <customSheetViews>
    <customSheetView guid="{64245E33-E577-4C25-9B98-21C112E84FF6}" scale="75" showPageBreaks="1" fitToPage="1" printArea="1">
      <selection activeCell="B34" sqref="B34"/>
      <pageMargins left="0.75" right="0.75" top="1" bottom="1" header="0.5" footer="0.5"/>
      <pageSetup scale="76" orientation="portrait" r:id="rId1"/>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2"/>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3"/>
      <headerFooter alignWithMargins="0">
        <oddFooter>&amp;R&amp;A</oddFooter>
      </headerFooter>
    </customSheetView>
    <customSheetView guid="{C3E70234-FA18-40E7-B25F-218A5F7D2EA2}" scale="75" fitToPage="1">
      <selection activeCell="L44" sqref="L44"/>
      <pageMargins left="0.75" right="0.75" top="1" bottom="1" header="0.5" footer="0.5"/>
      <pageSetup scale="81"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F43"/>
  <sheetViews>
    <sheetView tabSelected="1" zoomScaleNormal="100" workbookViewId="0">
      <selection activeCell="B45" sqref="B45"/>
    </sheetView>
  </sheetViews>
  <sheetFormatPr defaultColWidth="8.6640625" defaultRowHeight="11.25" x14ac:dyDescent="0.2"/>
  <cols>
    <col min="1" max="1" width="25.1640625" style="35" customWidth="1"/>
    <col min="2" max="2" width="108.1640625" style="35" customWidth="1"/>
    <col min="3" max="3" width="12.6640625" style="35" customWidth="1"/>
    <col min="4" max="16384" width="8.6640625" style="35"/>
  </cols>
  <sheetData>
    <row r="1" spans="1:6" ht="18" x14ac:dyDescent="0.25">
      <c r="A1" s="68" t="s">
        <v>9</v>
      </c>
      <c r="B1" s="71"/>
      <c r="C1" s="41"/>
      <c r="D1" s="41"/>
      <c r="E1" s="41"/>
      <c r="F1" s="42"/>
    </row>
    <row r="2" spans="1:6" ht="17.25" customHeight="1" x14ac:dyDescent="0.2">
      <c r="A2" s="43" t="s">
        <v>28</v>
      </c>
      <c r="B2" s="39" t="s">
        <v>103</v>
      </c>
      <c r="C2" s="38"/>
      <c r="D2" s="38"/>
      <c r="E2" s="38"/>
      <c r="F2" s="44"/>
    </row>
    <row r="3" spans="1:6" ht="12.75" x14ac:dyDescent="0.2">
      <c r="A3" s="45" t="s">
        <v>29</v>
      </c>
      <c r="B3" s="40">
        <v>42842</v>
      </c>
      <c r="C3" s="38"/>
      <c r="D3" s="38"/>
      <c r="E3" s="38"/>
      <c r="F3" s="44"/>
    </row>
    <row r="4" spans="1:6" ht="15" customHeight="1" x14ac:dyDescent="0.2">
      <c r="A4" s="45" t="s">
        <v>30</v>
      </c>
      <c r="B4" s="40" t="s">
        <v>107</v>
      </c>
      <c r="C4" s="38"/>
      <c r="D4" s="38"/>
      <c r="E4" s="38"/>
      <c r="F4" s="44"/>
    </row>
    <row r="5" spans="1:6" ht="12.75" x14ac:dyDescent="0.2">
      <c r="A5" s="46"/>
      <c r="B5" s="40" t="s">
        <v>108</v>
      </c>
      <c r="C5" s="38"/>
      <c r="D5" s="38"/>
      <c r="E5" s="38"/>
      <c r="F5" s="44"/>
    </row>
    <row r="6" spans="1:6" ht="12.75" x14ac:dyDescent="0.2">
      <c r="A6" s="46"/>
      <c r="B6" s="40" t="s">
        <v>109</v>
      </c>
      <c r="C6" s="38"/>
      <c r="D6" s="38"/>
      <c r="E6" s="38"/>
      <c r="F6" s="44"/>
    </row>
    <row r="7" spans="1:6" ht="13.5" thickBot="1" x14ac:dyDescent="0.25">
      <c r="A7" s="47"/>
      <c r="B7" s="74" t="s">
        <v>110</v>
      </c>
      <c r="C7" s="48"/>
      <c r="D7" s="48"/>
      <c r="E7" s="48"/>
      <c r="F7" s="49"/>
    </row>
    <row r="8" spans="1:6" ht="12.75" x14ac:dyDescent="0.2">
      <c r="A8" s="36"/>
      <c r="B8" s="37"/>
    </row>
    <row r="10" spans="1:6" x14ac:dyDescent="0.2">
      <c r="C10" s="97" t="s">
        <v>60</v>
      </c>
      <c r="D10" s="98"/>
      <c r="E10" s="98"/>
      <c r="F10" s="98"/>
    </row>
    <row r="11" spans="1:6" s="38" customFormat="1" x14ac:dyDescent="0.2">
      <c r="C11" s="34" t="s">
        <v>61</v>
      </c>
      <c r="D11" s="34" t="s">
        <v>62</v>
      </c>
      <c r="E11" s="34" t="s">
        <v>77</v>
      </c>
      <c r="F11" s="34" t="s">
        <v>63</v>
      </c>
    </row>
    <row r="12" spans="1:6" s="38" customFormat="1" x14ac:dyDescent="0.2">
      <c r="A12" s="113" t="s">
        <v>71</v>
      </c>
      <c r="B12" s="114" t="e">
        <f>#REF!</f>
        <v>#REF!</v>
      </c>
      <c r="C12" s="115" t="s">
        <v>64</v>
      </c>
      <c r="D12" s="51" t="s">
        <v>64</v>
      </c>
      <c r="E12" s="51"/>
      <c r="F12" s="52"/>
    </row>
    <row r="13" spans="1:6" s="38" customFormat="1" x14ac:dyDescent="0.2">
      <c r="A13" s="113" t="s">
        <v>72</v>
      </c>
      <c r="B13" s="114" t="e">
        <f>#REF!</f>
        <v>#REF!</v>
      </c>
      <c r="C13" s="115" t="s">
        <v>64</v>
      </c>
      <c r="D13" s="51" t="s">
        <v>64</v>
      </c>
      <c r="E13" s="51"/>
      <c r="F13" s="52"/>
    </row>
    <row r="14" spans="1:6" s="38" customFormat="1" x14ac:dyDescent="0.2">
      <c r="A14" s="114" t="s">
        <v>0</v>
      </c>
      <c r="B14" s="114" t="e">
        <f>#REF!</f>
        <v>#REF!</v>
      </c>
      <c r="C14" s="115" t="s">
        <v>64</v>
      </c>
      <c r="D14" s="51" t="s">
        <v>64</v>
      </c>
      <c r="E14" s="51"/>
      <c r="F14" s="52"/>
    </row>
    <row r="15" spans="1:6" s="38" customFormat="1" x14ac:dyDescent="0.2">
      <c r="A15" s="75" t="s">
        <v>1</v>
      </c>
      <c r="B15" s="75" t="str">
        <f>+'Form 1.3'!B$5</f>
        <v>LSE COINCIDENT PEAK DEMAND BY SECTOR (Bundled Customers)</v>
      </c>
      <c r="C15" s="76" t="s">
        <v>64</v>
      </c>
      <c r="D15" s="51" t="s">
        <v>64</v>
      </c>
      <c r="E15" s="51"/>
      <c r="F15" s="52"/>
    </row>
    <row r="16" spans="1:6" s="38" customFormat="1" x14ac:dyDescent="0.2">
      <c r="A16" s="75" t="s">
        <v>2</v>
      </c>
      <c r="B16" s="75" t="str">
        <f>+'Form 1.4'!B$4</f>
        <v>DISTRIBUTION AREA COINCIDENT PEAK DEMAND</v>
      </c>
      <c r="C16" s="76" t="s">
        <v>64</v>
      </c>
      <c r="D16" s="51" t="s">
        <v>64</v>
      </c>
      <c r="E16" s="51"/>
      <c r="F16" s="52"/>
    </row>
    <row r="17" spans="1:6" s="38" customFormat="1" x14ac:dyDescent="0.2">
      <c r="A17" s="114" t="s">
        <v>3</v>
      </c>
      <c r="B17" s="114" t="e">
        <f>+#REF!</f>
        <v>#REF!</v>
      </c>
      <c r="C17" s="115" t="s">
        <v>64</v>
      </c>
      <c r="D17" s="51" t="s">
        <v>64</v>
      </c>
      <c r="E17" s="51"/>
      <c r="F17" s="52"/>
    </row>
    <row r="18" spans="1:6" s="38" customFormat="1" x14ac:dyDescent="0.2">
      <c r="A18" s="53" t="s">
        <v>50</v>
      </c>
      <c r="B18" s="50" t="e">
        <f>#REF!</f>
        <v>#REF!</v>
      </c>
      <c r="C18" s="51" t="s">
        <v>64</v>
      </c>
      <c r="D18" s="51" t="s">
        <v>64</v>
      </c>
      <c r="E18" s="51"/>
      <c r="F18" s="52"/>
    </row>
    <row r="19" spans="1:6" s="38" customFormat="1" x14ac:dyDescent="0.2">
      <c r="A19" s="53" t="s">
        <v>51</v>
      </c>
      <c r="B19" s="50" t="s">
        <v>59</v>
      </c>
      <c r="C19" s="51" t="s">
        <v>64</v>
      </c>
      <c r="D19" s="51" t="s">
        <v>64</v>
      </c>
      <c r="E19" s="51"/>
      <c r="F19" s="52"/>
    </row>
    <row r="20" spans="1:6" s="38" customFormat="1" x14ac:dyDescent="0.2">
      <c r="A20" s="53" t="s">
        <v>74</v>
      </c>
      <c r="B20" s="53" t="s">
        <v>81</v>
      </c>
      <c r="C20" s="51" t="s">
        <v>64</v>
      </c>
      <c r="D20" s="51" t="s">
        <v>64</v>
      </c>
      <c r="E20" s="51"/>
      <c r="F20" s="52"/>
    </row>
    <row r="21" spans="1:6" s="38" customFormat="1" x14ac:dyDescent="0.2">
      <c r="A21" s="53" t="s">
        <v>97</v>
      </c>
      <c r="B21" s="53" t="s">
        <v>98</v>
      </c>
      <c r="C21" s="51" t="s">
        <v>64</v>
      </c>
      <c r="D21" s="51" t="s">
        <v>64</v>
      </c>
      <c r="E21" s="51"/>
      <c r="F21" s="52"/>
    </row>
    <row r="22" spans="1:6" s="38" customFormat="1" x14ac:dyDescent="0.2">
      <c r="A22" s="50" t="s">
        <v>52</v>
      </c>
      <c r="B22" s="53" t="s">
        <v>67</v>
      </c>
      <c r="C22" s="51" t="s">
        <v>64</v>
      </c>
      <c r="D22" s="51" t="s">
        <v>64</v>
      </c>
      <c r="E22" s="51"/>
      <c r="F22" s="52"/>
    </row>
    <row r="23" spans="1:6" s="38" customFormat="1" x14ac:dyDescent="0.2">
      <c r="A23" s="50" t="s">
        <v>53</v>
      </c>
      <c r="B23" s="53" t="s">
        <v>68</v>
      </c>
      <c r="C23" s="51" t="s">
        <v>64</v>
      </c>
      <c r="D23" s="51" t="s">
        <v>64</v>
      </c>
      <c r="E23" s="51"/>
      <c r="F23" s="52"/>
    </row>
    <row r="24" spans="1:6" s="38" customFormat="1" x14ac:dyDescent="0.2">
      <c r="A24" s="50" t="s">
        <v>65</v>
      </c>
      <c r="B24" s="53" t="s">
        <v>69</v>
      </c>
      <c r="C24" s="51" t="s">
        <v>64</v>
      </c>
      <c r="D24" s="51" t="s">
        <v>64</v>
      </c>
      <c r="E24" s="51"/>
      <c r="F24" s="52"/>
    </row>
    <row r="25" spans="1:6" s="38" customFormat="1" x14ac:dyDescent="0.2">
      <c r="A25" s="53" t="s">
        <v>82</v>
      </c>
      <c r="B25" s="53" t="s">
        <v>83</v>
      </c>
      <c r="C25" s="51" t="s">
        <v>64</v>
      </c>
      <c r="D25" s="51" t="s">
        <v>64</v>
      </c>
      <c r="E25" s="51"/>
      <c r="F25" s="52"/>
    </row>
    <row r="26" spans="1:6" s="38" customFormat="1" x14ac:dyDescent="0.2">
      <c r="A26" s="113" t="s">
        <v>70</v>
      </c>
      <c r="B26" s="114" t="e">
        <f>+#REF!</f>
        <v>#REF!</v>
      </c>
      <c r="C26" s="115" t="s">
        <v>64</v>
      </c>
      <c r="D26" s="51" t="s">
        <v>64</v>
      </c>
      <c r="E26" s="51"/>
      <c r="F26" s="52"/>
    </row>
    <row r="27" spans="1:6" s="38" customFormat="1" x14ac:dyDescent="0.2">
      <c r="A27" s="113" t="s">
        <v>4</v>
      </c>
      <c r="B27" s="114" t="e">
        <f>+#REF!</f>
        <v>#REF!</v>
      </c>
      <c r="C27" s="115" t="s">
        <v>64</v>
      </c>
      <c r="D27" s="51" t="s">
        <v>64</v>
      </c>
      <c r="E27" s="51"/>
      <c r="F27" s="52"/>
    </row>
    <row r="28" spans="1:6" s="38" customFormat="1" x14ac:dyDescent="0.2">
      <c r="A28" s="113" t="s">
        <v>5</v>
      </c>
      <c r="B28" s="114" t="e">
        <f>+#REF!</f>
        <v>#REF!</v>
      </c>
      <c r="C28" s="115" t="s">
        <v>64</v>
      </c>
      <c r="D28" s="51" t="s">
        <v>64</v>
      </c>
      <c r="E28" s="51"/>
      <c r="F28" s="52"/>
    </row>
    <row r="29" spans="1:6" s="38" customFormat="1" x14ac:dyDescent="0.2">
      <c r="A29" s="53" t="s">
        <v>75</v>
      </c>
      <c r="B29" s="53" t="s">
        <v>76</v>
      </c>
      <c r="C29" s="51" t="s">
        <v>64</v>
      </c>
      <c r="D29" s="51" t="s">
        <v>64</v>
      </c>
      <c r="E29" s="51"/>
      <c r="F29" s="52"/>
    </row>
    <row r="30" spans="1:6" s="38" customFormat="1" x14ac:dyDescent="0.2">
      <c r="A30" s="50" t="s">
        <v>6</v>
      </c>
      <c r="B30" s="50" t="e">
        <f>#REF!</f>
        <v>#REF!</v>
      </c>
      <c r="C30" s="51" t="s">
        <v>64</v>
      </c>
      <c r="D30" s="51" t="s">
        <v>64</v>
      </c>
      <c r="E30" s="51"/>
      <c r="F30" s="52"/>
    </row>
    <row r="31" spans="1:6" s="38" customFormat="1" x14ac:dyDescent="0.2">
      <c r="A31" s="50" t="s">
        <v>7</v>
      </c>
      <c r="B31" s="50" t="e">
        <f>+#REF!</f>
        <v>#REF!</v>
      </c>
      <c r="C31" s="51" t="s">
        <v>64</v>
      </c>
      <c r="D31" s="51" t="s">
        <v>64</v>
      </c>
      <c r="E31" s="51"/>
      <c r="F31" s="52"/>
    </row>
    <row r="32" spans="1:6" s="38" customFormat="1" x14ac:dyDescent="0.2">
      <c r="A32" s="50" t="s">
        <v>8</v>
      </c>
      <c r="B32" s="50" t="s">
        <v>44</v>
      </c>
      <c r="C32" s="51" t="s">
        <v>64</v>
      </c>
      <c r="D32" s="51" t="s">
        <v>64</v>
      </c>
      <c r="E32" s="51" t="s">
        <v>64</v>
      </c>
      <c r="F32" s="52"/>
    </row>
    <row r="33" spans="1:6" s="38" customFormat="1" x14ac:dyDescent="0.2">
      <c r="A33" s="50" t="s">
        <v>38</v>
      </c>
      <c r="B33" s="50" t="s">
        <v>43</v>
      </c>
      <c r="C33" s="51" t="s">
        <v>64</v>
      </c>
      <c r="D33" s="51" t="s">
        <v>64</v>
      </c>
      <c r="E33" s="51"/>
      <c r="F33" s="52"/>
    </row>
    <row r="34" spans="1:6" s="38" customFormat="1" x14ac:dyDescent="0.2">
      <c r="A34" s="53" t="s">
        <v>79</v>
      </c>
      <c r="B34" s="53" t="s">
        <v>66</v>
      </c>
      <c r="C34" s="51"/>
      <c r="D34" s="51"/>
      <c r="E34" s="51"/>
      <c r="F34" s="60" t="s">
        <v>64</v>
      </c>
    </row>
    <row r="35" spans="1:6" s="38" customFormat="1" x14ac:dyDescent="0.2">
      <c r="A35" s="53" t="s">
        <v>78</v>
      </c>
      <c r="B35" s="53" t="s">
        <v>80</v>
      </c>
      <c r="C35" s="52"/>
      <c r="D35" s="52"/>
      <c r="E35" s="60" t="s">
        <v>64</v>
      </c>
      <c r="F35" s="52"/>
    </row>
    <row r="36" spans="1:6" s="38" customFormat="1" x14ac:dyDescent="0.2">
      <c r="A36" s="53" t="s">
        <v>45</v>
      </c>
      <c r="B36" s="53" t="s">
        <v>54</v>
      </c>
      <c r="C36" s="51" t="s">
        <v>64</v>
      </c>
      <c r="D36" s="52"/>
      <c r="E36" s="52"/>
      <c r="F36" s="52"/>
    </row>
    <row r="37" spans="1:6" s="38" customFormat="1" x14ac:dyDescent="0.2">
      <c r="A37" s="53" t="s">
        <v>86</v>
      </c>
      <c r="B37" s="53" t="s">
        <v>55</v>
      </c>
      <c r="C37" s="52"/>
      <c r="D37" s="51" t="s">
        <v>64</v>
      </c>
      <c r="E37" s="51" t="s">
        <v>64</v>
      </c>
      <c r="F37" s="52"/>
    </row>
    <row r="38" spans="1:6" s="38" customFormat="1" x14ac:dyDescent="0.2">
      <c r="A38" s="53" t="s">
        <v>42</v>
      </c>
      <c r="B38" s="53" t="s">
        <v>46</v>
      </c>
      <c r="C38" s="52"/>
      <c r="D38" s="52"/>
      <c r="E38" s="52"/>
      <c r="F38" s="52" t="s">
        <v>64</v>
      </c>
    </row>
    <row r="39" spans="1:6" s="38" customFormat="1" x14ac:dyDescent="0.2">
      <c r="A39" s="53" t="s">
        <v>47</v>
      </c>
      <c r="B39" s="53" t="s">
        <v>56</v>
      </c>
      <c r="C39" s="51" t="s">
        <v>64</v>
      </c>
      <c r="D39" s="51" t="s">
        <v>64</v>
      </c>
      <c r="E39" s="51"/>
      <c r="F39" s="52"/>
    </row>
    <row r="40" spans="1:6" s="38" customFormat="1" x14ac:dyDescent="0.2">
      <c r="A40" s="53" t="s">
        <v>48</v>
      </c>
      <c r="B40" s="53" t="s">
        <v>57</v>
      </c>
      <c r="C40" s="51" t="s">
        <v>64</v>
      </c>
      <c r="D40" s="51" t="s">
        <v>64</v>
      </c>
      <c r="E40" s="51"/>
      <c r="F40" s="52"/>
    </row>
    <row r="41" spans="1:6" s="38" customFormat="1" x14ac:dyDescent="0.2">
      <c r="A41" s="53" t="s">
        <v>49</v>
      </c>
      <c r="B41" s="53" t="s">
        <v>58</v>
      </c>
      <c r="C41" s="51" t="s">
        <v>64</v>
      </c>
      <c r="D41" s="51" t="s">
        <v>64</v>
      </c>
      <c r="E41" s="51"/>
      <c r="F41" s="52"/>
    </row>
    <row r="42" spans="1:6" s="38" customFormat="1" x14ac:dyDescent="0.2"/>
    <row r="43" spans="1:6" s="38" customFormat="1" x14ac:dyDescent="0.2"/>
  </sheetData>
  <customSheetViews>
    <customSheetView guid="{64245E33-E577-4C25-9B98-21C112E84FF6}" scale="80" showPageBreaks="1" fitToPage="1" printArea="1">
      <selection activeCell="D58" sqref="D58"/>
      <pageMargins left="0.75" right="0.75" top="1" bottom="1" header="0.5" footer="0.5"/>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75" right="0.75" top="1" bottom="1" header="0.5" footer="0.5"/>
      <printOptions horizontalCentered="1"/>
      <pageSetup scale="93" orientation="landscape" r:id="rId4"/>
      <headerFooter alignWithMargins="0">
        <oddFooter>&amp;R&amp;A</oddFooter>
      </headerFooter>
    </customSheetView>
  </customSheetViews>
  <mergeCells count="1">
    <mergeCell ref="C10:F10"/>
  </mergeCells>
  <phoneticPr fontId="0" type="noConversion"/>
  <hyperlinks>
    <hyperlink ref="B7" r:id="rId5"/>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T42"/>
  <sheetViews>
    <sheetView showGridLines="0" zoomScaleNormal="100" workbookViewId="0">
      <selection activeCell="F43" sqref="F43"/>
    </sheetView>
  </sheetViews>
  <sheetFormatPr defaultColWidth="8.6640625" defaultRowHeight="11.25" x14ac:dyDescent="0.2"/>
  <cols>
    <col min="1" max="1" width="1.6640625" customWidth="1"/>
    <col min="2" max="2" width="10.1640625" customWidth="1"/>
    <col min="3" max="3" width="12" customWidth="1"/>
    <col min="4" max="4" width="10.1640625" customWidth="1"/>
    <col min="5" max="6" width="12" customWidth="1"/>
    <col min="7" max="7" width="11.6640625" customWidth="1"/>
    <col min="8" max="13" width="12" customWidth="1"/>
    <col min="14" max="14" width="5.1640625" customWidth="1"/>
    <col min="15" max="16" width="19.83203125" customWidth="1"/>
    <col min="17" max="17" width="12.5" customWidth="1"/>
  </cols>
  <sheetData>
    <row r="1" spans="2:17" s="24" customFormat="1" ht="15.75" x14ac:dyDescent="0.25">
      <c r="B1" s="99" t="s">
        <v>23</v>
      </c>
      <c r="C1" s="99"/>
      <c r="D1" s="99"/>
      <c r="E1" s="99"/>
      <c r="F1" s="99"/>
      <c r="G1" s="99"/>
      <c r="H1" s="99"/>
      <c r="I1" s="99"/>
      <c r="J1" s="99"/>
      <c r="K1" s="99"/>
      <c r="L1" s="99"/>
      <c r="M1" s="99"/>
      <c r="N1" s="99"/>
      <c r="O1" s="99"/>
      <c r="P1" s="99"/>
      <c r="Q1" s="99"/>
    </row>
    <row r="2" spans="2:17" ht="12.75" x14ac:dyDescent="0.2">
      <c r="B2" s="100" t="e">
        <f>#REF!</f>
        <v>#REF!</v>
      </c>
      <c r="C2" s="100"/>
      <c r="D2" s="100"/>
      <c r="E2" s="100"/>
      <c r="F2" s="100"/>
      <c r="G2" s="100"/>
      <c r="H2" s="100"/>
      <c r="I2" s="100"/>
      <c r="J2" s="100"/>
      <c r="K2" s="100"/>
      <c r="L2" s="100"/>
      <c r="M2" s="100"/>
      <c r="N2" s="100"/>
      <c r="O2" s="100"/>
      <c r="P2" s="100"/>
      <c r="Q2" s="100"/>
    </row>
    <row r="3" spans="2:17" ht="12.75" x14ac:dyDescent="0.2">
      <c r="B3" s="9"/>
      <c r="C3" s="10"/>
      <c r="D3" s="10"/>
      <c r="E3" s="10"/>
      <c r="F3" s="10"/>
      <c r="G3" s="10"/>
      <c r="H3" s="10"/>
      <c r="I3" s="10"/>
      <c r="J3" s="10"/>
      <c r="K3" s="10"/>
      <c r="L3" s="10"/>
      <c r="M3" s="10"/>
    </row>
    <row r="4" spans="2:17" ht="12.75" x14ac:dyDescent="0.2">
      <c r="B4" s="9"/>
      <c r="C4" s="10"/>
      <c r="D4" s="10"/>
      <c r="E4" s="10"/>
      <c r="F4" s="10"/>
      <c r="G4" s="10"/>
      <c r="H4" s="10"/>
      <c r="I4" s="10"/>
      <c r="J4" s="10"/>
      <c r="K4" s="10"/>
      <c r="L4" s="10"/>
      <c r="M4" s="10"/>
    </row>
    <row r="5" spans="2:17" s="24" customFormat="1" ht="39.75" customHeight="1" x14ac:dyDescent="0.25">
      <c r="B5" s="31" t="s">
        <v>36</v>
      </c>
      <c r="C5" s="32"/>
      <c r="D5" s="32"/>
      <c r="E5" s="32"/>
      <c r="F5" s="32"/>
      <c r="G5" s="32"/>
      <c r="H5" s="32"/>
      <c r="I5" s="32"/>
      <c r="J5" s="32"/>
      <c r="K5" s="32"/>
      <c r="L5" s="32"/>
      <c r="M5" s="32"/>
      <c r="O5" s="101" t="s">
        <v>39</v>
      </c>
      <c r="P5" s="101"/>
      <c r="Q5" s="101"/>
    </row>
    <row r="6" spans="2:17" s="1" customFormat="1" ht="12.75" x14ac:dyDescent="0.2">
      <c r="B6" s="18" t="s">
        <v>13</v>
      </c>
      <c r="C6" s="15"/>
      <c r="D6" s="15"/>
      <c r="E6" s="15"/>
      <c r="F6" s="15"/>
      <c r="G6" s="15"/>
      <c r="H6" s="15"/>
      <c r="I6" s="15"/>
      <c r="J6" s="15"/>
      <c r="K6" s="15"/>
      <c r="L6" s="15"/>
      <c r="M6" s="15"/>
      <c r="O6"/>
      <c r="P6"/>
    </row>
    <row r="7" spans="2:17" ht="12.75" x14ac:dyDescent="0.2">
      <c r="B7" s="9"/>
      <c r="C7" s="61" t="s">
        <v>92</v>
      </c>
      <c r="D7" s="10"/>
      <c r="E7" s="10"/>
      <c r="F7" s="10"/>
      <c r="G7" s="10"/>
      <c r="H7" s="10"/>
      <c r="I7" s="10"/>
      <c r="J7" s="10"/>
      <c r="K7" s="10"/>
      <c r="L7" s="10"/>
      <c r="M7" s="10"/>
    </row>
    <row r="8" spans="2:17" ht="22.5" customHeight="1" x14ac:dyDescent="0.2">
      <c r="B8" s="2"/>
      <c r="C8" s="5" t="s">
        <v>15</v>
      </c>
      <c r="D8" s="5"/>
      <c r="E8" s="5" t="s">
        <v>16</v>
      </c>
      <c r="F8" s="5"/>
      <c r="G8" s="105" t="s">
        <v>14</v>
      </c>
      <c r="H8" s="105" t="s">
        <v>33</v>
      </c>
      <c r="I8" s="20"/>
      <c r="J8" s="105" t="s">
        <v>32</v>
      </c>
      <c r="K8" s="109" t="s">
        <v>104</v>
      </c>
      <c r="L8" s="20"/>
      <c r="M8" s="107" t="s">
        <v>22</v>
      </c>
      <c r="O8" s="102" t="s">
        <v>41</v>
      </c>
      <c r="P8" s="103"/>
      <c r="Q8" s="104"/>
    </row>
    <row r="9" spans="2:17" ht="22.5" customHeight="1" x14ac:dyDescent="0.2">
      <c r="B9" s="4" t="s">
        <v>12</v>
      </c>
      <c r="C9" s="14" t="s">
        <v>17</v>
      </c>
      <c r="D9" s="14" t="s">
        <v>18</v>
      </c>
      <c r="E9" s="14" t="s">
        <v>17</v>
      </c>
      <c r="F9" s="14" t="s">
        <v>18</v>
      </c>
      <c r="G9" s="106"/>
      <c r="H9" s="106"/>
      <c r="I9" s="21" t="s">
        <v>31</v>
      </c>
      <c r="J9" s="106"/>
      <c r="K9" s="110"/>
      <c r="L9" s="21" t="s">
        <v>19</v>
      </c>
      <c r="M9" s="108"/>
      <c r="O9" s="13" t="s">
        <v>37</v>
      </c>
      <c r="P9" s="13" t="s">
        <v>37</v>
      </c>
      <c r="Q9" s="13" t="s">
        <v>40</v>
      </c>
    </row>
    <row r="10" spans="2:17" x14ac:dyDescent="0.2">
      <c r="B10" s="2">
        <v>2000</v>
      </c>
      <c r="C10" s="57"/>
      <c r="D10" s="57"/>
      <c r="E10" s="57"/>
      <c r="F10" s="57"/>
      <c r="G10" s="57"/>
      <c r="H10" s="57"/>
      <c r="I10" s="57"/>
      <c r="J10" s="57"/>
      <c r="K10" s="57"/>
      <c r="L10" s="57"/>
      <c r="M10" s="57">
        <f t="shared" ref="M10:M25" si="0">SUM(C10:L10)</f>
        <v>0</v>
      </c>
      <c r="N10" s="35"/>
      <c r="O10" s="62"/>
      <c r="P10" s="62"/>
      <c r="Q10" s="62"/>
    </row>
    <row r="11" spans="2:17" ht="11.25" customHeight="1" x14ac:dyDescent="0.2">
      <c r="B11" s="2">
        <v>2001</v>
      </c>
      <c r="C11" s="57"/>
      <c r="D11" s="57"/>
      <c r="E11" s="57"/>
      <c r="F11" s="57"/>
      <c r="G11" s="57"/>
      <c r="H11" s="57"/>
      <c r="I11" s="57"/>
      <c r="J11" s="57"/>
      <c r="K11" s="57"/>
      <c r="L11" s="57"/>
      <c r="M11" s="57">
        <f t="shared" si="0"/>
        <v>0</v>
      </c>
      <c r="N11" s="35"/>
      <c r="O11" s="62"/>
      <c r="P11" s="62"/>
      <c r="Q11" s="62"/>
    </row>
    <row r="12" spans="2:17" x14ac:dyDescent="0.2">
      <c r="B12" s="2">
        <v>2002</v>
      </c>
      <c r="C12" s="57"/>
      <c r="D12" s="57"/>
      <c r="E12" s="57"/>
      <c r="F12" s="57"/>
      <c r="G12" s="57"/>
      <c r="H12" s="57"/>
      <c r="I12" s="57"/>
      <c r="J12" s="57"/>
      <c r="K12" s="57"/>
      <c r="L12" s="57"/>
      <c r="M12" s="57">
        <f t="shared" si="0"/>
        <v>0</v>
      </c>
      <c r="N12" s="35"/>
      <c r="O12" s="62"/>
      <c r="P12" s="62"/>
      <c r="Q12" s="62"/>
    </row>
    <row r="13" spans="2:17" x14ac:dyDescent="0.2">
      <c r="B13" s="2">
        <v>2003</v>
      </c>
      <c r="C13" s="57"/>
      <c r="D13" s="57"/>
      <c r="E13" s="57"/>
      <c r="F13" s="57"/>
      <c r="G13" s="57"/>
      <c r="H13" s="57"/>
      <c r="I13" s="57"/>
      <c r="J13" s="57"/>
      <c r="K13" s="57"/>
      <c r="L13" s="57"/>
      <c r="M13" s="57">
        <f t="shared" si="0"/>
        <v>0</v>
      </c>
      <c r="N13" s="35"/>
      <c r="O13" s="62"/>
      <c r="P13" s="62"/>
      <c r="Q13" s="62"/>
    </row>
    <row r="14" spans="2:17" x14ac:dyDescent="0.2">
      <c r="B14" s="2">
        <v>2004</v>
      </c>
      <c r="C14" s="57"/>
      <c r="D14" s="57"/>
      <c r="E14" s="57"/>
      <c r="F14" s="57"/>
      <c r="G14" s="57"/>
      <c r="H14" s="57"/>
      <c r="I14" s="57"/>
      <c r="J14" s="57"/>
      <c r="K14" s="57"/>
      <c r="L14" s="57"/>
      <c r="M14" s="57">
        <f t="shared" si="0"/>
        <v>0</v>
      </c>
      <c r="N14" s="35"/>
      <c r="O14" s="62"/>
      <c r="P14" s="62"/>
      <c r="Q14" s="62"/>
    </row>
    <row r="15" spans="2:17" x14ac:dyDescent="0.2">
      <c r="B15" s="2">
        <v>2005</v>
      </c>
      <c r="C15" s="57"/>
      <c r="D15" s="57"/>
      <c r="E15" s="57"/>
      <c r="F15" s="57"/>
      <c r="G15" s="57"/>
      <c r="H15" s="57"/>
      <c r="I15" s="57"/>
      <c r="J15" s="57"/>
      <c r="K15" s="57"/>
      <c r="L15" s="57"/>
      <c r="M15" s="57">
        <f t="shared" si="0"/>
        <v>0</v>
      </c>
      <c r="N15" s="35"/>
      <c r="O15" s="62"/>
      <c r="P15" s="62"/>
      <c r="Q15" s="62"/>
    </row>
    <row r="16" spans="2:17" x14ac:dyDescent="0.2">
      <c r="B16" s="2">
        <v>2006</v>
      </c>
      <c r="C16" s="57"/>
      <c r="D16" s="57"/>
      <c r="E16" s="57"/>
      <c r="F16" s="57"/>
      <c r="G16" s="57"/>
      <c r="H16" s="57"/>
      <c r="I16" s="57"/>
      <c r="J16" s="57"/>
      <c r="K16" s="57"/>
      <c r="L16" s="57"/>
      <c r="M16" s="57">
        <f t="shared" si="0"/>
        <v>0</v>
      </c>
      <c r="N16" s="35"/>
      <c r="O16" s="62"/>
      <c r="P16" s="62"/>
      <c r="Q16" s="62"/>
    </row>
    <row r="17" spans="2:17" x14ac:dyDescent="0.2">
      <c r="B17" s="2">
        <v>2007</v>
      </c>
      <c r="C17" s="57"/>
      <c r="D17" s="57"/>
      <c r="E17" s="57"/>
      <c r="F17" s="57"/>
      <c r="G17" s="57"/>
      <c r="H17" s="57"/>
      <c r="I17" s="57"/>
      <c r="J17" s="57"/>
      <c r="K17" s="57"/>
      <c r="L17" s="57"/>
      <c r="M17" s="57">
        <f t="shared" si="0"/>
        <v>0</v>
      </c>
      <c r="N17" s="35"/>
      <c r="O17" s="62"/>
      <c r="P17" s="62"/>
      <c r="Q17" s="62"/>
    </row>
    <row r="18" spans="2:17" ht="11.25" customHeight="1" x14ac:dyDescent="0.2">
      <c r="B18" s="2">
        <v>2008</v>
      </c>
      <c r="C18" s="57"/>
      <c r="D18" s="57"/>
      <c r="E18" s="57"/>
      <c r="F18" s="57"/>
      <c r="G18" s="57"/>
      <c r="H18" s="57"/>
      <c r="I18" s="57"/>
      <c r="J18" s="57"/>
      <c r="K18" s="57"/>
      <c r="L18" s="57"/>
      <c r="M18" s="57">
        <f t="shared" si="0"/>
        <v>0</v>
      </c>
      <c r="N18" s="35"/>
      <c r="O18" s="62"/>
      <c r="P18" s="62"/>
      <c r="Q18" s="62"/>
    </row>
    <row r="19" spans="2:17" x14ac:dyDescent="0.2">
      <c r="B19" s="2">
        <v>2009</v>
      </c>
      <c r="C19" s="57"/>
      <c r="D19" s="57"/>
      <c r="E19" s="57"/>
      <c r="F19" s="57"/>
      <c r="G19" s="57"/>
      <c r="H19" s="57"/>
      <c r="I19" s="57"/>
      <c r="J19" s="57"/>
      <c r="K19" s="57"/>
      <c r="L19" s="57"/>
      <c r="M19" s="57">
        <f t="shared" si="0"/>
        <v>0</v>
      </c>
      <c r="N19" s="35"/>
      <c r="O19" s="62"/>
      <c r="P19" s="62"/>
      <c r="Q19" s="62"/>
    </row>
    <row r="20" spans="2:17" x14ac:dyDescent="0.2">
      <c r="B20" s="2">
        <v>2010</v>
      </c>
      <c r="C20" s="57"/>
      <c r="D20" s="57"/>
      <c r="E20" s="57"/>
      <c r="F20" s="57"/>
      <c r="G20" s="57"/>
      <c r="H20" s="57"/>
      <c r="I20" s="57"/>
      <c r="J20" s="57"/>
      <c r="K20" s="57"/>
      <c r="L20" s="57"/>
      <c r="M20" s="57">
        <f t="shared" si="0"/>
        <v>0</v>
      </c>
      <c r="N20" s="35"/>
      <c r="O20" s="62"/>
      <c r="P20" s="62"/>
      <c r="Q20" s="62"/>
    </row>
    <row r="21" spans="2:17" x14ac:dyDescent="0.2">
      <c r="B21" s="2">
        <v>2011</v>
      </c>
      <c r="C21" s="57"/>
      <c r="D21" s="57"/>
      <c r="E21" s="57"/>
      <c r="F21" s="57"/>
      <c r="G21" s="57"/>
      <c r="H21" s="57"/>
      <c r="I21" s="57"/>
      <c r="J21" s="57"/>
      <c r="K21" s="57"/>
      <c r="L21" s="57"/>
      <c r="M21" s="57">
        <f t="shared" si="0"/>
        <v>0</v>
      </c>
      <c r="N21" s="35"/>
      <c r="O21" s="62"/>
      <c r="P21" s="62"/>
      <c r="Q21" s="62"/>
    </row>
    <row r="22" spans="2:17" x14ac:dyDescent="0.2">
      <c r="B22" s="2">
        <v>2012</v>
      </c>
      <c r="C22" s="57"/>
      <c r="D22" s="57"/>
      <c r="E22" s="57"/>
      <c r="F22" s="57"/>
      <c r="G22" s="57"/>
      <c r="H22" s="57"/>
      <c r="I22" s="57"/>
      <c r="J22" s="57"/>
      <c r="K22" s="57"/>
      <c r="L22" s="57"/>
      <c r="M22" s="57">
        <f t="shared" si="0"/>
        <v>0</v>
      </c>
      <c r="N22" s="35"/>
      <c r="O22" s="62"/>
      <c r="P22" s="62"/>
      <c r="Q22" s="62"/>
    </row>
    <row r="23" spans="2:17" x14ac:dyDescent="0.2">
      <c r="B23" s="2">
        <v>2013</v>
      </c>
      <c r="C23" s="57"/>
      <c r="D23" s="57"/>
      <c r="E23" s="57"/>
      <c r="F23" s="57"/>
      <c r="G23" s="57"/>
      <c r="H23" s="57"/>
      <c r="I23" s="57"/>
      <c r="J23" s="57"/>
      <c r="K23" s="57"/>
      <c r="L23" s="57"/>
      <c r="M23" s="57">
        <f t="shared" si="0"/>
        <v>0</v>
      </c>
      <c r="N23" s="35"/>
      <c r="O23" s="62"/>
      <c r="P23" s="62"/>
      <c r="Q23" s="62"/>
    </row>
    <row r="24" spans="2:17" x14ac:dyDescent="0.2">
      <c r="B24" s="2">
        <v>2014</v>
      </c>
      <c r="C24" s="57"/>
      <c r="D24" s="57"/>
      <c r="E24" s="57"/>
      <c r="F24" s="57"/>
      <c r="G24" s="57"/>
      <c r="H24" s="57"/>
      <c r="I24" s="57"/>
      <c r="J24" s="57"/>
      <c r="K24" s="57"/>
      <c r="L24" s="57"/>
      <c r="M24" s="57">
        <f t="shared" si="0"/>
        <v>0</v>
      </c>
      <c r="N24" s="35"/>
      <c r="O24" s="62"/>
      <c r="P24" s="62"/>
      <c r="Q24" s="62"/>
    </row>
    <row r="25" spans="2:17" x14ac:dyDescent="0.2">
      <c r="B25" s="6">
        <v>2015</v>
      </c>
      <c r="C25" s="59"/>
      <c r="D25" s="59"/>
      <c r="E25" s="59"/>
      <c r="F25" s="59"/>
      <c r="G25" s="59"/>
      <c r="H25" s="59"/>
      <c r="I25" s="59"/>
      <c r="J25" s="59"/>
      <c r="K25" s="59"/>
      <c r="L25" s="59"/>
      <c r="M25" s="57">
        <f t="shared" si="0"/>
        <v>0</v>
      </c>
      <c r="N25" s="35"/>
      <c r="O25" s="62"/>
      <c r="P25" s="62"/>
      <c r="Q25" s="62"/>
    </row>
    <row r="26" spans="2:17" x14ac:dyDescent="0.2">
      <c r="B26" s="6">
        <v>2016</v>
      </c>
      <c r="C26" s="59"/>
      <c r="D26" s="59"/>
      <c r="E26" s="59"/>
      <c r="F26" s="59"/>
      <c r="G26" s="59"/>
      <c r="H26" s="59"/>
      <c r="I26" s="59"/>
      <c r="J26" s="59"/>
      <c r="K26" s="59"/>
      <c r="L26" s="59"/>
      <c r="M26" s="57">
        <f>SUM(C26:L26)</f>
        <v>0</v>
      </c>
      <c r="N26" s="35"/>
      <c r="O26" s="62"/>
      <c r="P26" s="62"/>
      <c r="Q26" s="62"/>
    </row>
    <row r="27" spans="2:17" x14ac:dyDescent="0.2">
      <c r="B27" s="77">
        <v>2017</v>
      </c>
      <c r="C27" s="78"/>
      <c r="D27" s="78"/>
      <c r="E27" s="78"/>
      <c r="F27" s="78"/>
      <c r="G27" s="78"/>
      <c r="H27" s="78"/>
      <c r="I27" s="78"/>
      <c r="J27" s="78"/>
      <c r="K27" s="78">
        <v>11840.60251199585</v>
      </c>
      <c r="L27" s="78">
        <v>1338.1102223892851</v>
      </c>
      <c r="M27" s="78">
        <v>13178.712734385135</v>
      </c>
      <c r="O27" s="2"/>
      <c r="P27" s="2"/>
      <c r="Q27" s="2"/>
    </row>
    <row r="28" spans="2:17" x14ac:dyDescent="0.2">
      <c r="B28" s="79">
        <v>2018</v>
      </c>
      <c r="C28" s="80"/>
      <c r="D28" s="80"/>
      <c r="E28" s="80"/>
      <c r="F28" s="80"/>
      <c r="G28" s="80"/>
      <c r="H28" s="80"/>
      <c r="I28" s="80"/>
      <c r="J28" s="80"/>
      <c r="K28" s="80">
        <v>10452.748743271277</v>
      </c>
      <c r="L28" s="80">
        <v>1171.6468366990605</v>
      </c>
      <c r="M28" s="80">
        <v>11624.395579970338</v>
      </c>
      <c r="O28" s="2"/>
      <c r="P28" s="2"/>
      <c r="Q28" s="2"/>
    </row>
    <row r="29" spans="2:17" x14ac:dyDescent="0.2">
      <c r="B29" s="77">
        <v>2019</v>
      </c>
      <c r="C29" s="78"/>
      <c r="D29" s="78"/>
      <c r="E29" s="78"/>
      <c r="F29" s="78"/>
      <c r="G29" s="78"/>
      <c r="H29" s="78"/>
      <c r="I29" s="78"/>
      <c r="J29" s="78"/>
      <c r="K29" s="78">
        <v>8191.1912068592064</v>
      </c>
      <c r="L29" s="78">
        <v>913.03777286818922</v>
      </c>
      <c r="M29" s="80">
        <v>9104.2289797273952</v>
      </c>
      <c r="O29" s="2"/>
      <c r="P29" s="2"/>
      <c r="Q29" s="2"/>
    </row>
    <row r="30" spans="2:17" x14ac:dyDescent="0.2">
      <c r="B30" s="2">
        <v>2020</v>
      </c>
      <c r="C30" s="19"/>
      <c r="D30" s="19"/>
      <c r="E30" s="19"/>
      <c r="F30" s="19"/>
      <c r="G30" s="19"/>
      <c r="H30" s="19"/>
      <c r="I30" s="19"/>
      <c r="J30" s="19"/>
      <c r="K30" s="19">
        <v>7561.365153376596</v>
      </c>
      <c r="L30" s="19">
        <v>843.12921215659048</v>
      </c>
      <c r="M30" s="57">
        <v>8404.4943655331863</v>
      </c>
      <c r="O30" s="2"/>
      <c r="P30" s="2"/>
      <c r="Q30" s="2"/>
    </row>
    <row r="31" spans="2:17" x14ac:dyDescent="0.2">
      <c r="B31" s="6">
        <v>2021</v>
      </c>
      <c r="C31" s="19"/>
      <c r="D31" s="19"/>
      <c r="E31" s="19"/>
      <c r="F31" s="19"/>
      <c r="G31" s="19"/>
      <c r="H31" s="19"/>
      <c r="I31" s="19"/>
      <c r="J31" s="19"/>
      <c r="K31" s="19">
        <v>7053.3656751586723</v>
      </c>
      <c r="L31" s="19">
        <v>787.30222188331595</v>
      </c>
      <c r="M31" s="57">
        <v>7840.667897041988</v>
      </c>
      <c r="O31" s="2"/>
      <c r="P31" s="2"/>
      <c r="Q31" s="2"/>
    </row>
    <row r="32" spans="2:17" x14ac:dyDescent="0.2">
      <c r="B32" s="2">
        <v>2022</v>
      </c>
      <c r="C32" s="3"/>
      <c r="D32" s="3"/>
      <c r="E32" s="3"/>
      <c r="F32" s="3"/>
      <c r="G32" s="3"/>
      <c r="H32" s="3"/>
      <c r="I32" s="3"/>
      <c r="J32" s="3"/>
      <c r="K32" s="3">
        <v>6594.8984996766758</v>
      </c>
      <c r="L32" s="3">
        <v>735.41315118408238</v>
      </c>
      <c r="M32" s="57">
        <v>7330.3116508607582</v>
      </c>
      <c r="O32" s="2"/>
      <c r="P32" s="2"/>
      <c r="Q32" s="2"/>
    </row>
    <row r="33" spans="2:20" x14ac:dyDescent="0.2">
      <c r="B33" s="6">
        <v>2023</v>
      </c>
      <c r="C33" s="19"/>
      <c r="D33" s="19"/>
      <c r="E33" s="19"/>
      <c r="F33" s="19"/>
      <c r="G33" s="19"/>
      <c r="H33" s="19"/>
      <c r="I33" s="19"/>
      <c r="J33" s="19"/>
      <c r="K33" s="19">
        <v>6456.2172932061185</v>
      </c>
      <c r="L33" s="19">
        <v>720.61415980450897</v>
      </c>
      <c r="M33" s="57">
        <v>7176.8314530106272</v>
      </c>
      <c r="O33" s="2"/>
      <c r="P33" s="2"/>
      <c r="Q33" s="2"/>
    </row>
    <row r="34" spans="2:20" x14ac:dyDescent="0.2">
      <c r="B34" s="2">
        <v>2024</v>
      </c>
      <c r="C34" s="3"/>
      <c r="D34" s="3"/>
      <c r="E34" s="3"/>
      <c r="F34" s="3"/>
      <c r="G34" s="3"/>
      <c r="H34" s="3"/>
      <c r="I34" s="3"/>
      <c r="J34" s="3"/>
      <c r="K34" s="3">
        <v>6385.1387002710508</v>
      </c>
      <c r="L34" s="3">
        <v>713.64314887321859</v>
      </c>
      <c r="M34" s="57">
        <v>7098.7818491442695</v>
      </c>
      <c r="O34" s="2"/>
      <c r="P34" s="2"/>
      <c r="Q34" s="2"/>
    </row>
    <row r="35" spans="2:20" x14ac:dyDescent="0.2">
      <c r="B35" s="6">
        <v>2025</v>
      </c>
      <c r="C35" s="19"/>
      <c r="D35" s="19"/>
      <c r="E35" s="19"/>
      <c r="F35" s="19"/>
      <c r="G35" s="19"/>
      <c r="H35" s="19"/>
      <c r="I35" s="19"/>
      <c r="J35" s="19"/>
      <c r="K35" s="19">
        <v>6306.5771062387494</v>
      </c>
      <c r="L35" s="19">
        <v>703.02556644796755</v>
      </c>
      <c r="M35" s="57">
        <v>7009.6026726867167</v>
      </c>
      <c r="O35" s="2"/>
      <c r="P35" s="2"/>
      <c r="Q35" s="2"/>
    </row>
    <row r="36" spans="2:20" s="1" customFormat="1" x14ac:dyDescent="0.2">
      <c r="B36" s="2">
        <v>2026</v>
      </c>
      <c r="C36" s="3"/>
      <c r="D36" s="3"/>
      <c r="E36" s="3"/>
      <c r="F36" s="3"/>
      <c r="G36" s="3"/>
      <c r="H36" s="3"/>
      <c r="I36" s="3"/>
      <c r="J36" s="3"/>
      <c r="K36" s="3">
        <v>6263.1714771560964</v>
      </c>
      <c r="L36" s="3">
        <v>698.60907454831715</v>
      </c>
      <c r="M36" s="57">
        <v>6961.7805517044135</v>
      </c>
      <c r="N36"/>
      <c r="O36" s="2"/>
      <c r="P36" s="2"/>
      <c r="Q36" s="2"/>
      <c r="R36"/>
      <c r="S36"/>
      <c r="T36"/>
    </row>
    <row r="37" spans="2:20" x14ac:dyDescent="0.2">
      <c r="B37" s="2">
        <v>2027</v>
      </c>
      <c r="C37" s="3"/>
      <c r="D37" s="3"/>
      <c r="E37" s="3"/>
      <c r="F37" s="3"/>
      <c r="G37" s="3"/>
      <c r="H37" s="3"/>
      <c r="I37" s="3"/>
      <c r="J37" s="3"/>
      <c r="K37" s="3">
        <v>6231.4697324553636</v>
      </c>
      <c r="L37" s="3">
        <v>695.41252006849868</v>
      </c>
      <c r="M37" s="57">
        <v>6926.882252523862</v>
      </c>
      <c r="O37" s="2"/>
      <c r="P37" s="2"/>
      <c r="Q37" s="2"/>
    </row>
    <row r="38" spans="2:20" x14ac:dyDescent="0.2">
      <c r="B38" s="2">
        <v>2028</v>
      </c>
      <c r="C38" s="3"/>
      <c r="D38" s="3"/>
      <c r="E38" s="3"/>
      <c r="F38" s="3"/>
      <c r="G38" s="3"/>
      <c r="H38" s="3"/>
      <c r="I38" s="3"/>
      <c r="J38" s="3"/>
      <c r="K38" s="3">
        <v>6213.6353506336236</v>
      </c>
      <c r="L38" s="3">
        <v>692.97375165428787</v>
      </c>
      <c r="M38" s="57">
        <v>6906.6091022879118</v>
      </c>
      <c r="O38" s="2"/>
      <c r="P38" s="2"/>
      <c r="Q38" s="2"/>
    </row>
    <row r="40" spans="2:20" x14ac:dyDescent="0.2">
      <c r="B40" s="81"/>
      <c r="C40" s="55"/>
    </row>
    <row r="41" spans="2:20" x14ac:dyDescent="0.2">
      <c r="C41" s="55" t="s">
        <v>102</v>
      </c>
    </row>
    <row r="42" spans="2:20" x14ac:dyDescent="0.2">
      <c r="C42" s="55" t="s">
        <v>106</v>
      </c>
    </row>
  </sheetData>
  <customSheetViews>
    <customSheetView guid="{64245E33-E577-4C25-9B98-21C112E84FF6}" scale="75" showPageBreaks="1" showGridLines="0" fitToPage="1" printArea="1">
      <selection activeCell="E17" sqref="E17"/>
      <pageMargins left="0.75" right="0.75" top="1" bottom="1" header="0.5" footer="0.5"/>
      <pageSetup scale="77" orientation="landscape" r:id="rId1"/>
      <headerFooter alignWithMargins="0">
        <oddFooter>&amp;R&amp;A</oddFooter>
      </headerFooter>
    </customSheetView>
    <customSheetView guid="{2C54E754-4594-47E3-AFE9-B28C28B63E5C}" scale="75" showGridLines="0" fitToPage="1">
      <selection activeCell="E17" sqref="E17"/>
      <pageMargins left="0.75" right="0.75" top="1" bottom="1" header="0.5" footer="0.5"/>
      <pageSetup scale="77" orientation="landscape" r:id="rId2"/>
      <headerFooter alignWithMargins="0">
        <oddFooter>&amp;R&amp;A</oddFooter>
      </headerFooter>
    </customSheetView>
    <customSheetView guid="{DC437496-B10F-474B-8F6E-F19B4DA7C026}" scale="75" showPageBreaks="1" showGridLines="0" fitToPage="1" printArea="1">
      <selection activeCell="B49" sqref="B49"/>
      <pageMargins left="0.75" right="0.75" top="1" bottom="1" header="0.5" footer="0.5"/>
      <pageSetup scale="77" orientation="landscape" r:id="rId3"/>
      <headerFooter alignWithMargins="0">
        <oddFooter>&amp;R&amp;A</oddFooter>
      </headerFooter>
    </customSheetView>
    <customSheetView guid="{C3E70234-FA18-40E7-B25F-218A5F7D2EA2}" scale="75" showGridLines="0" fitToPage="1">
      <selection activeCell="B49" sqref="B49"/>
      <pageMargins left="0.75" right="0.75" top="1" bottom="1" header="0.5" footer="0.5"/>
      <pageSetup scale="77" orientation="landscape" r:id="rId4"/>
      <headerFooter alignWithMargins="0">
        <oddFooter>&amp;R&amp;A</oddFooter>
      </headerFooter>
    </customSheetView>
  </customSheetViews>
  <mergeCells count="9">
    <mergeCell ref="B1:Q1"/>
    <mergeCell ref="B2:Q2"/>
    <mergeCell ref="O5:Q5"/>
    <mergeCell ref="O8:Q8"/>
    <mergeCell ref="G8:G9"/>
    <mergeCell ref="H8:H9"/>
    <mergeCell ref="J8:J9"/>
    <mergeCell ref="M8:M9"/>
    <mergeCell ref="K8:K9"/>
  </mergeCells>
  <phoneticPr fontId="0" type="noConversion"/>
  <printOptions horizontalCentered="1" gridLinesSet="0"/>
  <pageMargins left="0.25" right="0.25" top="0.5" bottom="0.5" header="0.5" footer="0.5"/>
  <pageSetup scale="86" orientation="landscape" r:id="rId5"/>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B1:M40"/>
  <sheetViews>
    <sheetView showGridLines="0" zoomScaleNormal="100" workbookViewId="0">
      <selection activeCell="F41" sqref="F41"/>
    </sheetView>
  </sheetViews>
  <sheetFormatPr defaultColWidth="8.6640625" defaultRowHeight="11.25" x14ac:dyDescent="0.2"/>
  <cols>
    <col min="1" max="1" width="1.6640625" customWidth="1"/>
    <col min="2" max="2" width="11" customWidth="1"/>
    <col min="3" max="3" width="16.5" customWidth="1"/>
    <col min="4" max="5" width="15.5" customWidth="1"/>
    <col min="6" max="9" width="14.6640625" customWidth="1"/>
    <col min="10" max="10" width="7" customWidth="1"/>
  </cols>
  <sheetData>
    <row r="1" spans="2:10" s="24" customFormat="1" ht="15.75" x14ac:dyDescent="0.25">
      <c r="B1" s="99" t="s">
        <v>24</v>
      </c>
      <c r="C1" s="99"/>
      <c r="D1" s="99"/>
      <c r="E1" s="99"/>
      <c r="F1" s="99"/>
      <c r="G1" s="99"/>
      <c r="H1" s="99"/>
      <c r="I1" s="99"/>
    </row>
    <row r="2" spans="2:10" s="8" customFormat="1" ht="12.75" x14ac:dyDescent="0.2">
      <c r="B2" s="9" t="str">
        <f>CoName</f>
        <v>Pacific Gas &amp; Electric Company</v>
      </c>
      <c r="C2" s="9"/>
      <c r="D2" s="9"/>
      <c r="E2" s="9"/>
      <c r="F2" s="9"/>
      <c r="G2" s="9"/>
      <c r="H2" s="9"/>
      <c r="I2" s="9"/>
      <c r="J2" s="12"/>
    </row>
    <row r="3" spans="2:10" s="8" customFormat="1" ht="12.75" x14ac:dyDescent="0.2">
      <c r="B3" s="9"/>
      <c r="C3" s="9"/>
      <c r="D3" s="9"/>
      <c r="E3" s="9"/>
      <c r="F3" s="9"/>
      <c r="G3" s="9"/>
      <c r="H3" s="9"/>
      <c r="I3" s="9"/>
      <c r="J3" s="12"/>
    </row>
    <row r="4" spans="2:10" s="24" customFormat="1" ht="15.75" x14ac:dyDescent="0.25">
      <c r="B4" s="27" t="s">
        <v>10</v>
      </c>
      <c r="C4" s="27"/>
      <c r="D4" s="27"/>
      <c r="E4" s="27"/>
      <c r="F4" s="27"/>
      <c r="G4" s="27"/>
      <c r="H4" s="27"/>
      <c r="I4" s="27"/>
      <c r="J4" s="23"/>
    </row>
    <row r="5" spans="2:10" s="8" customFormat="1" ht="12.75" x14ac:dyDescent="0.2">
      <c r="B5" s="9"/>
      <c r="C5" s="25"/>
      <c r="D5" s="25"/>
      <c r="E5" s="25"/>
      <c r="F5" s="25"/>
      <c r="G5" s="25"/>
      <c r="H5" s="25"/>
      <c r="I5" s="25"/>
      <c r="J5" s="26"/>
    </row>
    <row r="6" spans="2:10" ht="12.75" x14ac:dyDescent="0.2">
      <c r="B6" s="18" t="s">
        <v>13</v>
      </c>
      <c r="C6" s="18"/>
      <c r="D6" s="18"/>
      <c r="E6" s="18"/>
      <c r="F6" s="18"/>
      <c r="G6" s="18"/>
      <c r="H6" s="18"/>
      <c r="I6" s="18"/>
      <c r="J6" s="17"/>
    </row>
    <row r="7" spans="2:10" ht="12.75" x14ac:dyDescent="0.2">
      <c r="B7" s="7"/>
      <c r="C7" s="11"/>
      <c r="D7" s="11"/>
      <c r="E7" s="11"/>
      <c r="F7" s="11"/>
      <c r="G7" s="11"/>
      <c r="H7" s="11"/>
      <c r="I7" s="11"/>
    </row>
    <row r="8" spans="2:10" ht="45" customHeight="1" x14ac:dyDescent="0.2">
      <c r="B8" s="14" t="s">
        <v>12</v>
      </c>
      <c r="C8" s="22" t="s">
        <v>11</v>
      </c>
      <c r="D8" s="111" t="s">
        <v>105</v>
      </c>
      <c r="E8" s="112"/>
      <c r="F8" s="111" t="s">
        <v>25</v>
      </c>
      <c r="G8" s="112"/>
      <c r="H8" s="22" t="s">
        <v>20</v>
      </c>
      <c r="I8" s="22" t="s">
        <v>21</v>
      </c>
    </row>
    <row r="9" spans="2:10" ht="23.25" customHeight="1" x14ac:dyDescent="0.2">
      <c r="B9" s="14"/>
      <c r="C9" s="22"/>
      <c r="D9" s="22" t="s">
        <v>27</v>
      </c>
      <c r="E9" s="22" t="s">
        <v>26</v>
      </c>
      <c r="F9" s="22" t="s">
        <v>27</v>
      </c>
      <c r="G9" s="22" t="s">
        <v>26</v>
      </c>
      <c r="H9" s="22"/>
      <c r="I9" s="22"/>
    </row>
    <row r="10" spans="2:10" x14ac:dyDescent="0.2">
      <c r="B10" s="62">
        <v>2000</v>
      </c>
      <c r="C10" s="57">
        <f>'Form 1.3'!M10</f>
        <v>0</v>
      </c>
      <c r="D10" s="57"/>
      <c r="E10" s="57"/>
      <c r="F10" s="57"/>
      <c r="G10" s="57"/>
      <c r="H10" s="57"/>
      <c r="I10" s="57">
        <f t="shared" ref="I10:I32" si="0">SUM(C10:H10)</f>
        <v>0</v>
      </c>
    </row>
    <row r="11" spans="2:10" ht="11.25" customHeight="1" x14ac:dyDescent="0.2">
      <c r="B11" s="62">
        <v>2001</v>
      </c>
      <c r="C11" s="57">
        <f>'Form 1.3'!M11</f>
        <v>0</v>
      </c>
      <c r="D11" s="57"/>
      <c r="E11" s="57"/>
      <c r="F11" s="57"/>
      <c r="G11" s="57"/>
      <c r="H11" s="57"/>
      <c r="I11" s="57">
        <f t="shared" si="0"/>
        <v>0</v>
      </c>
    </row>
    <row r="12" spans="2:10" x14ac:dyDescent="0.2">
      <c r="B12" s="62">
        <v>2002</v>
      </c>
      <c r="C12" s="57">
        <f>'Form 1.3'!M12</f>
        <v>0</v>
      </c>
      <c r="D12" s="57"/>
      <c r="E12" s="57"/>
      <c r="F12" s="57"/>
      <c r="G12" s="57"/>
      <c r="H12" s="57"/>
      <c r="I12" s="57">
        <f t="shared" si="0"/>
        <v>0</v>
      </c>
    </row>
    <row r="13" spans="2:10" x14ac:dyDescent="0.2">
      <c r="B13" s="62">
        <v>2003</v>
      </c>
      <c r="C13" s="57">
        <f>'Form 1.3'!M13</f>
        <v>0</v>
      </c>
      <c r="D13" s="57"/>
      <c r="E13" s="57"/>
      <c r="F13" s="57"/>
      <c r="G13" s="57"/>
      <c r="H13" s="57"/>
      <c r="I13" s="57">
        <f t="shared" si="0"/>
        <v>0</v>
      </c>
    </row>
    <row r="14" spans="2:10" x14ac:dyDescent="0.2">
      <c r="B14" s="62">
        <v>2004</v>
      </c>
      <c r="C14" s="57">
        <f>'Form 1.3'!M14</f>
        <v>0</v>
      </c>
      <c r="D14" s="57"/>
      <c r="E14" s="57"/>
      <c r="F14" s="57"/>
      <c r="G14" s="57"/>
      <c r="H14" s="57"/>
      <c r="I14" s="57">
        <f t="shared" si="0"/>
        <v>0</v>
      </c>
    </row>
    <row r="15" spans="2:10" x14ac:dyDescent="0.2">
      <c r="B15" s="62">
        <v>2005</v>
      </c>
      <c r="C15" s="57">
        <f>'Form 1.3'!M15</f>
        <v>0</v>
      </c>
      <c r="D15" s="57"/>
      <c r="E15" s="57"/>
      <c r="F15" s="57"/>
      <c r="G15" s="57"/>
      <c r="H15" s="57"/>
      <c r="I15" s="57">
        <f t="shared" si="0"/>
        <v>0</v>
      </c>
    </row>
    <row r="16" spans="2:10" x14ac:dyDescent="0.2">
      <c r="B16" s="62">
        <v>2006</v>
      </c>
      <c r="C16" s="57">
        <f>'Form 1.3'!M16</f>
        <v>0</v>
      </c>
      <c r="D16" s="57"/>
      <c r="E16" s="57"/>
      <c r="F16" s="57"/>
      <c r="G16" s="57"/>
      <c r="H16" s="57"/>
      <c r="I16" s="57">
        <f t="shared" si="0"/>
        <v>0</v>
      </c>
    </row>
    <row r="17" spans="2:9" x14ac:dyDescent="0.2">
      <c r="B17" s="62">
        <v>2007</v>
      </c>
      <c r="C17" s="57">
        <f>'Form 1.3'!M17</f>
        <v>0</v>
      </c>
      <c r="D17" s="57"/>
      <c r="E17" s="57"/>
      <c r="F17" s="57"/>
      <c r="G17" s="57"/>
      <c r="H17" s="57"/>
      <c r="I17" s="57">
        <f t="shared" si="0"/>
        <v>0</v>
      </c>
    </row>
    <row r="18" spans="2:9" ht="11.25" customHeight="1" x14ac:dyDescent="0.2">
      <c r="B18" s="62">
        <v>2008</v>
      </c>
      <c r="C18" s="57">
        <f>'Form 1.3'!M18</f>
        <v>0</v>
      </c>
      <c r="D18" s="57"/>
      <c r="E18" s="57"/>
      <c r="F18" s="57"/>
      <c r="G18" s="57"/>
      <c r="H18" s="57"/>
      <c r="I18" s="57">
        <f t="shared" si="0"/>
        <v>0</v>
      </c>
    </row>
    <row r="19" spans="2:9" x14ac:dyDescent="0.2">
      <c r="B19" s="62">
        <v>2009</v>
      </c>
      <c r="C19" s="57">
        <f>'Form 1.3'!M19</f>
        <v>0</v>
      </c>
      <c r="D19" s="57"/>
      <c r="E19" s="57"/>
      <c r="F19" s="57"/>
      <c r="G19" s="57"/>
      <c r="H19" s="57"/>
      <c r="I19" s="57">
        <f t="shared" si="0"/>
        <v>0</v>
      </c>
    </row>
    <row r="20" spans="2:9" x14ac:dyDescent="0.2">
      <c r="B20" s="62">
        <v>2010</v>
      </c>
      <c r="C20" s="57">
        <f>'Form 1.3'!M20</f>
        <v>0</v>
      </c>
      <c r="D20" s="57"/>
      <c r="E20" s="57"/>
      <c r="F20" s="57"/>
      <c r="G20" s="57"/>
      <c r="H20" s="57"/>
      <c r="I20" s="57">
        <f t="shared" si="0"/>
        <v>0</v>
      </c>
    </row>
    <row r="21" spans="2:9" x14ac:dyDescent="0.2">
      <c r="B21" s="62">
        <v>2011</v>
      </c>
      <c r="C21" s="57">
        <f>'Form 1.3'!M21</f>
        <v>0</v>
      </c>
      <c r="D21" s="57"/>
      <c r="E21" s="57"/>
      <c r="F21" s="57"/>
      <c r="G21" s="57"/>
      <c r="H21" s="57"/>
      <c r="I21" s="57">
        <f t="shared" si="0"/>
        <v>0</v>
      </c>
    </row>
    <row r="22" spans="2:9" x14ac:dyDescent="0.2">
      <c r="B22" s="62">
        <v>2012</v>
      </c>
      <c r="C22" s="57">
        <f>'Form 1.3'!M22</f>
        <v>0</v>
      </c>
      <c r="D22" s="57"/>
      <c r="E22" s="57"/>
      <c r="F22" s="57"/>
      <c r="G22" s="57"/>
      <c r="H22" s="57"/>
      <c r="I22" s="57">
        <f t="shared" si="0"/>
        <v>0</v>
      </c>
    </row>
    <row r="23" spans="2:9" x14ac:dyDescent="0.2">
      <c r="B23" s="62">
        <v>2013</v>
      </c>
      <c r="C23" s="57">
        <f>'Form 1.3'!M23</f>
        <v>0</v>
      </c>
      <c r="D23" s="57"/>
      <c r="E23" s="57"/>
      <c r="F23" s="57"/>
      <c r="G23" s="57"/>
      <c r="H23" s="57"/>
      <c r="I23" s="57">
        <f t="shared" si="0"/>
        <v>0</v>
      </c>
    </row>
    <row r="24" spans="2:9" x14ac:dyDescent="0.2">
      <c r="B24" s="62">
        <v>2014</v>
      </c>
      <c r="C24" s="57">
        <f>'Form 1.3'!M24</f>
        <v>0</v>
      </c>
      <c r="D24" s="57"/>
      <c r="E24" s="57"/>
      <c r="F24" s="57"/>
      <c r="G24" s="57"/>
      <c r="H24" s="57"/>
      <c r="I24" s="57">
        <f t="shared" si="0"/>
        <v>0</v>
      </c>
    </row>
    <row r="25" spans="2:9" x14ac:dyDescent="0.2">
      <c r="B25" s="67">
        <v>2015</v>
      </c>
      <c r="C25" s="57">
        <f>'Form 1.3'!M25</f>
        <v>0</v>
      </c>
      <c r="D25" s="59"/>
      <c r="E25" s="59"/>
      <c r="F25" s="59"/>
      <c r="G25" s="59"/>
      <c r="H25" s="59"/>
      <c r="I25" s="59">
        <f t="shared" si="0"/>
        <v>0</v>
      </c>
    </row>
    <row r="26" spans="2:9" x14ac:dyDescent="0.2">
      <c r="B26" s="67">
        <v>2016</v>
      </c>
      <c r="C26" s="57">
        <f>'Form 1.3'!M26</f>
        <v>0</v>
      </c>
      <c r="D26" s="59"/>
      <c r="E26" s="59"/>
      <c r="F26" s="59"/>
      <c r="G26" s="59"/>
      <c r="H26" s="59"/>
      <c r="I26" s="59">
        <f t="shared" si="0"/>
        <v>0</v>
      </c>
    </row>
    <row r="27" spans="2:9" x14ac:dyDescent="0.2">
      <c r="B27" s="6">
        <v>2017</v>
      </c>
      <c r="C27" s="78">
        <f>'Form 1.3'!M27</f>
        <v>13178.712734385135</v>
      </c>
      <c r="D27" s="78">
        <v>3768.6998021097584</v>
      </c>
      <c r="E27" s="78">
        <v>347.71355508017268</v>
      </c>
      <c r="F27" s="78"/>
      <c r="G27" s="78"/>
      <c r="H27" s="78"/>
      <c r="I27" s="78">
        <f t="shared" si="0"/>
        <v>17295.126091575064</v>
      </c>
    </row>
    <row r="28" spans="2:9" x14ac:dyDescent="0.2">
      <c r="B28" s="2">
        <v>2018</v>
      </c>
      <c r="C28" s="80">
        <f>'Form 1.3'!M28</f>
        <v>11624.395579970338</v>
      </c>
      <c r="D28" s="80">
        <v>4928.6410642851879</v>
      </c>
      <c r="E28" s="80">
        <v>476.38121278069957</v>
      </c>
      <c r="F28" s="80"/>
      <c r="G28" s="80"/>
      <c r="H28" s="80"/>
      <c r="I28" s="78">
        <f t="shared" si="0"/>
        <v>17029.417857036224</v>
      </c>
    </row>
    <row r="29" spans="2:9" x14ac:dyDescent="0.2">
      <c r="B29" s="6">
        <v>2019</v>
      </c>
      <c r="C29" s="78">
        <f>'Form 1.3'!M29</f>
        <v>9104.2289797273952</v>
      </c>
      <c r="D29" s="78">
        <v>7027.4004744480653</v>
      </c>
      <c r="E29" s="78">
        <v>708.22400384453431</v>
      </c>
      <c r="F29" s="78"/>
      <c r="G29" s="78"/>
      <c r="H29" s="78"/>
      <c r="I29" s="78">
        <f t="shared" si="0"/>
        <v>16839.853458019996</v>
      </c>
    </row>
    <row r="30" spans="2:9" x14ac:dyDescent="0.2">
      <c r="B30" s="2">
        <v>2020</v>
      </c>
      <c r="C30" s="57">
        <f>'Form 1.3'!M30</f>
        <v>8404.4943655331863</v>
      </c>
      <c r="D30" s="3">
        <v>7651.7074804095464</v>
      </c>
      <c r="E30" s="3">
        <v>777.22825622644086</v>
      </c>
      <c r="F30" s="3"/>
      <c r="G30" s="3"/>
      <c r="H30" s="3"/>
      <c r="I30" s="59">
        <f t="shared" si="0"/>
        <v>16833.430102169172</v>
      </c>
    </row>
    <row r="31" spans="2:9" x14ac:dyDescent="0.2">
      <c r="B31" s="6">
        <v>2021</v>
      </c>
      <c r="C31" s="59">
        <f>'Form 1.3'!M31</f>
        <v>7840.667897041988</v>
      </c>
      <c r="D31" s="19">
        <v>8179.9572946434964</v>
      </c>
      <c r="E31" s="19">
        <v>836.37443353024537</v>
      </c>
      <c r="F31" s="19"/>
      <c r="G31" s="19"/>
      <c r="H31" s="19"/>
      <c r="I31" s="59">
        <f t="shared" si="0"/>
        <v>16856.999625215729</v>
      </c>
    </row>
    <row r="32" spans="2:9" x14ac:dyDescent="0.2">
      <c r="B32" s="2">
        <v>2022</v>
      </c>
      <c r="C32" s="57">
        <f>'Form 1.3'!M32</f>
        <v>7330.3116508607582</v>
      </c>
      <c r="D32" s="3">
        <v>8582.3216977596312</v>
      </c>
      <c r="E32" s="3">
        <v>879.07540372872427</v>
      </c>
      <c r="F32" s="3"/>
      <c r="G32" s="3"/>
      <c r="H32" s="3"/>
      <c r="I32" s="59">
        <f t="shared" si="0"/>
        <v>16791.708752349114</v>
      </c>
    </row>
    <row r="33" spans="2:13" x14ac:dyDescent="0.2">
      <c r="B33" s="6">
        <v>2023</v>
      </c>
      <c r="C33" s="59">
        <f>'Form 1.3'!M33</f>
        <v>7176.8314530106272</v>
      </c>
      <c r="D33" s="19">
        <v>8746.4004096504777</v>
      </c>
      <c r="E33" s="19">
        <v>898.03087392540874</v>
      </c>
      <c r="F33" s="19"/>
      <c r="G33" s="19"/>
      <c r="H33" s="19"/>
      <c r="I33" s="59">
        <f t="shared" ref="I33:I38" si="1">SUM(C33:H33)</f>
        <v>16821.262736586512</v>
      </c>
    </row>
    <row r="34" spans="2:13" x14ac:dyDescent="0.2">
      <c r="B34" s="2">
        <v>2024</v>
      </c>
      <c r="C34" s="57">
        <f>'Form 1.3'!M34</f>
        <v>7098.7818491442695</v>
      </c>
      <c r="D34" s="3">
        <v>8844.4249830677563</v>
      </c>
      <c r="E34" s="3">
        <v>909.41709676496976</v>
      </c>
      <c r="F34" s="3"/>
      <c r="G34" s="3"/>
      <c r="H34" s="3"/>
      <c r="I34" s="59">
        <f t="shared" si="1"/>
        <v>16852.623928976995</v>
      </c>
    </row>
    <row r="35" spans="2:13" x14ac:dyDescent="0.2">
      <c r="B35" s="6">
        <v>2025</v>
      </c>
      <c r="C35" s="59">
        <f>'Form 1.3'!M35</f>
        <v>7009.6026726867167</v>
      </c>
      <c r="D35" s="19">
        <v>8858.3717439399552</v>
      </c>
      <c r="E35" s="19">
        <v>909.45673704307046</v>
      </c>
      <c r="F35" s="19"/>
      <c r="G35" s="19"/>
      <c r="H35" s="19"/>
      <c r="I35" s="59">
        <f t="shared" si="1"/>
        <v>16777.431153669742</v>
      </c>
      <c r="J35" s="1"/>
      <c r="K35" s="1"/>
      <c r="L35" s="1"/>
      <c r="M35" s="1"/>
    </row>
    <row r="36" spans="2:13" s="1" customFormat="1" x14ac:dyDescent="0.2">
      <c r="B36" s="2">
        <v>2026</v>
      </c>
      <c r="C36" s="57">
        <f>'Form 1.3'!M36</f>
        <v>6961.7805517044135</v>
      </c>
      <c r="D36" s="3">
        <v>8925.6815662520021</v>
      </c>
      <c r="E36" s="3">
        <v>917.7826733880629</v>
      </c>
      <c r="F36" s="3"/>
      <c r="G36" s="3"/>
      <c r="H36" s="3"/>
      <c r="I36" s="59">
        <f t="shared" si="1"/>
        <v>16805.244791344478</v>
      </c>
    </row>
    <row r="37" spans="2:13" x14ac:dyDescent="0.2">
      <c r="B37" s="2">
        <v>2027</v>
      </c>
      <c r="C37" s="57">
        <f>'Form 1.3'!M37</f>
        <v>6926.882252523862</v>
      </c>
      <c r="D37" s="3">
        <v>8986.4973575033728</v>
      </c>
      <c r="E37" s="3">
        <v>925.74690443075997</v>
      </c>
      <c r="F37" s="3"/>
      <c r="G37" s="3"/>
      <c r="H37" s="3"/>
      <c r="I37" s="59">
        <f t="shared" si="1"/>
        <v>16839.126514457996</v>
      </c>
    </row>
    <row r="38" spans="2:13" x14ac:dyDescent="0.2">
      <c r="B38" s="2">
        <v>2028</v>
      </c>
      <c r="C38" s="57">
        <f>'Form 1.3'!M38</f>
        <v>6906.6091022879118</v>
      </c>
      <c r="D38" s="3">
        <v>9000.4966015565442</v>
      </c>
      <c r="E38" s="3">
        <v>927.55727062764709</v>
      </c>
      <c r="F38" s="3"/>
      <c r="G38" s="3"/>
      <c r="H38" s="3"/>
      <c r="I38" s="57">
        <f t="shared" si="1"/>
        <v>16834.662974472103</v>
      </c>
    </row>
    <row r="40" spans="2:13" x14ac:dyDescent="0.2">
      <c r="B40" s="81"/>
      <c r="C40" s="55"/>
    </row>
  </sheetData>
  <customSheetViews>
    <customSheetView guid="{64245E33-E577-4C25-9B98-21C112E84FF6}" scale="90" showPageBreaks="1" showGridLines="0" fitToPage="1" printArea="1">
      <selection activeCell="K43" sqref="K43"/>
      <pageMargins left="0.75" right="0.75" top="1" bottom="1" header="0.5" footer="0.5"/>
      <pageSetup orientation="landscape" r:id="rId1"/>
      <headerFooter alignWithMargins="0">
        <oddFooter>&amp;R&amp;A</oddFooter>
      </headerFooter>
    </customSheetView>
    <customSheetView guid="{2C54E754-4594-47E3-AFE9-B28C28B63E5C}" scale="90" showGridLines="0" fitToPage="1">
      <selection activeCell="K43" sqref="K43"/>
      <pageMargins left="0.75" right="0.75" top="1" bottom="1" header="0.5" footer="0.5"/>
      <pageSetup orientation="landscape" r:id="rId2"/>
      <headerFooter alignWithMargins="0">
        <oddFooter>&amp;R&amp;A</oddFooter>
      </headerFooter>
    </customSheetView>
    <customSheetView guid="{DC437496-B10F-474B-8F6E-F19B4DA7C026}" scale="90" showPageBreaks="1" showGridLines="0" fitToPage="1" printArea="1">
      <selection activeCell="P8" sqref="P8"/>
      <pageMargins left="0.75" right="0.75" top="1" bottom="1" header="0.5" footer="0.5"/>
      <pageSetup scale="95" orientation="landscape" r:id="rId3"/>
      <headerFooter alignWithMargins="0">
        <oddFooter>&amp;R&amp;A</oddFooter>
      </headerFooter>
    </customSheetView>
    <customSheetView guid="{C3E70234-FA18-40E7-B25F-218A5F7D2EA2}" scale="90" showGridLines="0" fitToPage="1">
      <selection activeCell="P8" sqref="P8"/>
      <pageMargins left="0.75" right="0.75" top="1" bottom="1" header="0.5" footer="0.5"/>
      <pageSetup scale="81" orientation="landscape" r:id="rId4"/>
      <headerFooter alignWithMargins="0">
        <oddFooter>&amp;R&amp;A</oddFooter>
      </headerFooter>
    </customSheetView>
  </customSheetViews>
  <mergeCells count="3">
    <mergeCell ref="B1:I1"/>
    <mergeCell ref="D8:E8"/>
    <mergeCell ref="F8:G8"/>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Pacific Gas and Electric Co.</Received_x0020_From>
    <Docket_x0020_Number xmlns="8eef3743-c7b3-4cbe-8837-b6e805be353c">17-IEPR-03</Docket_x0020_Number>
    <TaxCatchAll xmlns="8eef3743-c7b3-4cbe-8837-b6e805be353c">
      <Value>87</Value>
      <Value>7</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5fee9918-69d5-40f5-9767-4e66d03898ce</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http://efilingspinternal/_layouts/DocIdRedir.aspx?ID=Z5JXHV6S7NA6-3-108974</Url>
      <Description>Z5JXHV6S7NA6-3-108974</Description>
    </_dlc_DocIdUrl>
    <_dlc_DocId xmlns="8eef3743-c7b3-4cbe-8837-b6e805be353c">Z5JXHV6S7NA6-3-108974</_dlc_DocId>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F2B302-F194-487F-988E-5448BC2BAAA5}"/>
</file>

<file path=customXml/itemProps2.xml><?xml version="1.0" encoding="utf-8"?>
<ds:datastoreItem xmlns:ds="http://schemas.openxmlformats.org/officeDocument/2006/customXml" ds:itemID="{FC7DB293-DBA1-405D-BF93-B35B52E0A293}"/>
</file>

<file path=customXml/itemProps3.xml><?xml version="1.0" encoding="utf-8"?>
<ds:datastoreItem xmlns:ds="http://schemas.openxmlformats.org/officeDocument/2006/customXml" ds:itemID="{52D6B79A-526F-48F0-AD78-1FFBB0E7C01B}"/>
</file>

<file path=customXml/itemProps4.xml><?xml version="1.0" encoding="utf-8"?>
<ds:datastoreItem xmlns:ds="http://schemas.openxmlformats.org/officeDocument/2006/customXml" ds:itemID="{5245FAD4-6827-4ACF-A79B-7598826F90AD}"/>
</file>

<file path=customXml/itemProps5.xml><?xml version="1.0" encoding="utf-8"?>
<ds:datastoreItem xmlns:ds="http://schemas.openxmlformats.org/officeDocument/2006/customXml" ds:itemID="{AF4B09CF-205C-46CE-9467-B21E9864B7D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cover</vt:lpstr>
      <vt:lpstr>FormsList&amp;FilerInfo</vt:lpstr>
      <vt:lpstr>Form 1.3</vt:lpstr>
      <vt:lpstr>Form 1.4</vt:lpstr>
      <vt:lpstr>CoName</vt:lpstr>
      <vt:lpstr>filedate</vt:lpstr>
      <vt:lpstr>cover!Print_Area</vt:lpstr>
      <vt:lpstr>'Form 1.3'!Print_Area</vt:lpstr>
      <vt:lpstr>'FormsList&amp;FilerInfo'!Print_Area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PGE 2017 IEPR Demand Form 1 3 and 1 4</dc:title>
  <dc:creator>Garcia, Cary@Energy</dc:creator>
  <cp:lastModifiedBy>Bird, Katherine</cp:lastModifiedBy>
  <cp:lastPrinted>2016-11-23T21:49:40Z</cp:lastPrinted>
  <dcterms:created xsi:type="dcterms:W3CDTF">2004-04-26T18:12:37Z</dcterms:created>
  <dcterms:modified xsi:type="dcterms:W3CDTF">2017-04-18T17:45:57Z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82b32279-43d7-46da-8776-b64b150dec9c</vt:lpwstr>
  </property>
  <property fmtid="{D5CDD505-2E9C-101B-9397-08002B2CF9AE}" pid="4" name="_dlc_DocIdUrl">
    <vt:lpwstr>http://efilingsppublic/_layouts/DocIdRedir.aspx?ID=Z5JXHV6S7NA6-3-70971, Z5JXHV6S7NA6-3-70971</vt:lpwstr>
  </property>
  <property fmtid="{D5CDD505-2E9C-101B-9397-08002B2CF9AE}" pid="5" name="_CopySource">
    <vt:lpwstr>http://efilingspinternal/PendingDocuments/17-IEPR-03/20170418T110500_PGE_2017_IEPR_Demand_Form_1_3_and_1_4.xlsx</vt:lpwstr>
  </property>
  <property fmtid="{D5CDD505-2E9C-101B-9397-08002B2CF9AE}" pid="6" name="Submission Type">
    <vt:lpwstr>6;#Document|6786e4f6-aafd-416d-a977-1b2d5f456edf</vt:lpwstr>
  </property>
  <property fmtid="{D5CDD505-2E9C-101B-9397-08002B2CF9AE}" pid="7" name="Submitter Role">
    <vt:lpwstr>7;#Public|5fee9918-69d5-40f5-9767-4e66d03898ce</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3;#Document|f3c81208-9d0f-49cc-afc5-e227f36ec0e7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