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4200" yWindow="1140" windowWidth="14280" windowHeight="10005" tabRatio="838" activeTab="1"/>
  </bookViews>
  <sheets>
    <sheet name="cover" sheetId="1" r:id="rId1"/>
    <sheet name="FormsList&amp;FilerInfo" sheetId="2" r:id="rId2"/>
    <sheet name="Form 2.1" sheetId="17" r:id="rId3"/>
    <sheet name="Form 2.3" sheetId="19" r:id="rId4"/>
  </sheets>
  <externalReferences>
    <externalReference r:id="rId5"/>
  </externalReferences>
  <definedNames>
    <definedName name="_Order1" hidden="1">255</definedName>
    <definedName name="_Order2" hidden="1">255</definedName>
    <definedName name="ComName">'[1]FormList&amp;FilerInfo'!$B$2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'FormsList&amp;FilerInfo'!$A$1:$F$41</definedName>
    <definedName name="_xlnm.Print_Titles" localSheetId="2">'Form 2.1'!$B:$B,'Form 2.1'!$2:$9</definedName>
    <definedName name="_xlnm.Print_Titles" localSheetId="3">'Form 2.3'!$B:$B,'Form 2.3'!$2:$9</definedName>
    <definedName name="Z_2C54E754_4594_47E3_AFE9_B28C28B63E5C_.wvu.PrintArea" localSheetId="0" hidden="1">cover!$A$1:$B$25</definedName>
    <definedName name="Z_2C54E754_4594_47E3_AFE9_B28C28B63E5C_.wvu.PrintArea" localSheetId="2" hidden="1">'Form 2.1'!$B$1:$O$34</definedName>
    <definedName name="Z_2C54E754_4594_47E3_AFE9_B28C28B63E5C_.wvu.PrintArea" localSheetId="3" hidden="1">'Form 2.3'!$B$1:$J$34</definedName>
    <definedName name="Z_2C54E754_4594_47E3_AFE9_B28C28B63E5C_.wvu.PrintArea" localSheetId="1" hidden="1">'FormsList&amp;FilerInfo'!$A$1:$F$41</definedName>
    <definedName name="Z_2C54E754_4594_47E3_AFE9_B28C28B63E5C_.wvu.PrintTitles" localSheetId="2" hidden="1">'Form 2.1'!$B:$B,'Form 2.1'!$2:$9</definedName>
    <definedName name="Z_2C54E754_4594_47E3_AFE9_B28C28B63E5C_.wvu.PrintTitles" localSheetId="3" hidden="1">'Form 2.3'!$B:$B,'Form 2.3'!$2:$9</definedName>
    <definedName name="Z_64245E33_E577_4C25_9B98_21C112E84FF6_.wvu.PrintArea" localSheetId="0" hidden="1">cover!$A$1:$B$25</definedName>
    <definedName name="Z_64245E33_E577_4C25_9B98_21C112E84FF6_.wvu.PrintArea" localSheetId="2" hidden="1">'Form 2.1'!$B$1:$O$34</definedName>
    <definedName name="Z_64245E33_E577_4C25_9B98_21C112E84FF6_.wvu.PrintArea" localSheetId="3" hidden="1">'Form 2.3'!$B$1:$J$34</definedName>
    <definedName name="Z_64245E33_E577_4C25_9B98_21C112E84FF6_.wvu.PrintArea" localSheetId="1" hidden="1">'FormsList&amp;FilerInfo'!$A$1:$F$41</definedName>
    <definedName name="Z_64245E33_E577_4C25_9B98_21C112E84FF6_.wvu.PrintTitles" localSheetId="2" hidden="1">'Form 2.1'!$B:$B,'Form 2.1'!$2:$9</definedName>
    <definedName name="Z_64245E33_E577_4C25_9B98_21C112E84FF6_.wvu.PrintTitles" localSheetId="3" hidden="1">'Form 2.3'!$B:$B,'Form 2.3'!$2:$9</definedName>
    <definedName name="Z_C3E70234_FA18_40E7_B25F_218A5F7D2EA2_.wvu.PrintArea" localSheetId="0" hidden="1">cover!$A$1:$B$25</definedName>
    <definedName name="Z_C3E70234_FA18_40E7_B25F_218A5F7D2EA2_.wvu.PrintArea" localSheetId="2" hidden="1">'Form 2.1'!$B$1:$O$36</definedName>
    <definedName name="Z_C3E70234_FA18_40E7_B25F_218A5F7D2EA2_.wvu.PrintArea" localSheetId="3" hidden="1">'Form 2.3'!$B$1:$J$36</definedName>
    <definedName name="Z_C3E70234_FA18_40E7_B25F_218A5F7D2EA2_.wvu.PrintArea" localSheetId="1" hidden="1">'FormsList&amp;FilerInfo'!$A$1:$F$41</definedName>
    <definedName name="Z_C3E70234_FA18_40E7_B25F_218A5F7D2EA2_.wvu.PrintTitles" localSheetId="2" hidden="1">'Form 2.1'!$B:$B,'Form 2.1'!$2:$9</definedName>
    <definedName name="Z_C3E70234_FA18_40E7_B25F_218A5F7D2EA2_.wvu.PrintTitles" localSheetId="3" hidden="1">'Form 2.3'!$B:$B,'Form 2.3'!$2:$9</definedName>
    <definedName name="Z_DC437496_B10F_474B_8F6E_F19B4DA7C026_.wvu.PrintArea" localSheetId="0" hidden="1">cover!$A$1:$B$25</definedName>
    <definedName name="Z_DC437496_B10F_474B_8F6E_F19B4DA7C026_.wvu.PrintArea" localSheetId="2" hidden="1">'Form 2.1'!$B$1:$O$36</definedName>
    <definedName name="Z_DC437496_B10F_474B_8F6E_F19B4DA7C026_.wvu.PrintArea" localSheetId="3" hidden="1">'Form 2.3'!$B$1:$J$36</definedName>
    <definedName name="Z_DC437496_B10F_474B_8F6E_F19B4DA7C026_.wvu.PrintArea" localSheetId="1" hidden="1">'FormsList&amp;FilerInfo'!$A$1:$F$41</definedName>
    <definedName name="Z_DC437496_B10F_474B_8F6E_F19B4DA7C026_.wvu.PrintTitles" localSheetId="2" hidden="1">'Form 2.1'!$B:$B,'Form 2.1'!$2:$9</definedName>
    <definedName name="Z_DC437496_B10F_474B_8F6E_F19B4DA7C026_.wvu.PrintTitles" localSheetId="3" hidden="1">'Form 2.3'!$B:$B,'Form 2.3'!$2:$9</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F35" i="17" l="1"/>
  <c r="F33" i="17"/>
  <c r="F31" i="17"/>
  <c r="F29" i="17"/>
  <c r="F27" i="17"/>
  <c r="F25" i="17"/>
  <c r="F23" i="17"/>
  <c r="F21" i="17"/>
  <c r="F19" i="17"/>
  <c r="F17" i="17"/>
  <c r="F15" i="17"/>
  <c r="F13" i="17"/>
  <c r="F11" i="17"/>
  <c r="F37" i="17" l="1"/>
  <c r="F10" i="17"/>
  <c r="F12" i="17"/>
  <c r="F16" i="17"/>
  <c r="F20" i="17"/>
  <c r="F14" i="17"/>
  <c r="F18" i="17"/>
  <c r="F22" i="17"/>
  <c r="F26" i="17"/>
  <c r="F30" i="17"/>
  <c r="F34" i="17"/>
  <c r="F38" i="17"/>
  <c r="F24" i="17"/>
  <c r="F28" i="17"/>
  <c r="F32" i="17"/>
  <c r="F36" i="17"/>
  <c r="F6" i="19" l="1"/>
  <c r="B2" i="17"/>
  <c r="B2" i="19" l="1"/>
  <c r="B7" i="19"/>
  <c r="B12" i="2"/>
  <c r="B13" i="2"/>
  <c r="B14" i="2"/>
  <c r="B15" i="2"/>
  <c r="B16" i="2"/>
  <c r="B17" i="2"/>
  <c r="B18" i="2"/>
  <c r="B26" i="2"/>
  <c r="B27" i="2"/>
  <c r="B28" i="2"/>
  <c r="B30" i="2"/>
  <c r="B31" i="2"/>
</calcChain>
</file>

<file path=xl/sharedStrings.xml><?xml version="1.0" encoding="utf-8"?>
<sst xmlns="http://schemas.openxmlformats.org/spreadsheetml/2006/main" count="197" uniqueCount="113">
  <si>
    <t>Form 1.2</t>
  </si>
  <si>
    <t>Form 1.3</t>
  </si>
  <si>
    <t>Form 1.4</t>
  </si>
  <si>
    <t>Form 1.5</t>
  </si>
  <si>
    <t>Form 2.2</t>
  </si>
  <si>
    <t>Form 2.3</t>
  </si>
  <si>
    <t>Form 3.3</t>
  </si>
  <si>
    <t>Form 3.4</t>
  </si>
  <si>
    <t>Form 4</t>
  </si>
  <si>
    <t>Please Enter the Following Information:</t>
  </si>
  <si>
    <t>YEAR</t>
  </si>
  <si>
    <t>TCU</t>
  </si>
  <si>
    <t>FORM 2.1</t>
  </si>
  <si>
    <t>Projections for Service Area</t>
  </si>
  <si>
    <t>CUSTOMER COUNT</t>
  </si>
  <si>
    <t>OTHER INPUTS</t>
  </si>
  <si>
    <t>CUSTOMER COUNT &amp; OTHER FORECASTING INPUTS</t>
  </si>
  <si>
    <t>Participant Name:</t>
  </si>
  <si>
    <t>Date Submitted:</t>
  </si>
  <si>
    <t>Contact Information:</t>
  </si>
  <si>
    <t>California Energy Commission</t>
  </si>
  <si>
    <t>Electricity Demand Forecast Forms</t>
  </si>
  <si>
    <t>FORM 2.3</t>
  </si>
  <si>
    <t>Form 6</t>
  </si>
  <si>
    <t>Residential</t>
  </si>
  <si>
    <t>Agricultural</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</si>
  <si>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</si>
  <si>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</si>
  <si>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</si>
  <si>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</si>
  <si>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</si>
  <si>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</si>
  <si>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</si>
  <si>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</si>
  <si>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</si>
  <si>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</si>
  <si>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</si>
  <si>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</si>
  <si>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</si>
  <si>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</si>
  <si>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</si>
  <si>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</si>
  <si>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</si>
  <si>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</si>
  <si>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</si>
  <si>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</si>
  <si>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</si>
  <si>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</si>
  <si>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</si>
  <si>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</si>
  <si>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ESP DEMAND FORECAST</t>
  </si>
  <si>
    <t>(Modify categories below as needed to report actual drivers used for forecast)</t>
  </si>
  <si>
    <t>LOCAL PRIVATE SUPPLY BY SECTOR OR CLASS - ENERGY (GWh)</t>
  </si>
  <si>
    <t>LOCAL PRIVATE SUPPLY BY SECTOR OR CLASS - PEAK DEMAND (MW)</t>
  </si>
  <si>
    <t>LOCAL PRIVATE SUPPLY BY SECTOR OR CLASS - INSTALLED CAPACITY (MW)</t>
  </si>
  <si>
    <t>Form 2.1</t>
  </si>
  <si>
    <t>Form 1.1a</t>
  </si>
  <si>
    <t>Form 1.1b</t>
  </si>
  <si>
    <t>Due Dates:</t>
  </si>
  <si>
    <t>Commercial</t>
  </si>
  <si>
    <t>Industrial</t>
  </si>
  <si>
    <t>Water Pumping</t>
  </si>
  <si>
    <t>Street Lighting</t>
  </si>
  <si>
    <t>PLANNING AREA ECONOMIC AND DEMOGRAPHIC ASSUMPTIONS</t>
  </si>
  <si>
    <t>Form 1.6c</t>
  </si>
  <si>
    <t>Form 3.2</t>
  </si>
  <si>
    <t>ENERGY EFFICIENCY - CUMULATIVE INCREMENTAL IMPACTS</t>
  </si>
  <si>
    <t>CCA</t>
  </si>
  <si>
    <t>Form 7.2</t>
  </si>
  <si>
    <t>Form 7.1</t>
  </si>
  <si>
    <t>CCA DEMAND FORECAST</t>
  </si>
  <si>
    <t>RESIDENTIAL LOADSHAPES</t>
  </si>
  <si>
    <t>Form 1.8</t>
  </si>
  <si>
    <t>PHOTOVOLTAIC INTERCONNECTION DATA</t>
  </si>
  <si>
    <t>Docket Number 17-IEPR-03</t>
  </si>
  <si>
    <t>2017 Integrated Energy Policy Report</t>
  </si>
  <si>
    <t>Form 8.1a (POU/CCA)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</si>
  <si>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</si>
  <si>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</si>
  <si>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</si>
  <si>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</si>
  <si>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</si>
  <si>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</si>
  <si>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</si>
  <si>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</si>
  <si>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</si>
  <si>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</si>
  <si>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</si>
  <si>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POPULATION (1,000s)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</si>
  <si>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</si>
  <si>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</si>
  <si>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</si>
  <si>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N/A</t>
  </si>
  <si>
    <t>Pacific Gas &amp; Electric Company</t>
  </si>
  <si>
    <t>Note:</t>
  </si>
  <si>
    <t>Data is property of Moody's Analytics Inc.</t>
  </si>
  <si>
    <t>PG&amp;E uses Moody's Analytics custom economic forecast for PG&amp;E service territory, baseline case.</t>
  </si>
  <si>
    <t>HOUSEHOLDS (1,000s)</t>
  </si>
  <si>
    <t>PERSONS PER HOUSEHOLD (PPH)</t>
  </si>
  <si>
    <t>INFORMATION SECTOR EMPLOYMENT (1,000s)</t>
  </si>
  <si>
    <t>FINANCIAL SECTOR EMPLOYMENT (1,000s)</t>
  </si>
  <si>
    <t>TOTAL SERVICE SECTOR EMPLOYMENT (1,000s)</t>
  </si>
  <si>
    <t>TOTAL NON-AGRICULTURAL EMPLOYMENT (1,000s)</t>
  </si>
  <si>
    <t>REAL GMP MANUFACTURING                 (Millions 2005$)</t>
  </si>
  <si>
    <t>REAL GMP AGRICULTURE                 (Millions 2005$)</t>
  </si>
  <si>
    <t>SINGLE FAMILY HOUSING PERMITS</t>
  </si>
  <si>
    <t>MULTI-FAMILY HOUSING PERMITS</t>
  </si>
  <si>
    <t>REAL PERSONAL INCOME (Millions 2009$)</t>
  </si>
  <si>
    <t>GDP DEFLATOR SERIES USED (Consumer Price Index, 1982-1984 = 100)</t>
  </si>
  <si>
    <t>Sam Wray</t>
  </si>
  <si>
    <t>215 Market St., #1635F, San Francisco CA 94105</t>
  </si>
  <si>
    <t>415-973-9605</t>
  </si>
  <si>
    <t>S2WQ@pge.com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</si>
</sst>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s>
  <fonts count="30"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u/>
      <sz val="8"/>
      <color theme="10"/>
      <name val="Arial"/>
    </font>
    <font>
      <sz val="8"/>
      <color rgb="FFFF0000"/>
      <name val="Arial"/>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30">
    <xf numFmtId="0" fontId="0" fillId="0" borderId="0"/>
    <xf numFmtId="168"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7"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8" fillId="0" borderId="2" applyNumberFormat="0" applyFill="0" applyAlignment="0" applyProtection="0"/>
    <xf numFmtId="10" fontId="5" fillId="4" borderId="3" applyNumberFormat="0" applyBorder="0" applyAlignment="0" applyProtection="0"/>
    <xf numFmtId="37" fontId="19" fillId="0" borderId="0"/>
    <xf numFmtId="164" fontId="20" fillId="0" borderId="0"/>
    <xf numFmtId="0" fontId="3" fillId="0" borderId="0"/>
    <xf numFmtId="0" fontId="23"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1" fillId="0" borderId="2" applyProtection="0"/>
    <xf numFmtId="0" fontId="28" fillId="0" borderId="0" applyNumberFormat="0" applyFill="0" applyBorder="0" applyAlignment="0" applyProtection="0"/>
  </cellStyleXfs>
  <cellXfs count="108">
    <xf numFmtId="0" fontId="0" fillId="0" borderId="0" xfId="0"/>
    <xf numFmtId="0" fontId="0" fillId="0" borderId="0" xfId="0" applyBorder="1"/>
    <xf numFmtId="0" fontId="0" fillId="0" borderId="3" xfId="0" applyBorder="1"/>
    <xf numFmtId="3" fontId="0" fillId="0" borderId="3" xfId="0" applyNumberFormat="1" applyBorder="1"/>
    <xf numFmtId="0" fontId="5" fillId="0" borderId="0" xfId="23" applyFont="1"/>
    <xf numFmtId="0" fontId="2" fillId="0" borderId="0" xfId="21" applyFont="1" applyAlignment="1">
      <alignment horizontal="center"/>
    </xf>
    <xf numFmtId="0" fontId="0" fillId="0" borderId="3" xfId="0" applyBorder="1" applyAlignment="1" applyProtection="1">
      <alignment horizontal="center" wrapText="1"/>
      <protection locked="0"/>
    </xf>
    <xf numFmtId="0" fontId="9" fillId="0" borderId="0" xfId="0" applyFont="1"/>
    <xf numFmtId="0" fontId="14" fillId="0" borderId="0" xfId="23" applyFont="1"/>
    <xf numFmtId="3" fontId="9" fillId="0" borderId="7" xfId="21" applyNumberFormat="1" applyFont="1" applyBorder="1" applyAlignment="1">
      <alignment horizontal="centerContinuous"/>
    </xf>
    <xf numFmtId="3" fontId="9" fillId="0" borderId="8" xfId="21" applyNumberFormat="1" applyFont="1" applyBorder="1" applyAlignment="1">
      <alignment horizontal="centerContinuous"/>
    </xf>
    <xf numFmtId="3" fontId="9" fillId="0" borderId="5" xfId="21" applyNumberFormat="1" applyFont="1" applyBorder="1" applyAlignment="1">
      <alignment horizontal="center"/>
    </xf>
    <xf numFmtId="0" fontId="0" fillId="0" borderId="6" xfId="0" applyBorder="1" applyAlignment="1" applyProtection="1">
      <alignment horizontal="center" wrapText="1"/>
      <protection locked="0"/>
    </xf>
    <xf numFmtId="3" fontId="5" fillId="0" borderId="7"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4"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5" fillId="0" borderId="0" xfId="23" applyFont="1" applyBorder="1"/>
    <xf numFmtId="0" fontId="15" fillId="0" borderId="9" xfId="0" applyFont="1" applyBorder="1" applyAlignment="1">
      <alignment horizontal="center" vertical="top"/>
    </xf>
    <xf numFmtId="0" fontId="0" fillId="0" borderId="10" xfId="0" applyBorder="1"/>
    <xf numFmtId="0" fontId="0" fillId="0" borderId="10" xfId="0" applyBorder="1" applyAlignment="1"/>
    <xf numFmtId="0" fontId="8" fillId="0" borderId="9"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11" xfId="0" applyFill="1" applyBorder="1"/>
    <xf numFmtId="0" fontId="0" fillId="0" borderId="12" xfId="0" applyFill="1" applyBorder="1"/>
    <xf numFmtId="6" fontId="2" fillId="0" borderId="9" xfId="22" applyNumberFormat="1" applyFont="1" applyFill="1" applyBorder="1"/>
    <xf numFmtId="0" fontId="0" fillId="0" borderId="10" xfId="0" applyFill="1" applyBorder="1"/>
    <xf numFmtId="0" fontId="2" fillId="0" borderId="9" xfId="0" applyFont="1" applyFill="1" applyBorder="1"/>
    <xf numFmtId="0" fontId="4" fillId="0" borderId="9" xfId="0" applyFont="1" applyFill="1" applyBorder="1"/>
    <xf numFmtId="0" fontId="4" fillId="0" borderId="14" xfId="0" applyFont="1" applyFill="1" applyBorder="1"/>
    <xf numFmtId="0" fontId="0" fillId="0" borderId="13" xfId="0" applyFill="1" applyBorder="1"/>
    <xf numFmtId="0" fontId="0" fillId="0" borderId="16" xfId="0" applyFill="1" applyBorder="1"/>
    <xf numFmtId="0" fontId="0" fillId="0" borderId="17" xfId="0" applyFill="1" applyBorder="1"/>
    <xf numFmtId="0" fontId="1" fillId="0" borderId="17" xfId="18" applyFont="1" applyFill="1" applyBorder="1" applyAlignment="1">
      <alignment horizontal="center"/>
    </xf>
    <xf numFmtId="0" fontId="0" fillId="0" borderId="17" xfId="0" applyFill="1" applyBorder="1" applyAlignment="1">
      <alignment horizontal="center"/>
    </xf>
    <xf numFmtId="0" fontId="1" fillId="0" borderId="17" xfId="0" applyFont="1" applyFill="1" applyBorder="1"/>
    <xf numFmtId="0" fontId="24" fillId="0" borderId="0" xfId="0" applyFont="1"/>
    <xf numFmtId="0" fontId="1" fillId="0" borderId="3" xfId="0" applyFont="1" applyBorder="1" applyAlignment="1" applyProtection="1">
      <alignment horizontal="center" wrapText="1"/>
      <protection locked="0"/>
    </xf>
    <xf numFmtId="0" fontId="1" fillId="0" borderId="0" xfId="20"/>
    <xf numFmtId="0" fontId="8" fillId="0" borderId="9" xfId="0" applyFont="1" applyBorder="1" applyAlignment="1">
      <alignment horizontal="left" vertical="top" wrapText="1"/>
    </xf>
    <xf numFmtId="0" fontId="1" fillId="6" borderId="8" xfId="0" applyFont="1" applyFill="1" applyBorder="1" applyAlignment="1" applyProtection="1">
      <alignment horizontal="center" vertical="top" wrapText="1"/>
      <protection locked="0"/>
    </xf>
    <xf numFmtId="3" fontId="0" fillId="0" borderId="3" xfId="0" applyNumberFormat="1" applyFill="1" applyBorder="1"/>
    <xf numFmtId="0" fontId="1" fillId="6" borderId="3" xfId="0" applyFont="1" applyFill="1" applyBorder="1" applyAlignment="1" applyProtection="1">
      <alignment horizontal="center" vertical="top" wrapText="1"/>
      <protection locked="0"/>
    </xf>
    <xf numFmtId="0" fontId="26" fillId="0" borderId="0" xfId="0" applyFont="1"/>
    <xf numFmtId="0" fontId="1" fillId="0" borderId="17" xfId="0" applyFont="1" applyFill="1" applyBorder="1" applyAlignment="1">
      <alignment horizontal="center"/>
    </xf>
    <xf numFmtId="0" fontId="0" fillId="0" borderId="3" xfId="0" applyFill="1" applyBorder="1"/>
    <xf numFmtId="0" fontId="5" fillId="0" borderId="3" xfId="23" applyFont="1" applyBorder="1"/>
    <xf numFmtId="0" fontId="6" fillId="0" borderId="9" xfId="0" applyFont="1" applyBorder="1" applyAlignment="1">
      <alignment vertical="top" wrapText="1"/>
    </xf>
    <xf numFmtId="0" fontId="0" fillId="0" borderId="10" xfId="0" applyBorder="1" applyAlignment="1"/>
    <xf numFmtId="0" fontId="6" fillId="0" borderId="9" xfId="0" applyFont="1" applyBorder="1" applyAlignment="1">
      <alignment horizontal="left" vertical="top" wrapText="1"/>
    </xf>
    <xf numFmtId="0" fontId="14" fillId="0" borderId="10" xfId="0" applyFont="1" applyBorder="1" applyAlignment="1">
      <alignment horizontal="left" vertical="top" wrapText="1"/>
    </xf>
    <xf numFmtId="6" fontId="10" fillId="0" borderId="0" xfId="21" applyNumberFormat="1" applyFont="1" applyAlignment="1">
      <alignment horizontal="center"/>
    </xf>
    <xf numFmtId="0" fontId="27" fillId="0" borderId="15" xfId="0" applyFont="1" applyFill="1" applyBorder="1"/>
    <xf numFmtId="0" fontId="8" fillId="0" borderId="9" xfId="0" applyFont="1" applyBorder="1" applyAlignment="1">
      <alignment vertical="top" wrapText="1"/>
    </xf>
    <xf numFmtId="167" fontId="6" fillId="0" borderId="10" xfId="0" applyNumberFormat="1" applyFont="1" applyBorder="1" applyAlignment="1">
      <alignment horizontal="center" vertical="top" wrapText="1"/>
    </xf>
    <xf numFmtId="0" fontId="9" fillId="0" borderId="11" xfId="0" applyFont="1" applyFill="1" applyBorder="1"/>
    <xf numFmtId="0" fontId="6" fillId="0" borderId="9" xfId="0" applyFont="1" applyBorder="1" applyAlignment="1">
      <alignment horizontal="right" vertical="top" wrapText="1"/>
    </xf>
    <xf numFmtId="167" fontId="8" fillId="0" borderId="10" xfId="0" applyNumberFormat="1" applyFont="1" applyBorder="1" applyAlignment="1">
      <alignment horizontal="left" vertical="top" wrapText="1" indent="3"/>
    </xf>
    <xf numFmtId="0" fontId="2" fillId="0" borderId="0" xfId="21" applyFont="1" applyAlignment="1">
      <alignment horizontal="center"/>
    </xf>
    <xf numFmtId="3" fontId="0" fillId="0" borderId="3" xfId="0" applyNumberFormat="1" applyBorder="1" applyAlignment="1">
      <alignment horizontal="center"/>
    </xf>
    <xf numFmtId="0" fontId="5" fillId="0" borderId="3" xfId="23" applyFont="1" applyBorder="1" applyAlignment="1">
      <alignment horizontal="center"/>
    </xf>
    <xf numFmtId="3" fontId="0" fillId="0" borderId="3" xfId="0" applyNumberFormat="1" applyFill="1" applyBorder="1" applyAlignment="1">
      <alignment horizontal="center"/>
    </xf>
    <xf numFmtId="0" fontId="1" fillId="0" borderId="0" xfId="23" applyFont="1"/>
    <xf numFmtId="170" fontId="0" fillId="0" borderId="3" xfId="0" applyNumberFormat="1" applyFill="1" applyBorder="1"/>
    <xf numFmtId="4" fontId="0" fillId="0" borderId="3" xfId="0" applyNumberFormat="1" applyFill="1" applyBorder="1"/>
    <xf numFmtId="15" fontId="28" fillId="0" borderId="13" xfId="29" applyNumberFormat="1" applyFill="1" applyBorder="1" applyAlignment="1">
      <alignment horizontal="center"/>
    </xf>
    <xf numFmtId="0" fontId="1" fillId="8" borderId="17" xfId="0" applyFont="1" applyFill="1" applyBorder="1"/>
    <xf numFmtId="0" fontId="0" fillId="8" borderId="17" xfId="0" applyFill="1" applyBorder="1"/>
    <xf numFmtId="0" fontId="1" fillId="8" borderId="17" xfId="18" applyFont="1" applyFill="1" applyBorder="1" applyAlignment="1">
      <alignment horizontal="center"/>
    </xf>
    <xf numFmtId="0" fontId="6" fillId="0" borderId="14" xfId="0" applyFont="1" applyBorder="1" applyAlignment="1">
      <alignment wrapText="1"/>
    </xf>
    <xf numFmtId="0" fontId="6" fillId="0" borderId="16" xfId="0" applyFont="1" applyBorder="1" applyAlignment="1">
      <alignment wrapText="1"/>
    </xf>
    <xf numFmtId="0" fontId="22" fillId="0" borderId="15" xfId="0" applyFont="1" applyBorder="1" applyAlignment="1">
      <alignment horizontal="center" vertical="top"/>
    </xf>
    <xf numFmtId="0" fontId="22" fillId="0" borderId="12" xfId="0" applyFont="1" applyBorder="1" applyAlignment="1">
      <alignment horizontal="center" vertical="top"/>
    </xf>
    <xf numFmtId="0" fontId="15" fillId="0" borderId="9" xfId="0" applyFont="1" applyBorder="1" applyAlignment="1">
      <alignment horizontal="center" vertical="top"/>
    </xf>
    <xf numFmtId="0" fontId="0" fillId="0" borderId="10" xfId="0" applyBorder="1" applyAlignment="1"/>
    <xf numFmtId="0" fontId="6" fillId="0" borderId="9" xfId="0" applyFont="1" applyBorder="1" applyAlignment="1">
      <alignment horizontal="left" vertical="top" wrapText="1"/>
    </xf>
    <xf numFmtId="0" fontId="14" fillId="0" borderId="10" xfId="0" applyFont="1" applyBorder="1" applyAlignment="1">
      <alignment horizontal="left" vertical="top" wrapText="1"/>
    </xf>
    <xf numFmtId="0" fontId="6" fillId="0" borderId="9" xfId="0" applyFont="1" applyBorder="1" applyAlignment="1">
      <alignment vertical="top" wrapText="1"/>
    </xf>
    <xf numFmtId="0" fontId="15" fillId="0" borderId="10" xfId="0" applyFont="1" applyBorder="1" applyAlignment="1">
      <alignment horizontal="center" vertical="top"/>
    </xf>
    <xf numFmtId="0" fontId="15" fillId="0" borderId="9" xfId="0" applyFont="1" applyFill="1" applyBorder="1" applyAlignment="1">
      <alignment horizontal="center" vertical="top"/>
    </xf>
    <xf numFmtId="0" fontId="15" fillId="0" borderId="10" xfId="0" applyFont="1" applyFill="1" applyBorder="1" applyAlignment="1">
      <alignment horizontal="center" vertical="top"/>
    </xf>
    <xf numFmtId="0" fontId="14" fillId="0" borderId="9" xfId="0" applyFont="1" applyBorder="1" applyAlignment="1">
      <alignment vertical="top" wrapText="1"/>
    </xf>
    <xf numFmtId="0" fontId="8" fillId="0" borderId="9" xfId="0" applyFont="1" applyBorder="1" applyAlignment="1">
      <alignment vertical="top" wrapText="1"/>
    </xf>
    <xf numFmtId="0" fontId="9" fillId="0" borderId="10"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2" fillId="7" borderId="0" xfId="21" applyFont="1" applyFill="1" applyAlignment="1">
      <alignment horizontal="center"/>
    </xf>
    <xf numFmtId="0" fontId="13" fillId="7" borderId="0" xfId="21" applyFont="1" applyFill="1" applyAlignment="1">
      <alignment horizontal="center"/>
    </xf>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0" fontId="5" fillId="0" borderId="5" xfId="23" applyFont="1" applyBorder="1" applyAlignment="1"/>
    <xf numFmtId="0" fontId="0" fillId="0" borderId="6" xfId="0" applyBorder="1" applyAlignment="1"/>
    <xf numFmtId="0" fontId="29" fillId="9" borderId="17" xfId="0" applyFont="1" applyFill="1" applyBorder="1"/>
    <xf numFmtId="0" fontId="29" fillId="9" borderId="17" xfId="18" applyFont="1" applyFill="1" applyBorder="1" applyAlignment="1">
      <alignment horizontal="center"/>
    </xf>
    <xf numFmtId="0" fontId="1" fillId="9" borderId="17" xfId="0" applyFont="1" applyFill="1" applyBorder="1"/>
    <xf numFmtId="0" fontId="0" fillId="9" borderId="17" xfId="0" applyFill="1" applyBorder="1"/>
    <xf numFmtId="0" fontId="1" fillId="9" borderId="17" xfId="18" applyFont="1" applyFill="1" applyBorder="1" applyAlignment="1">
      <alignment horizontal="center"/>
    </xf>
  </cellXfs>
  <cellStyles count="30">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S2WQ@pge.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3" zoomScale="70" zoomScaleNormal="70" workbookViewId="0">
      <selection activeCell="C6" sqref="C6"/>
    </sheetView>
  </sheetViews>
  <sheetFormatPr defaultColWidth="8.6640625" defaultRowHeight="11.25" x14ac:dyDescent="0.2"/>
  <cols>
    <col min="1" max="1" width="56.1640625" bestFit="1" customWidth="1"/>
    <col min="2" max="2" width="63.6640625" customWidth="1"/>
  </cols>
  <sheetData>
    <row r="1" spans="1:2" s="44" customFormat="1" ht="20.25" x14ac:dyDescent="0.3">
      <c r="A1" s="79" t="s">
        <v>21</v>
      </c>
      <c r="B1" s="80"/>
    </row>
    <row r="2" spans="1:2" ht="18" x14ac:dyDescent="0.2">
      <c r="A2" s="81"/>
      <c r="B2" s="82"/>
    </row>
    <row r="3" spans="1:2" ht="18" x14ac:dyDescent="0.2">
      <c r="A3" s="81" t="s">
        <v>20</v>
      </c>
      <c r="B3" s="82"/>
    </row>
    <row r="4" spans="1:2" ht="18" x14ac:dyDescent="0.2">
      <c r="A4" s="81" t="s">
        <v>75</v>
      </c>
      <c r="B4" s="86"/>
    </row>
    <row r="5" spans="1:2" ht="18" x14ac:dyDescent="0.2">
      <c r="A5" s="87" t="s">
        <v>74</v>
      </c>
      <c r="B5" s="88"/>
    </row>
    <row r="6" spans="1:2" ht="18" x14ac:dyDescent="0.2">
      <c r="A6" s="20"/>
      <c r="B6" s="21"/>
    </row>
    <row r="7" spans="1:2" ht="232.5" customHeight="1" x14ac:dyDescent="0.2">
      <c r="A7" s="85" t="s">
        <v>82</v>
      </c>
      <c r="B7" s="82"/>
    </row>
    <row r="8" spans="1:2" ht="18.75" customHeight="1" x14ac:dyDescent="0.2">
      <c r="A8" s="55"/>
      <c r="B8" s="56"/>
    </row>
    <row r="9" spans="1:2" ht="15.75" x14ac:dyDescent="0.2">
      <c r="A9" s="61" t="s">
        <v>79</v>
      </c>
      <c r="B9" s="56"/>
    </row>
    <row r="10" spans="1:2" ht="252" customHeight="1" x14ac:dyDescent="0.2">
      <c r="A10" s="85" t="s">
        <v>89</v>
      </c>
      <c r="B10" s="82"/>
    </row>
    <row r="11" spans="1:2" ht="16.5" customHeight="1" x14ac:dyDescent="0.2">
      <c r="A11" s="55"/>
      <c r="B11" s="56"/>
    </row>
    <row r="12" spans="1:2" ht="17.25" customHeight="1" x14ac:dyDescent="0.2">
      <c r="A12" s="90" t="s">
        <v>77</v>
      </c>
      <c r="B12" s="91"/>
    </row>
    <row r="13" spans="1:2" ht="33" customHeight="1" x14ac:dyDescent="0.2">
      <c r="A13" s="85" t="s">
        <v>78</v>
      </c>
      <c r="B13" s="82"/>
    </row>
    <row r="14" spans="1:2" ht="15" x14ac:dyDescent="0.2">
      <c r="A14" s="89"/>
      <c r="B14" s="82"/>
    </row>
    <row r="15" spans="1:2" ht="152.25" customHeight="1" x14ac:dyDescent="0.2">
      <c r="A15" s="85" t="s">
        <v>90</v>
      </c>
      <c r="B15" s="82"/>
    </row>
    <row r="16" spans="1:2" ht="17.25" customHeight="1" x14ac:dyDescent="0.2">
      <c r="A16" s="55"/>
      <c r="B16" s="56"/>
    </row>
    <row r="17" spans="1:2" ht="15.75" x14ac:dyDescent="0.2">
      <c r="A17" s="61" t="s">
        <v>80</v>
      </c>
      <c r="B17" s="22"/>
    </row>
    <row r="18" spans="1:2" ht="84" customHeight="1" x14ac:dyDescent="0.2">
      <c r="A18" s="83" t="s">
        <v>81</v>
      </c>
      <c r="B18" s="84"/>
    </row>
    <row r="19" spans="1:2" ht="15.75" customHeight="1" x14ac:dyDescent="0.2">
      <c r="A19" s="57"/>
      <c r="B19" s="58"/>
    </row>
    <row r="20" spans="1:2" ht="24.75" customHeight="1" x14ac:dyDescent="0.2">
      <c r="A20" s="47" t="s">
        <v>58</v>
      </c>
      <c r="B20" s="22"/>
    </row>
    <row r="21" spans="1:2" s="51" customFormat="1" ht="23.25" customHeight="1" x14ac:dyDescent="0.2">
      <c r="A21" s="64" t="s">
        <v>83</v>
      </c>
      <c r="B21" s="65">
        <v>42779</v>
      </c>
    </row>
    <row r="22" spans="1:2" s="7" customFormat="1" ht="23.25" customHeight="1" x14ac:dyDescent="0.2">
      <c r="A22" s="64" t="s">
        <v>84</v>
      </c>
      <c r="B22" s="65">
        <v>42842</v>
      </c>
    </row>
    <row r="23" spans="1:2" s="7" customFormat="1" ht="20.25" customHeight="1" x14ac:dyDescent="0.2">
      <c r="A23" s="64" t="s">
        <v>85</v>
      </c>
      <c r="B23" s="65">
        <v>42891</v>
      </c>
    </row>
    <row r="24" spans="1:2" s="7" customFormat="1" ht="20.25" customHeight="1" x14ac:dyDescent="0.2">
      <c r="A24" s="23"/>
      <c r="B24" s="62"/>
    </row>
    <row r="25" spans="1:2" ht="33.75" customHeight="1" thickBot="1" x14ac:dyDescent="0.25">
      <c r="A25" s="77" t="s">
        <v>91</v>
      </c>
      <c r="B25" s="78"/>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tabSelected="1" zoomScaleNormal="100" workbookViewId="0">
      <selection activeCell="H16" sqref="H16"/>
    </sheetView>
  </sheetViews>
  <sheetFormatPr defaultColWidth="8.6640625" defaultRowHeight="11.25" x14ac:dyDescent="0.2"/>
  <cols>
    <col min="1" max="1" width="25.1640625" style="25" customWidth="1"/>
    <col min="2" max="2" width="108.1640625" style="25" customWidth="1"/>
    <col min="3" max="3" width="12.6640625" style="25" customWidth="1"/>
    <col min="4" max="16384" width="8.6640625" style="25"/>
  </cols>
  <sheetData>
    <row r="1" spans="1:6" ht="18" x14ac:dyDescent="0.25">
      <c r="A1" s="60" t="s">
        <v>9</v>
      </c>
      <c r="B1" s="63"/>
      <c r="C1" s="31"/>
      <c r="D1" s="31"/>
      <c r="E1" s="31"/>
      <c r="F1" s="32"/>
    </row>
    <row r="2" spans="1:6" ht="17.25" customHeight="1" x14ac:dyDescent="0.2">
      <c r="A2" s="33" t="s">
        <v>17</v>
      </c>
      <c r="B2" s="29" t="s">
        <v>93</v>
      </c>
      <c r="C2" s="28"/>
      <c r="D2" s="28"/>
      <c r="E2" s="28"/>
      <c r="F2" s="34"/>
    </row>
    <row r="3" spans="1:6" ht="12.75" x14ac:dyDescent="0.2">
      <c r="A3" s="35" t="s">
        <v>18</v>
      </c>
      <c r="B3" s="30">
        <v>42842</v>
      </c>
      <c r="C3" s="28"/>
      <c r="D3" s="28"/>
      <c r="E3" s="28"/>
      <c r="F3" s="34"/>
    </row>
    <row r="4" spans="1:6" ht="15" customHeight="1" x14ac:dyDescent="0.2">
      <c r="A4" s="35" t="s">
        <v>19</v>
      </c>
      <c r="B4" s="30" t="s">
        <v>109</v>
      </c>
      <c r="C4" s="28"/>
      <c r="D4" s="28"/>
      <c r="E4" s="28"/>
      <c r="F4" s="34"/>
    </row>
    <row r="5" spans="1:6" ht="12.75" x14ac:dyDescent="0.2">
      <c r="A5" s="36"/>
      <c r="B5" s="30" t="s">
        <v>110</v>
      </c>
      <c r="C5" s="28"/>
      <c r="D5" s="28"/>
      <c r="E5" s="28"/>
      <c r="F5" s="34"/>
    </row>
    <row r="6" spans="1:6" ht="12.75" x14ac:dyDescent="0.2">
      <c r="A6" s="36"/>
      <c r="B6" s="30" t="s">
        <v>111</v>
      </c>
      <c r="C6" s="28"/>
      <c r="D6" s="28"/>
      <c r="E6" s="28"/>
      <c r="F6" s="34"/>
    </row>
    <row r="7" spans="1:6" ht="13.5" thickBot="1" x14ac:dyDescent="0.25">
      <c r="A7" s="37"/>
      <c r="B7" s="73" t="s">
        <v>112</v>
      </c>
      <c r="C7" s="38"/>
      <c r="D7" s="38"/>
      <c r="E7" s="38"/>
      <c r="F7" s="39"/>
    </row>
    <row r="8" spans="1:6" ht="12.75" x14ac:dyDescent="0.2">
      <c r="A8" s="26"/>
      <c r="B8" s="27"/>
    </row>
    <row r="10" spans="1:6" x14ac:dyDescent="0.2">
      <c r="C10" s="92" t="s">
        <v>44</v>
      </c>
      <c r="D10" s="93"/>
      <c r="E10" s="93"/>
      <c r="F10" s="93"/>
    </row>
    <row r="11" spans="1:6" s="28" customFormat="1" x14ac:dyDescent="0.2">
      <c r="C11" s="24" t="s">
        <v>45</v>
      </c>
      <c r="D11" s="24" t="s">
        <v>46</v>
      </c>
      <c r="E11" s="24" t="s">
        <v>67</v>
      </c>
      <c r="F11" s="24" t="s">
        <v>47</v>
      </c>
    </row>
    <row r="12" spans="1:6" s="28" customFormat="1" x14ac:dyDescent="0.2">
      <c r="A12" s="105" t="s">
        <v>56</v>
      </c>
      <c r="B12" s="106" t="e">
        <f>#REF!</f>
        <v>#REF!</v>
      </c>
      <c r="C12" s="107" t="s">
        <v>48</v>
      </c>
      <c r="D12" s="41" t="s">
        <v>48</v>
      </c>
      <c r="E12" s="41"/>
      <c r="F12" s="42"/>
    </row>
    <row r="13" spans="1:6" s="28" customFormat="1" x14ac:dyDescent="0.2">
      <c r="A13" s="105" t="s">
        <v>57</v>
      </c>
      <c r="B13" s="106" t="e">
        <f>#REF!</f>
        <v>#REF!</v>
      </c>
      <c r="C13" s="107" t="s">
        <v>48</v>
      </c>
      <c r="D13" s="41" t="s">
        <v>48</v>
      </c>
      <c r="E13" s="41"/>
      <c r="F13" s="42"/>
    </row>
    <row r="14" spans="1:6" s="28" customFormat="1" x14ac:dyDescent="0.2">
      <c r="A14" s="106" t="s">
        <v>0</v>
      </c>
      <c r="B14" s="106" t="e">
        <f>#REF!</f>
        <v>#REF!</v>
      </c>
      <c r="C14" s="107" t="s">
        <v>48</v>
      </c>
      <c r="D14" s="41" t="s">
        <v>48</v>
      </c>
      <c r="E14" s="41"/>
      <c r="F14" s="42"/>
    </row>
    <row r="15" spans="1:6" s="28" customFormat="1" x14ac:dyDescent="0.2">
      <c r="A15" s="106" t="s">
        <v>1</v>
      </c>
      <c r="B15" s="106" t="e">
        <f>+#REF!</f>
        <v>#REF!</v>
      </c>
      <c r="C15" s="107" t="s">
        <v>48</v>
      </c>
      <c r="D15" s="41" t="s">
        <v>48</v>
      </c>
      <c r="E15" s="41"/>
      <c r="F15" s="42"/>
    </row>
    <row r="16" spans="1:6" s="28" customFormat="1" x14ac:dyDescent="0.2">
      <c r="A16" s="106" t="s">
        <v>2</v>
      </c>
      <c r="B16" s="106" t="e">
        <f>+#REF!</f>
        <v>#REF!</v>
      </c>
      <c r="C16" s="107" t="s">
        <v>48</v>
      </c>
      <c r="D16" s="41" t="s">
        <v>48</v>
      </c>
      <c r="E16" s="41"/>
      <c r="F16" s="42"/>
    </row>
    <row r="17" spans="1:6" s="28" customFormat="1" x14ac:dyDescent="0.2">
      <c r="A17" s="106" t="s">
        <v>3</v>
      </c>
      <c r="B17" s="106" t="e">
        <f>+#REF!</f>
        <v>#REF!</v>
      </c>
      <c r="C17" s="107" t="s">
        <v>48</v>
      </c>
      <c r="D17" s="41" t="s">
        <v>48</v>
      </c>
      <c r="E17" s="41"/>
      <c r="F17" s="42"/>
    </row>
    <row r="18" spans="1:6" s="28" customFormat="1" x14ac:dyDescent="0.2">
      <c r="A18" s="43" t="s">
        <v>34</v>
      </c>
      <c r="B18" s="40" t="e">
        <f>#REF!</f>
        <v>#REF!</v>
      </c>
      <c r="C18" s="41" t="s">
        <v>48</v>
      </c>
      <c r="D18" s="41" t="s">
        <v>48</v>
      </c>
      <c r="E18" s="41"/>
      <c r="F18" s="42"/>
    </row>
    <row r="19" spans="1:6" s="28" customFormat="1" x14ac:dyDescent="0.2">
      <c r="A19" s="43" t="s">
        <v>35</v>
      </c>
      <c r="B19" s="40" t="s">
        <v>43</v>
      </c>
      <c r="C19" s="41" t="s">
        <v>48</v>
      </c>
      <c r="D19" s="41" t="s">
        <v>48</v>
      </c>
      <c r="E19" s="41"/>
      <c r="F19" s="42"/>
    </row>
    <row r="20" spans="1:6" s="28" customFormat="1" x14ac:dyDescent="0.2">
      <c r="A20" s="43" t="s">
        <v>64</v>
      </c>
      <c r="B20" s="43" t="s">
        <v>71</v>
      </c>
      <c r="C20" s="41" t="s">
        <v>48</v>
      </c>
      <c r="D20" s="41" t="s">
        <v>48</v>
      </c>
      <c r="E20" s="41"/>
      <c r="F20" s="42"/>
    </row>
    <row r="21" spans="1:6" s="28" customFormat="1" x14ac:dyDescent="0.2">
      <c r="A21" s="43" t="s">
        <v>86</v>
      </c>
      <c r="B21" s="43" t="s">
        <v>87</v>
      </c>
      <c r="C21" s="41" t="s">
        <v>48</v>
      </c>
      <c r="D21" s="41" t="s">
        <v>48</v>
      </c>
      <c r="E21" s="41"/>
      <c r="F21" s="42"/>
    </row>
    <row r="22" spans="1:6" s="28" customFormat="1" x14ac:dyDescent="0.2">
      <c r="A22" s="40" t="s">
        <v>36</v>
      </c>
      <c r="B22" s="43" t="s">
        <v>52</v>
      </c>
      <c r="C22" s="41" t="s">
        <v>48</v>
      </c>
      <c r="D22" s="41" t="s">
        <v>48</v>
      </c>
      <c r="E22" s="41"/>
      <c r="F22" s="42"/>
    </row>
    <row r="23" spans="1:6" s="28" customFormat="1" x14ac:dyDescent="0.2">
      <c r="A23" s="40" t="s">
        <v>37</v>
      </c>
      <c r="B23" s="43" t="s">
        <v>53</v>
      </c>
      <c r="C23" s="41" t="s">
        <v>48</v>
      </c>
      <c r="D23" s="41" t="s">
        <v>48</v>
      </c>
      <c r="E23" s="41"/>
      <c r="F23" s="42"/>
    </row>
    <row r="24" spans="1:6" s="28" customFormat="1" x14ac:dyDescent="0.2">
      <c r="A24" s="40" t="s">
        <v>49</v>
      </c>
      <c r="B24" s="43" t="s">
        <v>54</v>
      </c>
      <c r="C24" s="41" t="s">
        <v>48</v>
      </c>
      <c r="D24" s="41" t="s">
        <v>48</v>
      </c>
      <c r="E24" s="41"/>
      <c r="F24" s="42"/>
    </row>
    <row r="25" spans="1:6" s="28" customFormat="1" x14ac:dyDescent="0.2">
      <c r="A25" s="43" t="s">
        <v>72</v>
      </c>
      <c r="B25" s="43" t="s">
        <v>73</v>
      </c>
      <c r="C25" s="41" t="s">
        <v>48</v>
      </c>
      <c r="D25" s="41" t="s">
        <v>48</v>
      </c>
      <c r="E25" s="41"/>
      <c r="F25" s="42"/>
    </row>
    <row r="26" spans="1:6" s="28" customFormat="1" x14ac:dyDescent="0.2">
      <c r="A26" s="74" t="s">
        <v>55</v>
      </c>
      <c r="B26" s="75" t="str">
        <f>+'Form 2.1'!B$5</f>
        <v>PLANNING AREA ECONOMIC AND DEMOGRAPHIC ASSUMPTIONS</v>
      </c>
      <c r="C26" s="76" t="s">
        <v>48</v>
      </c>
      <c r="D26" s="41" t="s">
        <v>48</v>
      </c>
      <c r="E26" s="41"/>
      <c r="F26" s="42"/>
    </row>
    <row r="27" spans="1:6" s="28" customFormat="1" x14ac:dyDescent="0.2">
      <c r="A27" s="103" t="s">
        <v>4</v>
      </c>
      <c r="B27" s="105" t="e">
        <f>+#REF!</f>
        <v>#REF!</v>
      </c>
      <c r="C27" s="104" t="s">
        <v>48</v>
      </c>
      <c r="D27" s="41" t="s">
        <v>48</v>
      </c>
      <c r="E27" s="41"/>
      <c r="F27" s="42"/>
    </row>
    <row r="28" spans="1:6" s="28" customFormat="1" x14ac:dyDescent="0.2">
      <c r="A28" s="74" t="s">
        <v>5</v>
      </c>
      <c r="B28" s="75" t="str">
        <f>+'Form 2.3'!B$5</f>
        <v>CUSTOMER COUNT &amp; OTHER FORECASTING INPUTS</v>
      </c>
      <c r="C28" s="76" t="s">
        <v>48</v>
      </c>
      <c r="D28" s="41" t="s">
        <v>48</v>
      </c>
      <c r="E28" s="41"/>
      <c r="F28" s="42"/>
    </row>
    <row r="29" spans="1:6" s="28" customFormat="1" x14ac:dyDescent="0.2">
      <c r="A29" s="43" t="s">
        <v>65</v>
      </c>
      <c r="B29" s="43" t="s">
        <v>66</v>
      </c>
      <c r="C29" s="41" t="s">
        <v>48</v>
      </c>
      <c r="D29" s="41" t="s">
        <v>48</v>
      </c>
      <c r="E29" s="41"/>
      <c r="F29" s="42"/>
    </row>
    <row r="30" spans="1:6" s="28" customFormat="1" x14ac:dyDescent="0.2">
      <c r="A30" s="40" t="s">
        <v>6</v>
      </c>
      <c r="B30" s="40" t="e">
        <f>#REF!</f>
        <v>#REF!</v>
      </c>
      <c r="C30" s="41" t="s">
        <v>48</v>
      </c>
      <c r="D30" s="41" t="s">
        <v>48</v>
      </c>
      <c r="E30" s="41"/>
      <c r="F30" s="42"/>
    </row>
    <row r="31" spans="1:6" s="28" customFormat="1" x14ac:dyDescent="0.2">
      <c r="A31" s="40" t="s">
        <v>7</v>
      </c>
      <c r="B31" s="40" t="e">
        <f>+#REF!</f>
        <v>#REF!</v>
      </c>
      <c r="C31" s="41" t="s">
        <v>48</v>
      </c>
      <c r="D31" s="41" t="s">
        <v>48</v>
      </c>
      <c r="E31" s="41"/>
      <c r="F31" s="42"/>
    </row>
    <row r="32" spans="1:6" s="28" customFormat="1" x14ac:dyDescent="0.2">
      <c r="A32" s="40" t="s">
        <v>8</v>
      </c>
      <c r="B32" s="40" t="s">
        <v>28</v>
      </c>
      <c r="C32" s="41" t="s">
        <v>48</v>
      </c>
      <c r="D32" s="41" t="s">
        <v>48</v>
      </c>
      <c r="E32" s="41" t="s">
        <v>48</v>
      </c>
      <c r="F32" s="42"/>
    </row>
    <row r="33" spans="1:6" s="28" customFormat="1" x14ac:dyDescent="0.2">
      <c r="A33" s="40" t="s">
        <v>23</v>
      </c>
      <c r="B33" s="40" t="s">
        <v>27</v>
      </c>
      <c r="C33" s="41" t="s">
        <v>48</v>
      </c>
      <c r="D33" s="41" t="s">
        <v>48</v>
      </c>
      <c r="E33" s="41"/>
      <c r="F33" s="42"/>
    </row>
    <row r="34" spans="1:6" s="28" customFormat="1" x14ac:dyDescent="0.2">
      <c r="A34" s="43" t="s">
        <v>69</v>
      </c>
      <c r="B34" s="43" t="s">
        <v>50</v>
      </c>
      <c r="C34" s="41"/>
      <c r="D34" s="41"/>
      <c r="E34" s="41"/>
      <c r="F34" s="52" t="s">
        <v>48</v>
      </c>
    </row>
    <row r="35" spans="1:6" s="28" customFormat="1" x14ac:dyDescent="0.2">
      <c r="A35" s="43" t="s">
        <v>68</v>
      </c>
      <c r="B35" s="43" t="s">
        <v>70</v>
      </c>
      <c r="C35" s="42"/>
      <c r="D35" s="42"/>
      <c r="E35" s="52" t="s">
        <v>48</v>
      </c>
      <c r="F35" s="42"/>
    </row>
    <row r="36" spans="1:6" s="28" customFormat="1" x14ac:dyDescent="0.2">
      <c r="A36" s="43" t="s">
        <v>29</v>
      </c>
      <c r="B36" s="43" t="s">
        <v>38</v>
      </c>
      <c r="C36" s="41" t="s">
        <v>48</v>
      </c>
      <c r="D36" s="42"/>
      <c r="E36" s="42"/>
      <c r="F36" s="42"/>
    </row>
    <row r="37" spans="1:6" s="28" customFormat="1" x14ac:dyDescent="0.2">
      <c r="A37" s="43" t="s">
        <v>76</v>
      </c>
      <c r="B37" s="43" t="s">
        <v>39</v>
      </c>
      <c r="C37" s="42"/>
      <c r="D37" s="41" t="s">
        <v>48</v>
      </c>
      <c r="E37" s="41" t="s">
        <v>48</v>
      </c>
      <c r="F37" s="42"/>
    </row>
    <row r="38" spans="1:6" s="28" customFormat="1" x14ac:dyDescent="0.2">
      <c r="A38" s="43" t="s">
        <v>26</v>
      </c>
      <c r="B38" s="43" t="s">
        <v>30</v>
      </c>
      <c r="C38" s="42"/>
      <c r="D38" s="42"/>
      <c r="E38" s="42"/>
      <c r="F38" s="42" t="s">
        <v>48</v>
      </c>
    </row>
    <row r="39" spans="1:6" s="28" customFormat="1" x14ac:dyDescent="0.2">
      <c r="A39" s="43" t="s">
        <v>31</v>
      </c>
      <c r="B39" s="43" t="s">
        <v>40</v>
      </c>
      <c r="C39" s="41" t="s">
        <v>48</v>
      </c>
      <c r="D39" s="41" t="s">
        <v>48</v>
      </c>
      <c r="E39" s="41"/>
      <c r="F39" s="42"/>
    </row>
    <row r="40" spans="1:6" s="28" customFormat="1" x14ac:dyDescent="0.2">
      <c r="A40" s="43" t="s">
        <v>32</v>
      </c>
      <c r="B40" s="43" t="s">
        <v>41</v>
      </c>
      <c r="C40" s="41" t="s">
        <v>48</v>
      </c>
      <c r="D40" s="41" t="s">
        <v>48</v>
      </c>
      <c r="E40" s="41"/>
      <c r="F40" s="42"/>
    </row>
    <row r="41" spans="1:6" s="28" customFormat="1" x14ac:dyDescent="0.2">
      <c r="A41" s="43" t="s">
        <v>33</v>
      </c>
      <c r="B41" s="43" t="s">
        <v>42</v>
      </c>
      <c r="C41" s="41" t="s">
        <v>48</v>
      </c>
      <c r="D41" s="41" t="s">
        <v>48</v>
      </c>
      <c r="E41" s="41"/>
      <c r="F41" s="42"/>
    </row>
    <row r="42" spans="1:6" s="28" customFormat="1" x14ac:dyDescent="0.2"/>
    <row r="43" spans="1:6" s="28"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P43"/>
  <sheetViews>
    <sheetView showGridLines="0" topLeftCell="A4" zoomScaleNormal="100" workbookViewId="0">
      <selection activeCell="G41" sqref="G41"/>
    </sheetView>
  </sheetViews>
  <sheetFormatPr defaultColWidth="17.6640625" defaultRowHeight="11.25" x14ac:dyDescent="0.2"/>
  <cols>
    <col min="1" max="1" width="1.6640625" style="4" customWidth="1"/>
    <col min="2" max="2" width="11.1640625" style="4" customWidth="1"/>
    <col min="3" max="3" width="13.5" style="4" customWidth="1"/>
    <col min="4" max="4" width="12.6640625" style="4" customWidth="1"/>
    <col min="5" max="5" width="13.1640625" style="4" bestFit="1" customWidth="1"/>
    <col min="6" max="8" width="13.1640625" style="4" customWidth="1"/>
    <col min="9" max="10" width="15.5" style="4" customWidth="1"/>
    <col min="11" max="14" width="15.6640625" style="4" customWidth="1"/>
    <col min="15" max="15" width="12.6640625" style="4" customWidth="1"/>
    <col min="16" max="16" width="14.5" style="4" customWidth="1"/>
    <col min="17" max="17" width="13.6640625" style="4" customWidth="1"/>
    <col min="18" max="16384" width="17.6640625" style="4"/>
  </cols>
  <sheetData>
    <row r="1" spans="1:15" s="8" customFormat="1" ht="15.75" x14ac:dyDescent="0.25">
      <c r="B1" s="94" t="s">
        <v>12</v>
      </c>
      <c r="C1" s="95"/>
      <c r="D1" s="95"/>
      <c r="E1" s="95"/>
      <c r="F1" s="95"/>
      <c r="G1" s="95"/>
      <c r="H1" s="95"/>
      <c r="I1" s="95"/>
      <c r="J1" s="95"/>
      <c r="K1" s="95"/>
      <c r="L1" s="95"/>
      <c r="M1" s="95"/>
      <c r="N1" s="95"/>
      <c r="O1" s="95"/>
    </row>
    <row r="2" spans="1:15" ht="12.75" x14ac:dyDescent="0.2">
      <c r="B2" s="97" t="str">
        <f>'FormsList&amp;FilerInfo'!B2</f>
        <v>Pacific Gas &amp; Electric Company</v>
      </c>
      <c r="C2" s="98"/>
      <c r="D2" s="98"/>
      <c r="E2" s="98"/>
      <c r="F2" s="98"/>
      <c r="G2" s="98"/>
      <c r="H2" s="98"/>
      <c r="I2" s="98"/>
      <c r="J2" s="98"/>
      <c r="K2" s="98"/>
      <c r="L2" s="98"/>
      <c r="M2" s="98"/>
      <c r="N2" s="98"/>
      <c r="O2" s="98"/>
    </row>
    <row r="3" spans="1:15" ht="12.75" x14ac:dyDescent="0.2">
      <c r="B3" s="5"/>
      <c r="C3" s="5"/>
      <c r="D3" s="5"/>
      <c r="E3" s="5"/>
      <c r="F3" s="66"/>
      <c r="G3" s="66"/>
      <c r="H3" s="66"/>
      <c r="I3" s="5"/>
      <c r="J3" s="66"/>
      <c r="K3" s="5"/>
      <c r="L3" s="66"/>
      <c r="M3" s="66"/>
      <c r="N3" s="66"/>
      <c r="O3" s="5"/>
    </row>
    <row r="4" spans="1:15" ht="12.75" x14ac:dyDescent="0.2">
      <c r="B4" s="5"/>
      <c r="C4" s="5"/>
      <c r="D4" s="5"/>
      <c r="E4" s="5"/>
      <c r="F4" s="66"/>
      <c r="G4" s="66"/>
      <c r="H4" s="66"/>
      <c r="I4" s="5"/>
      <c r="J4" s="66"/>
      <c r="K4" s="5"/>
      <c r="L4" s="66"/>
      <c r="M4" s="66"/>
      <c r="N4" s="66"/>
      <c r="O4" s="5"/>
    </row>
    <row r="5" spans="1:15" s="8" customFormat="1" ht="15.75" x14ac:dyDescent="0.25">
      <c r="B5" s="99" t="s">
        <v>63</v>
      </c>
      <c r="C5" s="100"/>
      <c r="D5" s="100"/>
      <c r="E5" s="100"/>
      <c r="F5" s="100"/>
      <c r="G5" s="100"/>
      <c r="H5" s="100"/>
      <c r="I5" s="100"/>
      <c r="J5" s="100"/>
      <c r="K5" s="100"/>
      <c r="L5" s="100"/>
      <c r="M5" s="100"/>
      <c r="N5" s="100"/>
      <c r="O5" s="100"/>
    </row>
    <row r="6" spans="1:15" ht="12.75" x14ac:dyDescent="0.2">
      <c r="B6" s="98" t="s">
        <v>13</v>
      </c>
      <c r="C6" s="98"/>
      <c r="D6" s="98"/>
      <c r="E6" s="98"/>
      <c r="F6" s="98"/>
      <c r="G6" s="98"/>
      <c r="H6" s="98"/>
      <c r="I6" s="98"/>
      <c r="J6" s="98"/>
      <c r="K6" s="98"/>
      <c r="L6" s="98"/>
      <c r="M6" s="98"/>
      <c r="N6" s="98"/>
      <c r="O6" s="98"/>
    </row>
    <row r="7" spans="1:15" ht="12.75" x14ac:dyDescent="0.2">
      <c r="B7" s="5"/>
      <c r="C7" s="5"/>
      <c r="D7" s="5"/>
      <c r="E7" s="5"/>
      <c r="F7" s="66"/>
      <c r="G7" s="66"/>
      <c r="H7" s="66"/>
      <c r="I7" s="5"/>
      <c r="J7" s="66"/>
      <c r="K7" s="5"/>
      <c r="L7" s="66"/>
      <c r="M7" s="66"/>
      <c r="N7" s="66"/>
      <c r="O7" s="5"/>
    </row>
    <row r="8" spans="1:15" x14ac:dyDescent="0.2">
      <c r="B8" s="96" t="s">
        <v>51</v>
      </c>
      <c r="C8" s="96"/>
      <c r="D8" s="96"/>
      <c r="E8" s="96"/>
      <c r="F8" s="96"/>
      <c r="G8" s="96"/>
      <c r="H8" s="96"/>
      <c r="I8" s="96"/>
      <c r="J8" s="96"/>
      <c r="K8" s="96"/>
      <c r="L8" s="96"/>
      <c r="M8" s="96"/>
      <c r="N8" s="96"/>
      <c r="O8" s="96"/>
    </row>
    <row r="9" spans="1:15" ht="78.75" x14ac:dyDescent="0.2">
      <c r="B9" s="18"/>
      <c r="C9" s="45" t="s">
        <v>108</v>
      </c>
      <c r="D9" s="6" t="s">
        <v>88</v>
      </c>
      <c r="E9" s="6" t="s">
        <v>97</v>
      </c>
      <c r="F9" s="6" t="s">
        <v>98</v>
      </c>
      <c r="G9" s="6" t="s">
        <v>105</v>
      </c>
      <c r="H9" s="6" t="s">
        <v>106</v>
      </c>
      <c r="I9" s="45" t="s">
        <v>103</v>
      </c>
      <c r="J9" s="45" t="s">
        <v>104</v>
      </c>
      <c r="K9" s="6" t="s">
        <v>100</v>
      </c>
      <c r="L9" s="6" t="s">
        <v>99</v>
      </c>
      <c r="M9" s="6" t="s">
        <v>101</v>
      </c>
      <c r="N9" s="6" t="s">
        <v>102</v>
      </c>
      <c r="O9" s="6" t="s">
        <v>107</v>
      </c>
    </row>
    <row r="10" spans="1:15" x14ac:dyDescent="0.2">
      <c r="A10" s="4">
        <v>0</v>
      </c>
      <c r="B10" s="53">
        <v>2000</v>
      </c>
      <c r="C10" s="71">
        <v>174.6942325</v>
      </c>
      <c r="D10" s="49">
        <v>13576.06875</v>
      </c>
      <c r="E10" s="49">
        <v>4740.0486999999994</v>
      </c>
      <c r="F10" s="72">
        <f>D10/E10</f>
        <v>2.8641200985972999</v>
      </c>
      <c r="G10" s="49">
        <v>215972</v>
      </c>
      <c r="H10" s="49">
        <v>62972.170999999995</v>
      </c>
      <c r="I10" s="49">
        <v>74859.337854136596</v>
      </c>
      <c r="J10" s="49">
        <v>14885.007843506601</v>
      </c>
      <c r="K10" s="49">
        <v>314.5253975</v>
      </c>
      <c r="L10" s="49">
        <v>200.0213225</v>
      </c>
      <c r="M10" s="49">
        <v>2253.8410249999997</v>
      </c>
      <c r="N10" s="49">
        <v>5915.1301000000003</v>
      </c>
      <c r="O10" s="49">
        <v>598009.89</v>
      </c>
    </row>
    <row r="11" spans="1:15" x14ac:dyDescent="0.2">
      <c r="A11" s="4">
        <v>1</v>
      </c>
      <c r="B11" s="53">
        <v>2001</v>
      </c>
      <c r="C11" s="71">
        <v>181.80349999999999</v>
      </c>
      <c r="D11" s="49">
        <v>13774.36975</v>
      </c>
      <c r="E11" s="49">
        <v>4800.9935500000001</v>
      </c>
      <c r="F11" s="72">
        <f t="shared" ref="F11:F38" si="0">D11/E11</f>
        <v>2.8690664977044178</v>
      </c>
      <c r="G11" s="49">
        <v>210108</v>
      </c>
      <c r="H11" s="49">
        <v>62060.159</v>
      </c>
      <c r="I11" s="49">
        <v>71899.312660758704</v>
      </c>
      <c r="J11" s="49">
        <v>13817.438106153</v>
      </c>
      <c r="K11" s="49">
        <v>328.51302249999998</v>
      </c>
      <c r="L11" s="49">
        <v>196.99495250000001</v>
      </c>
      <c r="M11" s="49">
        <v>2251.5965000000001</v>
      </c>
      <c r="N11" s="49">
        <v>5943.4732750000003</v>
      </c>
      <c r="O11" s="49">
        <v>589138.17249999999</v>
      </c>
    </row>
    <row r="12" spans="1:15" x14ac:dyDescent="0.2">
      <c r="A12" s="4">
        <v>2</v>
      </c>
      <c r="B12" s="53">
        <v>2002</v>
      </c>
      <c r="C12" s="71">
        <v>186.06006000000002</v>
      </c>
      <c r="D12" s="49">
        <v>13904.004500000001</v>
      </c>
      <c r="E12" s="49">
        <v>4855.9997499999999</v>
      </c>
      <c r="F12" s="72">
        <f t="shared" si="0"/>
        <v>2.8632630180839693</v>
      </c>
      <c r="G12" s="49">
        <v>245112</v>
      </c>
      <c r="H12" s="49">
        <v>60528.09</v>
      </c>
      <c r="I12" s="49">
        <v>64308.034468685801</v>
      </c>
      <c r="J12" s="49">
        <v>15401.214891322899</v>
      </c>
      <c r="K12" s="49">
        <v>330.267065</v>
      </c>
      <c r="L12" s="49">
        <v>175.50847250000001</v>
      </c>
      <c r="M12" s="49">
        <v>2199.3899000000001</v>
      </c>
      <c r="N12" s="49">
        <v>5800.6619999999994</v>
      </c>
      <c r="O12" s="49">
        <v>580792.73749999993</v>
      </c>
    </row>
    <row r="13" spans="1:15" x14ac:dyDescent="0.2">
      <c r="A13" s="4">
        <v>3</v>
      </c>
      <c r="B13" s="53">
        <v>2003</v>
      </c>
      <c r="C13" s="71">
        <v>190.45121</v>
      </c>
      <c r="D13" s="49">
        <v>14033.884249999999</v>
      </c>
      <c r="E13" s="49">
        <v>4902.5976499999997</v>
      </c>
      <c r="F13" s="72">
        <f t="shared" si="0"/>
        <v>2.8625404840227913</v>
      </c>
      <c r="G13" s="49">
        <v>275407.995</v>
      </c>
      <c r="H13" s="49">
        <v>86236.040999999997</v>
      </c>
      <c r="I13" s="49">
        <v>71040.892240186906</v>
      </c>
      <c r="J13" s="49">
        <v>15992.743888933501</v>
      </c>
      <c r="K13" s="49">
        <v>333.95485000000002</v>
      </c>
      <c r="L13" s="49">
        <v>163.9192625</v>
      </c>
      <c r="M13" s="49">
        <v>2201.719975</v>
      </c>
      <c r="N13" s="49">
        <v>5738.2860000000001</v>
      </c>
      <c r="O13" s="49">
        <v>592832.39249999996</v>
      </c>
    </row>
    <row r="14" spans="1:15" x14ac:dyDescent="0.2">
      <c r="A14" s="4">
        <v>4</v>
      </c>
      <c r="B14" s="53">
        <v>2004</v>
      </c>
      <c r="C14" s="71">
        <v>195.23929000000001</v>
      </c>
      <c r="D14" s="49">
        <v>14151.35275</v>
      </c>
      <c r="E14" s="49">
        <v>4950.7627000000002</v>
      </c>
      <c r="F14" s="72">
        <f t="shared" si="0"/>
        <v>2.8584187139488626</v>
      </c>
      <c r="G14" s="49">
        <v>288128</v>
      </c>
      <c r="H14" s="49">
        <v>81264.06</v>
      </c>
      <c r="I14" s="49">
        <v>75044.197316844205</v>
      </c>
      <c r="J14" s="49">
        <v>16119.273295860299</v>
      </c>
      <c r="K14" s="49">
        <v>331.83594500000004</v>
      </c>
      <c r="L14" s="49">
        <v>160.75636</v>
      </c>
      <c r="M14" s="49">
        <v>2239.9265249999999</v>
      </c>
      <c r="N14" s="49">
        <v>5770.2232500000009</v>
      </c>
      <c r="O14" s="49">
        <v>622887.06499999994</v>
      </c>
    </row>
    <row r="15" spans="1:15" x14ac:dyDescent="0.2">
      <c r="A15" s="4">
        <v>5</v>
      </c>
      <c r="B15" s="53">
        <v>2005</v>
      </c>
      <c r="C15" s="71">
        <v>202.45340000000002</v>
      </c>
      <c r="D15" s="49">
        <v>14272.734</v>
      </c>
      <c r="E15" s="49">
        <v>5010.5843500000001</v>
      </c>
      <c r="F15" s="72">
        <f t="shared" si="0"/>
        <v>2.8485168601143296</v>
      </c>
      <c r="G15" s="49">
        <v>295600.00099999999</v>
      </c>
      <c r="H15" s="49">
        <v>83576.010999999999</v>
      </c>
      <c r="I15" s="49">
        <v>83474.792286501703</v>
      </c>
      <c r="J15" s="49">
        <v>18699.001442907</v>
      </c>
      <c r="K15" s="49">
        <v>339.81750499999998</v>
      </c>
      <c r="L15" s="49">
        <v>157.8065325</v>
      </c>
      <c r="M15" s="49">
        <v>2294.4547000000002</v>
      </c>
      <c r="N15" s="49">
        <v>5871.6053500000007</v>
      </c>
      <c r="O15" s="49">
        <v>640502.67249999999</v>
      </c>
    </row>
    <row r="16" spans="1:15" x14ac:dyDescent="0.2">
      <c r="A16" s="4">
        <v>6</v>
      </c>
      <c r="B16" s="53">
        <v>2006</v>
      </c>
      <c r="C16" s="71">
        <v>210.44526000000002</v>
      </c>
      <c r="D16" s="49">
        <v>14392.087750000001</v>
      </c>
      <c r="E16" s="49">
        <v>5068.4729000000007</v>
      </c>
      <c r="F16" s="72">
        <f t="shared" si="0"/>
        <v>2.8395313606194872</v>
      </c>
      <c r="G16" s="49">
        <v>191916</v>
      </c>
      <c r="H16" s="49">
        <v>87800.051999999996</v>
      </c>
      <c r="I16" s="49">
        <v>89392.171921717396</v>
      </c>
      <c r="J16" s="49">
        <v>19633.329351952001</v>
      </c>
      <c r="K16" s="49">
        <v>341.93678249999999</v>
      </c>
      <c r="L16" s="49">
        <v>157.09432750000002</v>
      </c>
      <c r="M16" s="49">
        <v>2369.0648249999999</v>
      </c>
      <c r="N16" s="49">
        <v>5993.4536000000007</v>
      </c>
      <c r="O16" s="49">
        <v>672910.78</v>
      </c>
    </row>
    <row r="17" spans="1:15" x14ac:dyDescent="0.2">
      <c r="A17" s="4">
        <v>7</v>
      </c>
      <c r="B17" s="53">
        <v>2007</v>
      </c>
      <c r="C17" s="71">
        <v>217.27314250000001</v>
      </c>
      <c r="D17" s="49">
        <v>14547.53925</v>
      </c>
      <c r="E17" s="49">
        <v>5139.6255000000001</v>
      </c>
      <c r="F17" s="72">
        <f t="shared" si="0"/>
        <v>2.8304667820641796</v>
      </c>
      <c r="G17" s="49">
        <v>139087.99799999999</v>
      </c>
      <c r="H17" s="49">
        <v>59480.039000000004</v>
      </c>
      <c r="I17" s="49">
        <v>96679.692648634504</v>
      </c>
      <c r="J17" s="49">
        <v>17490.477235147799</v>
      </c>
      <c r="K17" s="49">
        <v>330.97727000000003</v>
      </c>
      <c r="L17" s="49">
        <v>157.79674749999998</v>
      </c>
      <c r="M17" s="49">
        <v>2439.8344749999997</v>
      </c>
      <c r="N17" s="49">
        <v>6069.1628249999994</v>
      </c>
      <c r="O17" s="49">
        <v>688641.29749999999</v>
      </c>
    </row>
    <row r="18" spans="1:15" x14ac:dyDescent="0.2">
      <c r="A18" s="4">
        <v>8</v>
      </c>
      <c r="B18" s="53">
        <v>2008</v>
      </c>
      <c r="C18" s="71">
        <v>224.68504999999999</v>
      </c>
      <c r="D18" s="49">
        <v>14732.481999999998</v>
      </c>
      <c r="E18" s="49">
        <v>5193.5598</v>
      </c>
      <c r="F18" s="72">
        <f t="shared" si="0"/>
        <v>2.8366828470907368</v>
      </c>
      <c r="G18" s="49">
        <v>69440.002000000008</v>
      </c>
      <c r="H18" s="49">
        <v>49632.11</v>
      </c>
      <c r="I18" s="49">
        <v>107825.813108057</v>
      </c>
      <c r="J18" s="49">
        <v>16124.499742828901</v>
      </c>
      <c r="K18" s="49">
        <v>311.8314125</v>
      </c>
      <c r="L18" s="49">
        <v>159.72964999999999</v>
      </c>
      <c r="M18" s="49">
        <v>2488.10365</v>
      </c>
      <c r="N18" s="49">
        <v>6029.964825</v>
      </c>
      <c r="O18" s="49">
        <v>677631.75249999994</v>
      </c>
    </row>
    <row r="19" spans="1:15" x14ac:dyDescent="0.2">
      <c r="A19" s="4">
        <v>9</v>
      </c>
      <c r="B19" s="53">
        <v>2009</v>
      </c>
      <c r="C19" s="71">
        <v>224.1802275</v>
      </c>
      <c r="D19" s="49">
        <v>14902.985999999999</v>
      </c>
      <c r="E19" s="49">
        <v>5215.684475</v>
      </c>
      <c r="F19" s="72">
        <f t="shared" si="0"/>
        <v>2.8573404068887811</v>
      </c>
      <c r="G19" s="49">
        <v>55260</v>
      </c>
      <c r="H19" s="49">
        <v>11504.2102</v>
      </c>
      <c r="I19" s="49">
        <v>102172.00087043</v>
      </c>
      <c r="J19" s="49">
        <v>19735.040025886301</v>
      </c>
      <c r="K19" s="49">
        <v>287.11328249999997</v>
      </c>
      <c r="L19" s="49">
        <v>152.1752175</v>
      </c>
      <c r="M19" s="49">
        <v>2409.5337749999999</v>
      </c>
      <c r="N19" s="49">
        <v>5706.58925</v>
      </c>
      <c r="O19" s="49">
        <v>653834.82999999996</v>
      </c>
    </row>
    <row r="20" spans="1:15" x14ac:dyDescent="0.2">
      <c r="A20" s="4">
        <v>10</v>
      </c>
      <c r="B20" s="53">
        <v>2010</v>
      </c>
      <c r="C20" s="71">
        <v>226.94566750000001</v>
      </c>
      <c r="D20" s="49">
        <v>15063.039000000001</v>
      </c>
      <c r="E20" s="49">
        <v>5223.5212499999998</v>
      </c>
      <c r="F20" s="72">
        <f t="shared" si="0"/>
        <v>2.8836944044211559</v>
      </c>
      <c r="G20" s="49">
        <v>50847.998999999996</v>
      </c>
      <c r="H20" s="49">
        <v>35268.160000000003</v>
      </c>
      <c r="I20" s="49">
        <v>95317.033325564407</v>
      </c>
      <c r="J20" s="49">
        <v>20732.3426283033</v>
      </c>
      <c r="K20" s="49">
        <v>276.42791249999999</v>
      </c>
      <c r="L20" s="49">
        <v>149.6894025</v>
      </c>
      <c r="M20" s="49">
        <v>2411.5898499999998</v>
      </c>
      <c r="N20" s="49">
        <v>5620.1134000000002</v>
      </c>
      <c r="O20" s="49">
        <v>669355.40749999997</v>
      </c>
    </row>
    <row r="21" spans="1:15" x14ac:dyDescent="0.2">
      <c r="A21" s="4">
        <v>11</v>
      </c>
      <c r="B21" s="53">
        <v>2011</v>
      </c>
      <c r="C21" s="71">
        <v>232.7681025</v>
      </c>
      <c r="D21" s="49">
        <v>15218.97075</v>
      </c>
      <c r="E21" s="49">
        <v>5272.0860500000008</v>
      </c>
      <c r="F21" s="72">
        <f t="shared" si="0"/>
        <v>2.8867075775441862</v>
      </c>
      <c r="G21" s="49">
        <v>42496.002500000002</v>
      </c>
      <c r="H21" s="49">
        <v>33776.228199999998</v>
      </c>
      <c r="I21" s="49">
        <v>91113.0549478186</v>
      </c>
      <c r="J21" s="49">
        <v>18934.884880207399</v>
      </c>
      <c r="K21" s="49">
        <v>273.782555</v>
      </c>
      <c r="L21" s="49">
        <v>155.71360750000002</v>
      </c>
      <c r="M21" s="49">
        <v>2464.4679000000001</v>
      </c>
      <c r="N21" s="49">
        <v>5679.3115250000001</v>
      </c>
      <c r="O21" s="49">
        <v>703476.34749999992</v>
      </c>
    </row>
    <row r="22" spans="1:15" x14ac:dyDescent="0.2">
      <c r="A22" s="4">
        <v>12</v>
      </c>
      <c r="B22" s="53">
        <v>2012</v>
      </c>
      <c r="C22" s="71">
        <v>238.17950999999999</v>
      </c>
      <c r="D22" s="49">
        <v>15380.685750000001</v>
      </c>
      <c r="E22" s="49">
        <v>5332.806525</v>
      </c>
      <c r="F22" s="72">
        <f t="shared" si="0"/>
        <v>2.8841634658778474</v>
      </c>
      <c r="G22" s="49">
        <v>58903.998999999996</v>
      </c>
      <c r="H22" s="49">
        <v>51052.199800000002</v>
      </c>
      <c r="I22" s="49">
        <v>98152.280260155996</v>
      </c>
      <c r="J22" s="49">
        <v>18102.0351974363</v>
      </c>
      <c r="K22" s="49">
        <v>279.15004499999998</v>
      </c>
      <c r="L22" s="49">
        <v>163.58570499999999</v>
      </c>
      <c r="M22" s="49">
        <v>2576.5382</v>
      </c>
      <c r="N22" s="49">
        <v>5845.6495499999992</v>
      </c>
      <c r="O22" s="49">
        <v>742256.00249999994</v>
      </c>
    </row>
    <row r="23" spans="1:15" x14ac:dyDescent="0.2">
      <c r="A23" s="4">
        <v>13</v>
      </c>
      <c r="B23" s="53">
        <v>2013</v>
      </c>
      <c r="C23" s="71">
        <v>241.80682999999999</v>
      </c>
      <c r="D23" s="49">
        <v>15553.434000000001</v>
      </c>
      <c r="E23" s="49">
        <v>5391.0363749999997</v>
      </c>
      <c r="F23" s="72">
        <f t="shared" si="0"/>
        <v>2.8850545457504917</v>
      </c>
      <c r="G23" s="49">
        <v>75072.001999999993</v>
      </c>
      <c r="H23" s="49">
        <v>65800.218000000008</v>
      </c>
      <c r="I23" s="49">
        <v>101920.808070941</v>
      </c>
      <c r="J23" s="49">
        <v>19901.941151446001</v>
      </c>
      <c r="K23" s="49">
        <v>284.09227749999997</v>
      </c>
      <c r="L23" s="49">
        <v>170.08085249999999</v>
      </c>
      <c r="M23" s="49">
        <v>2694.7233499999998</v>
      </c>
      <c r="N23" s="49">
        <v>6034.2317000000003</v>
      </c>
      <c r="O23" s="49">
        <v>748658.34499999997</v>
      </c>
    </row>
    <row r="24" spans="1:15" x14ac:dyDescent="0.2">
      <c r="A24" s="4">
        <v>14</v>
      </c>
      <c r="B24" s="53">
        <v>2014</v>
      </c>
      <c r="C24" s="71">
        <v>246.19262499999999</v>
      </c>
      <c r="D24" s="49">
        <v>15739.963</v>
      </c>
      <c r="E24" s="49">
        <v>5451.5788499999999</v>
      </c>
      <c r="F24" s="72">
        <f t="shared" si="0"/>
        <v>2.8872301828671159</v>
      </c>
      <c r="G24" s="49">
        <v>77276.002000000008</v>
      </c>
      <c r="H24" s="49">
        <v>68892.217000000004</v>
      </c>
      <c r="I24" s="49">
        <v>109956.912137463</v>
      </c>
      <c r="J24" s="49">
        <v>22007.800036167198</v>
      </c>
      <c r="K24" s="49">
        <v>285.06941749999999</v>
      </c>
      <c r="L24" s="49">
        <v>181.6991075</v>
      </c>
      <c r="M24" s="49">
        <v>2797.7245000000003</v>
      </c>
      <c r="N24" s="49">
        <v>6226.4208749999998</v>
      </c>
      <c r="O24" s="49">
        <v>787075.95499999996</v>
      </c>
    </row>
    <row r="25" spans="1:15" x14ac:dyDescent="0.2">
      <c r="A25" s="4">
        <v>15</v>
      </c>
      <c r="B25" s="2">
        <v>2015</v>
      </c>
      <c r="C25" s="71">
        <v>249.56582499999999</v>
      </c>
      <c r="D25" s="49">
        <v>15914.695</v>
      </c>
      <c r="E25" s="49">
        <v>5502.3019999999997</v>
      </c>
      <c r="F25" s="72">
        <f t="shared" si="0"/>
        <v>2.8923703206403428</v>
      </c>
      <c r="G25" s="49">
        <v>96368.003000000012</v>
      </c>
      <c r="H25" s="49">
        <v>67880.081999999995</v>
      </c>
      <c r="I25" s="49">
        <v>115305.61265294001</v>
      </c>
      <c r="J25" s="49">
        <v>24895.6519386742</v>
      </c>
      <c r="K25" s="49">
        <v>291.67745000000002</v>
      </c>
      <c r="L25" s="49">
        <v>196.93409750000001</v>
      </c>
      <c r="M25" s="49">
        <v>2901.5379750000002</v>
      </c>
      <c r="N25" s="49">
        <v>6434.373525</v>
      </c>
      <c r="O25" s="49">
        <v>836852.73499999999</v>
      </c>
    </row>
    <row r="26" spans="1:15" x14ac:dyDescent="0.2">
      <c r="A26" s="4">
        <v>16</v>
      </c>
      <c r="B26" s="2">
        <v>2016</v>
      </c>
      <c r="C26" s="71">
        <v>255.13075750000002</v>
      </c>
      <c r="D26" s="49">
        <v>16084.391250000001</v>
      </c>
      <c r="E26" s="49">
        <v>5562.7261749999998</v>
      </c>
      <c r="F26" s="72">
        <f t="shared" si="0"/>
        <v>2.8914583864088907</v>
      </c>
      <c r="G26" s="49">
        <v>107335.43700000001</v>
      </c>
      <c r="H26" s="49">
        <v>68799.338000000003</v>
      </c>
      <c r="I26" s="49">
        <v>120026.24741136099</v>
      </c>
      <c r="J26" s="49">
        <v>27986.850058751101</v>
      </c>
      <c r="K26" s="49">
        <v>294.53919249999996</v>
      </c>
      <c r="L26" s="49">
        <v>202.90460750000003</v>
      </c>
      <c r="M26" s="49">
        <v>3004.7952500000001</v>
      </c>
      <c r="N26" s="49">
        <v>6617.2966249999999</v>
      </c>
      <c r="O26" s="49">
        <v>862439.06499999994</v>
      </c>
    </row>
    <row r="27" spans="1:15" x14ac:dyDescent="0.2">
      <c r="A27" s="4">
        <v>17</v>
      </c>
      <c r="B27" s="2">
        <v>2017</v>
      </c>
      <c r="C27" s="71">
        <v>262.23054250000001</v>
      </c>
      <c r="D27" s="49">
        <v>16251.108250000001</v>
      </c>
      <c r="E27" s="49">
        <v>5640.1684500000001</v>
      </c>
      <c r="F27" s="72">
        <f t="shared" si="0"/>
        <v>2.8813161156560847</v>
      </c>
      <c r="G27" s="49">
        <v>151558.32799999998</v>
      </c>
      <c r="H27" s="49">
        <v>69918.52</v>
      </c>
      <c r="I27" s="49">
        <v>123824.754642723</v>
      </c>
      <c r="J27" s="49">
        <v>26684.268529102399</v>
      </c>
      <c r="K27" s="49">
        <v>298.43765000000002</v>
      </c>
      <c r="L27" s="49">
        <v>203.76997250000002</v>
      </c>
      <c r="M27" s="49">
        <v>3084.6564249999997</v>
      </c>
      <c r="N27" s="49">
        <v>6741.9281000000001</v>
      </c>
      <c r="O27" s="49">
        <v>889008.86</v>
      </c>
    </row>
    <row r="28" spans="1:15" x14ac:dyDescent="0.2">
      <c r="A28" s="4">
        <v>18</v>
      </c>
      <c r="B28" s="2">
        <v>2018</v>
      </c>
      <c r="C28" s="71">
        <v>270.42263250000002</v>
      </c>
      <c r="D28" s="49">
        <v>16413.765749999999</v>
      </c>
      <c r="E28" s="49">
        <v>5716.9464000000007</v>
      </c>
      <c r="F28" s="72">
        <f t="shared" si="0"/>
        <v>2.8710721776226547</v>
      </c>
      <c r="G28" s="49">
        <v>179376.473</v>
      </c>
      <c r="H28" s="49">
        <v>70479.069999999992</v>
      </c>
      <c r="I28" s="49">
        <v>128120.750804945</v>
      </c>
      <c r="J28" s="49">
        <v>25872.715301865999</v>
      </c>
      <c r="K28" s="49">
        <v>301.77696249999997</v>
      </c>
      <c r="L28" s="49">
        <v>204.78813249999999</v>
      </c>
      <c r="M28" s="49">
        <v>3155.1961249999999</v>
      </c>
      <c r="N28" s="49">
        <v>6857.2095749999999</v>
      </c>
      <c r="O28" s="49">
        <v>915944.25249999994</v>
      </c>
    </row>
    <row r="29" spans="1:15" x14ac:dyDescent="0.2">
      <c r="A29" s="4">
        <v>19</v>
      </c>
      <c r="B29" s="2">
        <v>2019</v>
      </c>
      <c r="C29" s="71">
        <v>279.42911000000004</v>
      </c>
      <c r="D29" s="49">
        <v>16571.161250000001</v>
      </c>
      <c r="E29" s="49">
        <v>5796.3670749999992</v>
      </c>
      <c r="F29" s="72">
        <f t="shared" si="0"/>
        <v>2.8588874782399807</v>
      </c>
      <c r="G29" s="49">
        <v>195724.89499999996</v>
      </c>
      <c r="H29" s="49">
        <v>68331.236000000004</v>
      </c>
      <c r="I29" s="49">
        <v>131719.70278255001</v>
      </c>
      <c r="J29" s="49">
        <v>26124.947182020202</v>
      </c>
      <c r="K29" s="49">
        <v>304.98067250000003</v>
      </c>
      <c r="L29" s="49">
        <v>205.696865</v>
      </c>
      <c r="M29" s="49">
        <v>3218.2679999999996</v>
      </c>
      <c r="N29" s="49">
        <v>6956.3934500000005</v>
      </c>
      <c r="O29" s="49">
        <v>944601.625</v>
      </c>
    </row>
    <row r="30" spans="1:15" x14ac:dyDescent="0.2">
      <c r="A30" s="4">
        <v>20</v>
      </c>
      <c r="B30" s="2">
        <v>2020</v>
      </c>
      <c r="C30" s="71">
        <v>288.09659500000004</v>
      </c>
      <c r="D30" s="49">
        <v>16724.173750000002</v>
      </c>
      <c r="E30" s="49">
        <v>5875.9513999999999</v>
      </c>
      <c r="F30" s="72">
        <f t="shared" si="0"/>
        <v>2.8462069563747585</v>
      </c>
      <c r="G30" s="49">
        <v>187301.33699999997</v>
      </c>
      <c r="H30" s="49">
        <v>61687.898000000001</v>
      </c>
      <c r="I30" s="49">
        <v>134253.01744933199</v>
      </c>
      <c r="J30" s="49">
        <v>26644.269213311902</v>
      </c>
      <c r="K30" s="49">
        <v>306.59613750000005</v>
      </c>
      <c r="L30" s="49">
        <v>205.686665</v>
      </c>
      <c r="M30" s="49">
        <v>3250.876025</v>
      </c>
      <c r="N30" s="49">
        <v>7000.7857749999994</v>
      </c>
      <c r="O30" s="49">
        <v>975602.08</v>
      </c>
    </row>
    <row r="31" spans="1:15" x14ac:dyDescent="0.2">
      <c r="A31" s="4">
        <v>21</v>
      </c>
      <c r="B31" s="2">
        <v>2021</v>
      </c>
      <c r="C31" s="71">
        <v>296.07086249999998</v>
      </c>
      <c r="D31" s="49">
        <v>16878.229499999998</v>
      </c>
      <c r="E31" s="49">
        <v>5953.3000499999998</v>
      </c>
      <c r="F31" s="72">
        <f t="shared" si="0"/>
        <v>2.8351047920052337</v>
      </c>
      <c r="G31" s="49">
        <v>192613.33199999999</v>
      </c>
      <c r="H31" s="49">
        <v>63913.168000000005</v>
      </c>
      <c r="I31" s="49">
        <v>136861.93507385399</v>
      </c>
      <c r="J31" s="49">
        <v>27072.372027531201</v>
      </c>
      <c r="K31" s="49">
        <v>307.10665749999998</v>
      </c>
      <c r="L31" s="49">
        <v>204.8558725</v>
      </c>
      <c r="M31" s="49">
        <v>3262.9547250000005</v>
      </c>
      <c r="N31" s="49">
        <v>7009.7410749999999</v>
      </c>
      <c r="O31" s="49">
        <v>1003447.9949999999</v>
      </c>
    </row>
    <row r="32" spans="1:15" x14ac:dyDescent="0.2">
      <c r="A32" s="4">
        <v>22</v>
      </c>
      <c r="B32" s="2">
        <v>2022</v>
      </c>
      <c r="C32" s="71">
        <v>303.95804500000003</v>
      </c>
      <c r="D32" s="49">
        <v>17042.171750000001</v>
      </c>
      <c r="E32" s="49">
        <v>6033.4735250000003</v>
      </c>
      <c r="F32" s="72">
        <f t="shared" si="0"/>
        <v>2.8246037178061538</v>
      </c>
      <c r="G32" s="49">
        <v>200972.55099999998</v>
      </c>
      <c r="H32" s="49">
        <v>68169.412000000011</v>
      </c>
      <c r="I32" s="49">
        <v>140243.005166107</v>
      </c>
      <c r="J32" s="49">
        <v>27462.605943892901</v>
      </c>
      <c r="K32" s="49">
        <v>309.74945000000002</v>
      </c>
      <c r="L32" s="49">
        <v>204.58456500000003</v>
      </c>
      <c r="M32" s="49">
        <v>3291.8441749999997</v>
      </c>
      <c r="N32" s="49">
        <v>7051.0378250000003</v>
      </c>
      <c r="O32" s="49">
        <v>1035123.15</v>
      </c>
    </row>
    <row r="33" spans="1:16" x14ac:dyDescent="0.2">
      <c r="A33" s="4">
        <v>23</v>
      </c>
      <c r="B33" s="2">
        <v>2023</v>
      </c>
      <c r="C33" s="71">
        <v>312.28880999999996</v>
      </c>
      <c r="D33" s="49">
        <v>17207.3845</v>
      </c>
      <c r="E33" s="49">
        <v>6114.8665750000009</v>
      </c>
      <c r="F33" s="72">
        <f t="shared" si="0"/>
        <v>2.8140245235031962</v>
      </c>
      <c r="G33" s="49">
        <v>207845.76500000001</v>
      </c>
      <c r="H33" s="49">
        <v>72570.703000000009</v>
      </c>
      <c r="I33" s="49">
        <v>145154.36361126299</v>
      </c>
      <c r="J33" s="49">
        <v>28284.105430261101</v>
      </c>
      <c r="K33" s="49">
        <v>315.82231999999999</v>
      </c>
      <c r="L33" s="49">
        <v>205.43509250000002</v>
      </c>
      <c r="M33" s="49">
        <v>3355.18165</v>
      </c>
      <c r="N33" s="49">
        <v>7151.5204999999996</v>
      </c>
      <c r="O33" s="49">
        <v>1070801.625</v>
      </c>
    </row>
    <row r="34" spans="1:16" x14ac:dyDescent="0.2">
      <c r="A34" s="4">
        <v>24</v>
      </c>
      <c r="B34" s="2">
        <v>2024</v>
      </c>
      <c r="C34" s="71">
        <v>320.73428249999995</v>
      </c>
      <c r="D34" s="49">
        <v>17372.407999999999</v>
      </c>
      <c r="E34" s="49">
        <v>6197.4001250000001</v>
      </c>
      <c r="F34" s="72">
        <f t="shared" si="0"/>
        <v>2.8031767595447938</v>
      </c>
      <c r="G34" s="49">
        <v>199154.027</v>
      </c>
      <c r="H34" s="49">
        <v>71518.521000000008</v>
      </c>
      <c r="I34" s="49">
        <v>149641.41104797</v>
      </c>
      <c r="J34" s="49">
        <v>29006.074690746002</v>
      </c>
      <c r="K34" s="49">
        <v>321.40424249999995</v>
      </c>
      <c r="L34" s="49">
        <v>205.90562249999999</v>
      </c>
      <c r="M34" s="49">
        <v>3411.8063750000001</v>
      </c>
      <c r="N34" s="49">
        <v>7239.2496249999995</v>
      </c>
      <c r="O34" s="49">
        <v>1104446.125</v>
      </c>
    </row>
    <row r="35" spans="1:16" s="19" customFormat="1" x14ac:dyDescent="0.2">
      <c r="A35" s="4">
        <v>25</v>
      </c>
      <c r="B35" s="2">
        <v>2025</v>
      </c>
      <c r="C35" s="71">
        <v>329.30628999999999</v>
      </c>
      <c r="D35" s="49">
        <v>17534.861250000002</v>
      </c>
      <c r="E35" s="49">
        <v>6282.4874250000003</v>
      </c>
      <c r="F35" s="72">
        <f t="shared" si="0"/>
        <v>2.7910698524000628</v>
      </c>
      <c r="G35" s="49">
        <v>180074.43700000001</v>
      </c>
      <c r="H35" s="49">
        <v>65477.481</v>
      </c>
      <c r="I35" s="49">
        <v>153269.32787974199</v>
      </c>
      <c r="J35" s="49">
        <v>29524.037316665599</v>
      </c>
      <c r="K35" s="49">
        <v>325.59816750000005</v>
      </c>
      <c r="L35" s="49">
        <v>205.66467</v>
      </c>
      <c r="M35" s="49">
        <v>3448.7055499999997</v>
      </c>
      <c r="N35" s="49">
        <v>7292.5346499999996</v>
      </c>
      <c r="O35" s="49">
        <v>1135475.8999999999</v>
      </c>
    </row>
    <row r="36" spans="1:16" x14ac:dyDescent="0.2">
      <c r="A36" s="4">
        <v>26</v>
      </c>
      <c r="B36" s="2">
        <v>2026</v>
      </c>
      <c r="C36" s="71">
        <v>338.01201750000001</v>
      </c>
      <c r="D36" s="49">
        <v>17695.822999999997</v>
      </c>
      <c r="E36" s="49">
        <v>6366.7891749999999</v>
      </c>
      <c r="F36" s="72">
        <f t="shared" si="0"/>
        <v>2.7793951572143891</v>
      </c>
      <c r="G36" s="49">
        <v>159891.745</v>
      </c>
      <c r="H36" s="49">
        <v>59237.167000000001</v>
      </c>
      <c r="I36" s="49">
        <v>156757.60961320801</v>
      </c>
      <c r="J36" s="49">
        <v>30041.533717177401</v>
      </c>
      <c r="K36" s="49">
        <v>329.64440250000001</v>
      </c>
      <c r="L36" s="49">
        <v>205.21239750000001</v>
      </c>
      <c r="M36" s="49">
        <v>3478.6935999999996</v>
      </c>
      <c r="N36" s="49">
        <v>7333.885475000001</v>
      </c>
      <c r="O36" s="49">
        <v>1166963.7749999999</v>
      </c>
    </row>
    <row r="37" spans="1:16" x14ac:dyDescent="0.2">
      <c r="A37" s="4">
        <v>27</v>
      </c>
      <c r="B37" s="2">
        <v>2027</v>
      </c>
      <c r="C37" s="71">
        <v>346.82234249999999</v>
      </c>
      <c r="D37" s="49">
        <v>17857.434249999998</v>
      </c>
      <c r="E37" s="49">
        <v>6450.4798499999997</v>
      </c>
      <c r="F37" s="72">
        <f t="shared" si="0"/>
        <v>2.7683885021360077</v>
      </c>
      <c r="G37" s="49">
        <v>147325.75700000004</v>
      </c>
      <c r="H37" s="49">
        <v>55715.192999999999</v>
      </c>
      <c r="I37" s="49">
        <v>160788.19225016999</v>
      </c>
      <c r="J37" s="49">
        <v>30634.5764209919</v>
      </c>
      <c r="K37" s="49">
        <v>334.38856750000002</v>
      </c>
      <c r="L37" s="49">
        <v>204.86216999999999</v>
      </c>
      <c r="M37" s="49">
        <v>3511.2173250000001</v>
      </c>
      <c r="N37" s="49">
        <v>7381.3036750000001</v>
      </c>
      <c r="O37" s="49">
        <v>1201433.4249999998</v>
      </c>
    </row>
    <row r="38" spans="1:16" x14ac:dyDescent="0.2">
      <c r="A38" s="4">
        <v>28</v>
      </c>
      <c r="B38" s="2">
        <v>2028</v>
      </c>
      <c r="C38" s="71">
        <v>355.70371499999999</v>
      </c>
      <c r="D38" s="49">
        <v>18021.001</v>
      </c>
      <c r="E38" s="49">
        <v>6533.7047249999996</v>
      </c>
      <c r="F38" s="72">
        <f t="shared" si="0"/>
        <v>2.7581596901748573</v>
      </c>
      <c r="G38" s="49">
        <v>141920.679</v>
      </c>
      <c r="H38" s="49">
        <v>55086.006999999998</v>
      </c>
      <c r="I38" s="49">
        <v>165492.86921463799</v>
      </c>
      <c r="J38" s="49">
        <v>31290.687958000199</v>
      </c>
      <c r="K38" s="49">
        <v>340.12001749999996</v>
      </c>
      <c r="L38" s="49">
        <v>204.72492500000001</v>
      </c>
      <c r="M38" s="49">
        <v>3550.9746750000004</v>
      </c>
      <c r="N38" s="49">
        <v>7442.4971750000004</v>
      </c>
      <c r="O38" s="49">
        <v>1238386.7250000001</v>
      </c>
    </row>
    <row r="39" spans="1:16" x14ac:dyDescent="0.2">
      <c r="B39" s="1"/>
      <c r="C39" s="1"/>
      <c r="D39" s="1"/>
      <c r="E39" s="1"/>
      <c r="F39" s="1"/>
      <c r="G39" s="1"/>
      <c r="H39" s="1"/>
      <c r="I39" s="1"/>
      <c r="J39" s="1"/>
      <c r="K39" s="1"/>
      <c r="L39" s="1"/>
      <c r="M39" s="1"/>
      <c r="N39" s="1"/>
      <c r="O39" s="1"/>
      <c r="P39" s="1"/>
    </row>
    <row r="40" spans="1:16" x14ac:dyDescent="0.2">
      <c r="B40" s="46"/>
      <c r="C40" s="46"/>
    </row>
    <row r="41" spans="1:16" x14ac:dyDescent="0.2">
      <c r="B41" t="s">
        <v>94</v>
      </c>
    </row>
    <row r="42" spans="1:16" x14ac:dyDescent="0.2">
      <c r="B42" t="s">
        <v>95</v>
      </c>
    </row>
    <row r="43" spans="1:16" x14ac:dyDescent="0.2">
      <c r="B43" s="70" t="s">
        <v>96</v>
      </c>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O1"/>
    <mergeCell ref="B8:O8"/>
    <mergeCell ref="B2:O2"/>
    <mergeCell ref="B5:O5"/>
    <mergeCell ref="B6:O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40" sqref="F40"/>
    </sheetView>
  </sheetViews>
  <sheetFormatPr defaultColWidth="17.6640625" defaultRowHeight="11.25" x14ac:dyDescent="0.2"/>
  <cols>
    <col min="1" max="1" width="1.6640625" style="4" customWidth="1"/>
    <col min="2" max="2" width="12.6640625" style="4" customWidth="1"/>
    <col min="3" max="9" width="15.6640625" style="4" customWidth="1"/>
    <col min="10" max="10" width="14.5" style="4" customWidth="1"/>
    <col min="11" max="16384" width="17.6640625" style="4"/>
  </cols>
  <sheetData>
    <row r="1" spans="2:10" s="8" customFormat="1" ht="15.75" x14ac:dyDescent="0.25">
      <c r="B1" s="94" t="s">
        <v>22</v>
      </c>
      <c r="C1" s="94"/>
      <c r="D1" s="94"/>
      <c r="E1" s="94"/>
      <c r="F1" s="94"/>
      <c r="G1" s="94"/>
      <c r="H1" s="94"/>
      <c r="I1" s="94"/>
      <c r="J1" s="94"/>
    </row>
    <row r="2" spans="2:10" ht="12.75" x14ac:dyDescent="0.2">
      <c r="B2" s="14" t="str">
        <f>CoName</f>
        <v>Pacific Gas &amp; Electric Company</v>
      </c>
      <c r="C2" s="14"/>
      <c r="D2" s="14"/>
      <c r="E2" s="14"/>
      <c r="F2" s="14"/>
      <c r="G2" s="14"/>
      <c r="H2" s="14"/>
      <c r="I2" s="14"/>
      <c r="J2" s="15"/>
    </row>
    <row r="3" spans="2:10" ht="12.75" x14ac:dyDescent="0.2">
      <c r="B3" s="14"/>
      <c r="C3" s="14"/>
      <c r="D3" s="14"/>
      <c r="E3" s="14"/>
      <c r="F3" s="14"/>
      <c r="G3" s="14"/>
      <c r="H3" s="14"/>
      <c r="I3" s="14"/>
      <c r="J3" s="15"/>
    </row>
    <row r="4" spans="2:10" ht="12.75" x14ac:dyDescent="0.2">
      <c r="B4" s="14"/>
      <c r="C4" s="14"/>
      <c r="D4" s="14"/>
      <c r="E4" s="14"/>
      <c r="F4" s="14"/>
      <c r="G4" s="14"/>
      <c r="H4" s="14"/>
      <c r="I4" s="14"/>
      <c r="J4" s="15"/>
    </row>
    <row r="5" spans="2:10" s="8" customFormat="1" ht="15.75" x14ac:dyDescent="0.25">
      <c r="B5" s="16" t="s">
        <v>16</v>
      </c>
      <c r="C5" s="16"/>
      <c r="D5" s="16"/>
      <c r="E5" s="16"/>
      <c r="F5" s="16"/>
      <c r="G5" s="16"/>
      <c r="H5" s="16"/>
      <c r="I5" s="16"/>
      <c r="J5" s="17"/>
    </row>
    <row r="6" spans="2:10" s="8" customFormat="1" ht="15.75" x14ac:dyDescent="0.25">
      <c r="B6" s="16"/>
      <c r="C6" s="16"/>
      <c r="D6" s="16"/>
      <c r="E6" s="16"/>
      <c r="F6" s="59" t="str">
        <f>'FormsList&amp;FilerInfo'!B2</f>
        <v>Pacific Gas &amp; Electric Company</v>
      </c>
      <c r="G6" s="16"/>
      <c r="H6" s="16"/>
      <c r="I6" s="16"/>
      <c r="J6" s="17"/>
    </row>
    <row r="7" spans="2:10" ht="22.5" customHeight="1" x14ac:dyDescent="0.2">
      <c r="B7" s="96" t="e">
        <f>+#REF!</f>
        <v>#REF!</v>
      </c>
      <c r="C7" s="96"/>
      <c r="D7" s="96"/>
      <c r="E7" s="96"/>
      <c r="F7" s="96"/>
      <c r="G7" s="96"/>
      <c r="H7" s="96"/>
      <c r="I7" s="96"/>
      <c r="J7" s="96"/>
    </row>
    <row r="8" spans="2:10" x14ac:dyDescent="0.2">
      <c r="B8" s="11"/>
      <c r="C8" s="13" t="s">
        <v>14</v>
      </c>
      <c r="D8" s="9"/>
      <c r="E8" s="9"/>
      <c r="F8" s="9"/>
      <c r="G8" s="9"/>
      <c r="H8" s="9"/>
      <c r="I8" s="10"/>
      <c r="J8" s="101" t="s">
        <v>15</v>
      </c>
    </row>
    <row r="9" spans="2:10" x14ac:dyDescent="0.2">
      <c r="B9" s="12" t="s">
        <v>10</v>
      </c>
      <c r="C9" s="48" t="s">
        <v>24</v>
      </c>
      <c r="D9" s="48" t="s">
        <v>59</v>
      </c>
      <c r="E9" s="48" t="s">
        <v>60</v>
      </c>
      <c r="F9" s="48" t="s">
        <v>25</v>
      </c>
      <c r="G9" s="48" t="s">
        <v>61</v>
      </c>
      <c r="H9" s="48" t="s">
        <v>62</v>
      </c>
      <c r="I9" s="50" t="s">
        <v>11</v>
      </c>
      <c r="J9" s="102"/>
    </row>
    <row r="10" spans="2:10" x14ac:dyDescent="0.2">
      <c r="B10" s="53">
        <v>2000</v>
      </c>
      <c r="C10" s="49">
        <v>4091104.3333333335</v>
      </c>
      <c r="D10" s="49">
        <v>483706.33333333331</v>
      </c>
      <c r="E10" s="49">
        <v>1310.25</v>
      </c>
      <c r="F10" s="49">
        <v>85050.333333333328</v>
      </c>
      <c r="G10" s="69" t="s">
        <v>92</v>
      </c>
      <c r="H10" s="49">
        <v>23551.833333333332</v>
      </c>
      <c r="I10" s="49">
        <v>3619.25</v>
      </c>
      <c r="J10" s="49"/>
    </row>
    <row r="11" spans="2:10" x14ac:dyDescent="0.2">
      <c r="B11" s="53">
        <v>2001</v>
      </c>
      <c r="C11" s="49">
        <v>4148552</v>
      </c>
      <c r="D11" s="49">
        <v>490930</v>
      </c>
      <c r="E11" s="49">
        <v>1337.0833333333333</v>
      </c>
      <c r="F11" s="49">
        <v>83932.083333333328</v>
      </c>
      <c r="G11" s="69" t="s">
        <v>92</v>
      </c>
      <c r="H11" s="49">
        <v>23943.583333333332</v>
      </c>
      <c r="I11" s="49">
        <v>3647.5</v>
      </c>
      <c r="J11" s="49"/>
    </row>
    <row r="12" spans="2:10" x14ac:dyDescent="0.2">
      <c r="B12" s="53">
        <v>2002</v>
      </c>
      <c r="C12" s="49">
        <v>4210622.083333333</v>
      </c>
      <c r="D12" s="49">
        <v>495498.83333333331</v>
      </c>
      <c r="E12" s="49">
        <v>1261.75</v>
      </c>
      <c r="F12" s="49">
        <v>82280.833333333328</v>
      </c>
      <c r="G12" s="69" t="s">
        <v>92</v>
      </c>
      <c r="H12" s="49">
        <v>24280.125</v>
      </c>
      <c r="I12" s="49">
        <v>3659.666666666667</v>
      </c>
      <c r="J12" s="49"/>
    </row>
    <row r="13" spans="2:10" x14ac:dyDescent="0.2">
      <c r="B13" s="53">
        <v>2003</v>
      </c>
      <c r="C13" s="49">
        <v>4284529.666666667</v>
      </c>
      <c r="D13" s="49">
        <v>500646.5</v>
      </c>
      <c r="E13" s="49">
        <v>1288.3333333333333</v>
      </c>
      <c r="F13" s="49">
        <v>81028.5</v>
      </c>
      <c r="G13" s="69" t="s">
        <v>92</v>
      </c>
      <c r="H13" s="49">
        <v>27172.5</v>
      </c>
      <c r="I13" s="49">
        <v>3640</v>
      </c>
      <c r="J13" s="49"/>
    </row>
    <row r="14" spans="2:10" x14ac:dyDescent="0.2">
      <c r="B14" s="53">
        <v>2004</v>
      </c>
      <c r="C14" s="49">
        <v>4351973.583333333</v>
      </c>
      <c r="D14" s="49">
        <v>509187.08333333331</v>
      </c>
      <c r="E14" s="49">
        <v>1275.75</v>
      </c>
      <c r="F14" s="49">
        <v>79886.166666666672</v>
      </c>
      <c r="G14" s="69" t="s">
        <v>92</v>
      </c>
      <c r="H14" s="49">
        <v>27709.833333333332</v>
      </c>
      <c r="I14" s="49">
        <v>3649.9166666666665</v>
      </c>
      <c r="J14" s="49"/>
    </row>
    <row r="15" spans="2:10" x14ac:dyDescent="0.2">
      <c r="B15" s="53">
        <v>2005</v>
      </c>
      <c r="C15" s="49">
        <v>4418270.166666667</v>
      </c>
      <c r="D15" s="49">
        <v>513418.66666666669</v>
      </c>
      <c r="E15" s="49">
        <v>1216.3333333333333</v>
      </c>
      <c r="F15" s="49">
        <v>79096.666666666672</v>
      </c>
      <c r="G15" s="69" t="s">
        <v>92</v>
      </c>
      <c r="H15" s="49">
        <v>28309.5</v>
      </c>
      <c r="I15" s="49">
        <v>3618.9166666666665</v>
      </c>
      <c r="J15" s="49"/>
    </row>
    <row r="16" spans="2:10" x14ac:dyDescent="0.2">
      <c r="B16" s="53">
        <v>2006</v>
      </c>
      <c r="C16" s="49">
        <v>4478081</v>
      </c>
      <c r="D16" s="49">
        <v>519387.91666666663</v>
      </c>
      <c r="E16" s="49">
        <v>1221.3333333333333</v>
      </c>
      <c r="F16" s="49">
        <v>79331.333333333328</v>
      </c>
      <c r="G16" s="69" t="s">
        <v>92</v>
      </c>
      <c r="H16" s="49">
        <v>28974.666666666668</v>
      </c>
      <c r="I16" s="49">
        <v>3603.6666666666665</v>
      </c>
      <c r="J16" s="49"/>
    </row>
    <row r="17" spans="2:10" x14ac:dyDescent="0.2">
      <c r="B17" s="53">
        <v>2007</v>
      </c>
      <c r="C17" s="49">
        <v>4527214</v>
      </c>
      <c r="D17" s="49">
        <v>526374.58333333337</v>
      </c>
      <c r="E17" s="49">
        <v>1265.75</v>
      </c>
      <c r="F17" s="49">
        <v>80644.166666666672</v>
      </c>
      <c r="G17" s="69" t="s">
        <v>92</v>
      </c>
      <c r="H17" s="49">
        <v>29879.416666666668</v>
      </c>
      <c r="I17" s="49">
        <v>3610</v>
      </c>
      <c r="J17" s="49"/>
    </row>
    <row r="18" spans="2:10" x14ac:dyDescent="0.2">
      <c r="B18" s="53">
        <v>2008</v>
      </c>
      <c r="C18" s="49">
        <v>4557752.5</v>
      </c>
      <c r="D18" s="49">
        <v>531287.33333333337</v>
      </c>
      <c r="E18" s="49">
        <v>1275.75</v>
      </c>
      <c r="F18" s="49">
        <v>81956.083333333328</v>
      </c>
      <c r="G18" s="69" t="s">
        <v>92</v>
      </c>
      <c r="H18" s="49">
        <v>30723.75</v>
      </c>
      <c r="I18" s="49">
        <v>3606.5</v>
      </c>
      <c r="J18" s="49"/>
    </row>
    <row r="19" spans="2:10" x14ac:dyDescent="0.2">
      <c r="B19" s="53">
        <v>2009</v>
      </c>
      <c r="C19" s="49">
        <v>4564714.333333333</v>
      </c>
      <c r="D19" s="49">
        <v>531651.5</v>
      </c>
      <c r="E19" s="49">
        <v>1290.5833333333333</v>
      </c>
      <c r="F19" s="49">
        <v>83638.5</v>
      </c>
      <c r="G19" s="69" t="s">
        <v>92</v>
      </c>
      <c r="H19" s="49">
        <v>31419.666666666668</v>
      </c>
      <c r="I19" s="49">
        <v>3619.0833333333335</v>
      </c>
      <c r="J19" s="49"/>
    </row>
    <row r="20" spans="2:10" x14ac:dyDescent="0.2">
      <c r="B20" s="53">
        <v>2010</v>
      </c>
      <c r="C20" s="49">
        <v>4575988.166666667</v>
      </c>
      <c r="D20" s="49">
        <v>531883.16666666674</v>
      </c>
      <c r="E20" s="49">
        <v>1277.0833333333333</v>
      </c>
      <c r="F20" s="49">
        <v>83812.416666666672</v>
      </c>
      <c r="G20" s="69" t="s">
        <v>92</v>
      </c>
      <c r="H20" s="49">
        <v>31901.083333333332</v>
      </c>
      <c r="I20" s="49">
        <v>3634.1666666666665</v>
      </c>
      <c r="J20" s="49"/>
    </row>
    <row r="21" spans="2:10" x14ac:dyDescent="0.2">
      <c r="B21" s="53">
        <v>2011</v>
      </c>
      <c r="C21" s="49">
        <v>4604401.5</v>
      </c>
      <c r="D21" s="49">
        <v>533189.25</v>
      </c>
      <c r="E21" s="49">
        <v>1284.5</v>
      </c>
      <c r="F21" s="49">
        <v>84133.25</v>
      </c>
      <c r="G21" s="69" t="s">
        <v>92</v>
      </c>
      <c r="H21" s="49">
        <v>32422.916666666668</v>
      </c>
      <c r="I21" s="49">
        <v>3649.25</v>
      </c>
      <c r="J21" s="49"/>
    </row>
    <row r="22" spans="2:10" x14ac:dyDescent="0.2">
      <c r="B22" s="53">
        <v>2012</v>
      </c>
      <c r="C22" s="49">
        <v>4630120.583333334</v>
      </c>
      <c r="D22" s="49">
        <v>534789.58333333337</v>
      </c>
      <c r="E22" s="49">
        <v>1283.5833333333333</v>
      </c>
      <c r="F22" s="49">
        <v>84893.333333333328</v>
      </c>
      <c r="G22" s="69" t="s">
        <v>92</v>
      </c>
      <c r="H22" s="49">
        <v>32801.416666666664</v>
      </c>
      <c r="I22" s="49">
        <v>3670.666666666667</v>
      </c>
      <c r="J22" s="49"/>
    </row>
    <row r="23" spans="2:10" x14ac:dyDescent="0.2">
      <c r="B23" s="53">
        <v>2013</v>
      </c>
      <c r="C23" s="49">
        <v>4652308.25</v>
      </c>
      <c r="D23" s="49">
        <v>536138.75</v>
      </c>
      <c r="E23" s="49">
        <v>1275.5</v>
      </c>
      <c r="F23" s="49">
        <v>85541</v>
      </c>
      <c r="G23" s="69" t="s">
        <v>92</v>
      </c>
      <c r="H23" s="49">
        <v>33435.666666666664</v>
      </c>
      <c r="I23" s="49">
        <v>3700.6666666666665</v>
      </c>
      <c r="J23" s="49"/>
    </row>
    <row r="24" spans="2:10" x14ac:dyDescent="0.2">
      <c r="B24" s="53">
        <v>2014</v>
      </c>
      <c r="C24" s="49">
        <v>4679384.916666667</v>
      </c>
      <c r="D24" s="49">
        <v>538300.16666666663</v>
      </c>
      <c r="E24" s="49">
        <v>1290.3333333333333</v>
      </c>
      <c r="F24" s="49">
        <v>86825.166666666672</v>
      </c>
      <c r="G24" s="69" t="s">
        <v>92</v>
      </c>
      <c r="H24" s="49">
        <v>33799.416666666664</v>
      </c>
      <c r="I24" s="49">
        <v>3724.4166666666665</v>
      </c>
      <c r="J24" s="49"/>
    </row>
    <row r="25" spans="2:10" x14ac:dyDescent="0.2">
      <c r="B25" s="2">
        <v>2015</v>
      </c>
      <c r="C25" s="3">
        <v>4711111.416666667</v>
      </c>
      <c r="D25" s="3">
        <v>540353.5</v>
      </c>
      <c r="E25" s="3">
        <v>1293.4166666666667</v>
      </c>
      <c r="F25" s="3">
        <v>88015.583333333328</v>
      </c>
      <c r="G25" s="67" t="s">
        <v>92</v>
      </c>
      <c r="H25" s="3">
        <v>34041.333333333336</v>
      </c>
      <c r="I25" s="3">
        <v>3758.9166666666665</v>
      </c>
      <c r="J25" s="3"/>
    </row>
    <row r="26" spans="2:10" x14ac:dyDescent="0.2">
      <c r="B26" s="2">
        <v>2016</v>
      </c>
      <c r="C26" s="3">
        <v>4727821</v>
      </c>
      <c r="D26" s="3">
        <v>541643.75</v>
      </c>
      <c r="E26" s="3">
        <v>1246</v>
      </c>
      <c r="F26" s="3">
        <v>88145.25</v>
      </c>
      <c r="G26" s="67" t="s">
        <v>92</v>
      </c>
      <c r="H26" s="3">
        <v>34143</v>
      </c>
      <c r="I26" s="3">
        <v>3759.5</v>
      </c>
      <c r="J26" s="3"/>
    </row>
    <row r="27" spans="2:10" x14ac:dyDescent="0.2">
      <c r="B27" s="2">
        <v>2017</v>
      </c>
      <c r="C27" s="3">
        <v>4771213.5438158205</v>
      </c>
      <c r="D27" s="3">
        <v>541290.70047377876</v>
      </c>
      <c r="E27" s="3">
        <v>1271.0652173913043</v>
      </c>
      <c r="F27" s="3">
        <v>87794.811833000582</v>
      </c>
      <c r="G27" s="67" t="s">
        <v>92</v>
      </c>
      <c r="H27" s="3">
        <v>34749.056005519153</v>
      </c>
      <c r="I27" s="3">
        <v>3631.2162004662</v>
      </c>
      <c r="J27" s="3"/>
    </row>
    <row r="28" spans="2:10" x14ac:dyDescent="0.2">
      <c r="B28" s="2">
        <v>2018</v>
      </c>
      <c r="C28" s="3">
        <v>4815272.595054551</v>
      </c>
      <c r="D28" s="3">
        <v>544700.73427583592</v>
      </c>
      <c r="E28" s="3">
        <v>1271.0652173913043</v>
      </c>
      <c r="F28" s="3">
        <v>88010.671376422688</v>
      </c>
      <c r="G28" s="67" t="s">
        <v>92</v>
      </c>
      <c r="H28" s="3">
        <v>35057.933251374983</v>
      </c>
      <c r="I28" s="3">
        <v>3631.2162004662</v>
      </c>
      <c r="J28" s="3"/>
    </row>
    <row r="29" spans="2:10" x14ac:dyDescent="0.2">
      <c r="B29" s="2">
        <v>2019</v>
      </c>
      <c r="C29" s="3">
        <v>4863270.2667257152</v>
      </c>
      <c r="D29" s="3">
        <v>548286.27930884191</v>
      </c>
      <c r="E29" s="3">
        <v>1271.0652173913043</v>
      </c>
      <c r="F29" s="3">
        <v>88230.955161497099</v>
      </c>
      <c r="G29" s="67" t="s">
        <v>92</v>
      </c>
      <c r="H29" s="3">
        <v>35367.092688937577</v>
      </c>
      <c r="I29" s="3">
        <v>3631.2162004662</v>
      </c>
      <c r="J29" s="3"/>
    </row>
    <row r="30" spans="2:10" x14ac:dyDescent="0.2">
      <c r="B30" s="2">
        <v>2020</v>
      </c>
      <c r="C30" s="3">
        <v>4911150.0906428108</v>
      </c>
      <c r="D30" s="3">
        <v>551866.57285728958</v>
      </c>
      <c r="E30" s="3">
        <v>1271.0652173913043</v>
      </c>
      <c r="F30" s="3">
        <v>88455.753867161984</v>
      </c>
      <c r="G30" s="67" t="s">
        <v>92</v>
      </c>
      <c r="H30" s="3">
        <v>35676.262612500148</v>
      </c>
      <c r="I30" s="3">
        <v>3631.2162004662</v>
      </c>
      <c r="J30" s="3"/>
    </row>
    <row r="31" spans="2:10" x14ac:dyDescent="0.2">
      <c r="B31" s="2">
        <v>2021</v>
      </c>
      <c r="C31" s="3">
        <v>4957917.2032611202</v>
      </c>
      <c r="D31" s="3">
        <v>555397.28220916609</v>
      </c>
      <c r="E31" s="3">
        <v>1271.0652173913043</v>
      </c>
      <c r="F31" s="3">
        <v>88685.160030904532</v>
      </c>
      <c r="G31" s="67" t="s">
        <v>92</v>
      </c>
      <c r="H31" s="3">
        <v>35985.443116130344</v>
      </c>
      <c r="I31" s="3">
        <v>3631.2162004662</v>
      </c>
      <c r="J31" s="3"/>
    </row>
    <row r="32" spans="2:10" x14ac:dyDescent="0.2">
      <c r="B32" s="2">
        <v>2022</v>
      </c>
      <c r="C32" s="3">
        <v>5006971.7203617515</v>
      </c>
      <c r="D32" s="3">
        <v>559029.92196618265</v>
      </c>
      <c r="E32" s="3">
        <v>1271.0652173913043</v>
      </c>
      <c r="F32" s="3">
        <v>88919.268086853626</v>
      </c>
      <c r="G32" s="67" t="s">
        <v>92</v>
      </c>
      <c r="H32" s="3">
        <v>36294.634139456655</v>
      </c>
      <c r="I32" s="3">
        <v>3631.2162004662</v>
      </c>
      <c r="J32" s="3"/>
    </row>
    <row r="33" spans="2:11" x14ac:dyDescent="0.2">
      <c r="B33" s="2">
        <v>2023</v>
      </c>
      <c r="C33" s="3">
        <v>5057930.7228326686</v>
      </c>
      <c r="D33" s="3">
        <v>562747.42863977479</v>
      </c>
      <c r="E33" s="3">
        <v>1271.0652173913043</v>
      </c>
      <c r="F33" s="3">
        <v>89158.174404653197</v>
      </c>
      <c r="G33" s="67" t="s">
        <v>92</v>
      </c>
      <c r="H33" s="3">
        <v>36603.835602033694</v>
      </c>
      <c r="I33" s="3">
        <v>3631.2162004662</v>
      </c>
      <c r="J33" s="3"/>
    </row>
    <row r="34" spans="2:11" x14ac:dyDescent="0.2">
      <c r="B34" s="2">
        <v>2024</v>
      </c>
      <c r="C34" s="3">
        <v>5109499.6434608549</v>
      </c>
      <c r="D34" s="3">
        <v>566492.11424274009</v>
      </c>
      <c r="E34" s="3">
        <v>1271.0652173913043</v>
      </c>
      <c r="F34" s="3">
        <v>89401.977329132482</v>
      </c>
      <c r="G34" s="67" t="s">
        <v>92</v>
      </c>
      <c r="H34" s="3">
        <v>36913.047421306816</v>
      </c>
      <c r="I34" s="3">
        <v>3631.2162004662</v>
      </c>
      <c r="J34" s="3"/>
    </row>
    <row r="35" spans="2:11" s="19" customFormat="1" x14ac:dyDescent="0.2">
      <c r="B35" s="2">
        <v>2025</v>
      </c>
      <c r="C35" s="3">
        <v>5158452.2608076949</v>
      </c>
      <c r="D35" s="3">
        <v>570120.21318361838</v>
      </c>
      <c r="E35" s="3">
        <v>1271.0652173913043</v>
      </c>
      <c r="F35" s="3">
        <v>89650.777220789285</v>
      </c>
      <c r="G35" s="67" t="s">
        <v>92</v>
      </c>
      <c r="H35" s="3">
        <v>37222.269515009953</v>
      </c>
      <c r="I35" s="3">
        <v>3631.2162004662</v>
      </c>
      <c r="J35" s="3"/>
      <c r="K35" s="4"/>
    </row>
    <row r="36" spans="2:11" x14ac:dyDescent="0.2">
      <c r="B36" s="2">
        <v>2026</v>
      </c>
      <c r="C36" s="3">
        <v>5203496.6509738853</v>
      </c>
      <c r="D36" s="3">
        <v>573574.15526549728</v>
      </c>
      <c r="E36" s="3">
        <v>1271.0652173913043</v>
      </c>
      <c r="F36" s="3">
        <v>89904.676497102904</v>
      </c>
      <c r="G36" s="68" t="s">
        <v>92</v>
      </c>
      <c r="H36" s="3">
        <v>37531.501801481805</v>
      </c>
      <c r="I36" s="3">
        <v>3631.2162004662</v>
      </c>
      <c r="J36" s="54"/>
    </row>
    <row r="37" spans="2:11" x14ac:dyDescent="0.2">
      <c r="B37" s="2">
        <v>2027</v>
      </c>
      <c r="C37" s="3">
        <v>5245190.8005318372</v>
      </c>
      <c r="D37" s="3">
        <v>576878.80526320275</v>
      </c>
      <c r="E37" s="3">
        <v>1271.0652173913043</v>
      </c>
      <c r="F37" s="3">
        <v>90163.779674693928</v>
      </c>
      <c r="G37" s="67" t="s">
        <v>92</v>
      </c>
      <c r="H37" s="3">
        <v>37840.744199703615</v>
      </c>
      <c r="I37" s="3">
        <v>3631.2162004662</v>
      </c>
      <c r="J37" s="3"/>
    </row>
    <row r="38" spans="2:11" x14ac:dyDescent="0.2">
      <c r="B38" s="2">
        <v>2028</v>
      </c>
      <c r="C38" s="3">
        <v>5285408.4052296849</v>
      </c>
      <c r="D38" s="3">
        <v>580117.65805846278</v>
      </c>
      <c r="E38" s="3">
        <v>1271.0652173913043</v>
      </c>
      <c r="F38" s="3">
        <v>90428.193412348046</v>
      </c>
      <c r="G38" s="68" t="s">
        <v>92</v>
      </c>
      <c r="H38" s="3">
        <v>38149.99662929972</v>
      </c>
      <c r="I38" s="3">
        <v>3631.2162004662</v>
      </c>
      <c r="J38" s="54"/>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and Electric Co.</Received_x0020_From>
    <Docket_x0020_Number xmlns="8eef3743-c7b3-4cbe-8837-b6e805be353c">17-IEPR-03</Docket_x0020_Number>
    <TaxCatchAll xmlns="8eef3743-c7b3-4cbe-8837-b6e805be353c">
      <Value>87</Value>
      <Value>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5fee9918-69d5-40f5-9767-4e66d03898ce</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http://efilingspinternal/_layouts/DocIdRedir.aspx?ID=Z5JXHV6S7NA6-3-108966</Url>
      <Description>Z5JXHV6S7NA6-3-108966</Description>
    </_dlc_DocIdUrl>
    <_dlc_DocId xmlns="8eef3743-c7b3-4cbe-8837-b6e805be353c">Z5JXHV6S7NA6-3-108966</_dlc_Doc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FC7DB293-DBA1-405D-BF93-B35B52E0A293}"/>
</file>

<file path=customXml/itemProps4.xml><?xml version="1.0" encoding="utf-8"?>
<ds:datastoreItem xmlns:ds="http://schemas.openxmlformats.org/officeDocument/2006/customXml" ds:itemID="{1BF2B302-F194-487F-988E-5448BC2BAAA5}"/>
</file>

<file path=customXml/itemProps5.xml><?xml version="1.0" encoding="utf-8"?>
<ds:datastoreItem xmlns:ds="http://schemas.openxmlformats.org/officeDocument/2006/customXml" ds:itemID="{204426B6-0D81-4FBE-B477-6C103AC099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vt:lpstr>
      <vt:lpstr>FormsList&amp;FilerInfo</vt:lpstr>
      <vt:lpstr>Form 2.1</vt:lpstr>
      <vt:lpstr>Form 2.3</vt:lpstr>
      <vt:lpstr>CoName</vt:lpstr>
      <vt:lpstr>filedate</vt:lpstr>
      <vt:lpstr>cover!Print_Area</vt:lpstr>
      <vt:lpstr>'FormsList&amp;FilerInfo'!Print_Area</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PGE Demand Forms 2 1 and 2 3</dc:title>
  <dc:creator>Garcia, Cary@Energy</dc:creator>
  <cp:lastModifiedBy>Bird, Katherine</cp:lastModifiedBy>
  <cp:lastPrinted>2016-11-23T21:49:40Z</cp:lastPrinted>
  <dcterms:created xsi:type="dcterms:W3CDTF">2004-04-26T18:12:37Z</dcterms:created>
  <dcterms:modified xsi:type="dcterms:W3CDTF">2017-04-17T23:50:43Z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1beac7d7-7c66-4567-aca6-1561fffb6093</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http://efilingspinternal/PendingDocuments/17-IEPR-03/20170417T165754_PGE_Demand_Forms_2_1_and_2_3.1,_2.3.xlsx</vt:lpwstr>
  </property>
  <property fmtid="{D5CDD505-2E9C-101B-9397-08002B2CF9AE}" pid="6" name="Submission Type">
    <vt:lpwstr>6;#Document|6786e4f6-aafd-416d-a977-1b2d5f456edf</vt:lpwstr>
  </property>
  <property fmtid="{D5CDD505-2E9C-101B-9397-08002B2CF9AE}" pid="7" name="Submitter Role">
    <vt:lpwstr>7;#Public|5fee9918-69d5-40f5-9767-4e66d03898ce</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