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4200" yWindow="1140" windowWidth="14280" windowHeight="7005" tabRatio="838" activeTab="2"/>
  </bookViews>
  <sheets>
    <sheet name="cover" sheetId="1" r:id="rId1"/>
    <sheet name="FormsList&amp;FilerInfo" sheetId="2" r:id="rId2"/>
    <sheet name="Form 1.1a" sheetId="3" r:id="rId3"/>
  </sheets>
  <externalReferences>
    <externalReference r:id="rId4"/>
    <externalReference r:id="rId5"/>
    <externalReference r:id="rId6"/>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1.1a'!$B$1:$P$36</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1" hidden="1">'FormsList&amp;FilerInfo'!$A$1:$F$41</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K10" i="3" l="1"/>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sharedStrings.xml><?xml version="1.0" encoding="utf-8"?>
<sst xmlns="http://schemas.openxmlformats.org/spreadsheetml/2006/main" count="175" uniqueCount="102">
  <si>
    <t>Form 1.2</t>
  </si>
  <si>
    <t>Form 1.3</t>
  </si>
  <si>
    <t>Form 1.4</t>
  </si>
  <si>
    <t>Form 1.5</t>
  </si>
  <si>
    <t>Form 2.2</t>
  </si>
  <si>
    <t>Form 2.3</t>
  </si>
  <si>
    <t>Form 3.3</t>
  </si>
  <si>
    <t>Form 3.4</t>
  </si>
  <si>
    <t>Form 4</t>
  </si>
  <si>
    <t>Please Enter the Following Information:</t>
  </si>
  <si>
    <t>YEAR</t>
  </si>
  <si>
    <t>TOTAL</t>
  </si>
  <si>
    <t>INDUSTRIAL</t>
  </si>
  <si>
    <t>RESIDENTIAL</t>
  </si>
  <si>
    <t>COMMERCIAL</t>
  </si>
  <si>
    <t>AGRICULTURAL</t>
  </si>
  <si>
    <t>STREET-
LIGHTING</t>
  </si>
  <si>
    <t>Participant Name:</t>
  </si>
  <si>
    <t>Date Submitted:</t>
  </si>
  <si>
    <t>Contact Information:</t>
  </si>
  <si>
    <t>WATER PUMPING</t>
  </si>
  <si>
    <t>California Energy Commission</t>
  </si>
  <si>
    <t>Electricity Demand Forecast Forms</t>
  </si>
  <si>
    <t>(Modify the categories below as needed to be consistent with forecast method)</t>
  </si>
  <si>
    <t>Name of LSE / IOU</t>
  </si>
  <si>
    <t>Form 6</t>
  </si>
  <si>
    <t>Newly Served Load</t>
  </si>
  <si>
    <t>MIGRATING LOAD INCLUDED IN FORECAST (GWh)</t>
  </si>
  <si>
    <t>Migrating/ Newly Served Load included in Forecast</t>
  </si>
  <si>
    <t>ELECTRIC  VEHICLES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</si>
  <si>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</si>
  <si>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</si>
  <si>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</si>
  <si>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</si>
  <si>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</si>
  <si>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</si>
  <si>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</si>
  <si>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</si>
  <si>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</si>
  <si>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</si>
  <si>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</si>
  <si>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</si>
  <si>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</si>
  <si>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</si>
  <si>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</si>
  <si>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</si>
  <si>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</si>
  <si>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</si>
  <si>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</si>
  <si>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</si>
  <si>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</si>
  <si>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</si>
  <si>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</si>
  <si>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</si>
  <si>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</si>
  <si>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</si>
  <si>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</si>
  <si>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</si>
  <si>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</si>
  <si>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RETAIL SALES OF ELECTRICITY BY CLASS OR SECTOR (GWh) Bundled &amp; Direct Access</t>
  </si>
  <si>
    <t>Form 1.1a</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</si>
  <si>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</si>
  <si>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</si>
  <si>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</si>
  <si>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</si>
  <si>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</si>
  <si>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</si>
  <si>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</si>
  <si>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</si>
  <si>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</si>
  <si>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</si>
  <si>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</si>
  <si>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</si>
  <si>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</si>
  <si>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</si>
  <si>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</si>
  <si>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</si>
  <si>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</si>
  <si>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</si>
  <si>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</si>
  <si>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</si>
  <si>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</si>
  <si>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</si>
  <si>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</si>
  <si>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</si>
  <si>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</si>
  <si>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</si>
  <si>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</si>
  <si>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</si>
  <si>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</si>
  <si>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</si>
  <si>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N/A</t>
  </si>
  <si>
    <t>OTHER*</t>
  </si>
  <si>
    <t>*OTHER includes BART, Public Authority, and Interdepartmental. BART usage estimated to be 360 GWh in 2000 - 2003.</t>
  </si>
  <si>
    <t>Pacific Gas and Electric Company</t>
  </si>
  <si>
    <t>2016**</t>
  </si>
  <si>
    <t>**2016 includes YTD sales through November.  December 2016 sales will not be available until the last week of February.  PG&amp;E will supplement Form 1.1a with the full year of historical 2016 sales with its April 17, 2017 submission of Forms 1-7.</t>
  </si>
  <si>
    <t xml:space="preserve">Pacific Gas and Electric </t>
  </si>
  <si>
    <t>Sam Wray</t>
  </si>
  <si>
    <t>415-973-9605</t>
  </si>
  <si>
    <t>S2WQ@pge.com</t>
  </si>
  <si>
    <t>210 Market St., San Francisco, 16th floor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</si>
</sst>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8"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color rgb="FFFF0000"/>
      <name val="Arial"/>
      <family val="2"/>
    </font>
    <font>
      <u/>
      <sz val="8"/>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s>
  <borders count="1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7" fillId="0" borderId="0" applyNumberFormat="0" applyFill="0" applyBorder="0" applyAlignment="0" applyProtection="0"/>
  </cellStyleXfs>
  <cellXfs count="91">
    <xf numFmtId="0" fontId="0" fillId="0" borderId="0" xfId="0"/>
    <xf numFmtId="0" fontId="9" fillId="0" borderId="0" xfId="0" applyFont="1"/>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15" fontId="0" fillId="0" borderId="0" xfId="0" applyNumberFormat="1" applyFill="1" applyBorder="1" applyAlignment="1">
      <alignment horizontal="center"/>
    </xf>
    <xf numFmtId="0" fontId="0" fillId="0" borderId="10" xfId="0" applyFill="1" applyBorder="1"/>
    <xf numFmtId="0" fontId="0" fillId="0" borderId="11"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3" xfId="0" applyFont="1" applyFill="1" applyBorder="1"/>
    <xf numFmtId="0" fontId="0" fillId="0" borderId="12" xfId="0" applyFill="1" applyBorder="1"/>
    <xf numFmtId="0" fontId="0" fillId="0" borderId="15" xfId="0" applyFill="1" applyBorder="1"/>
    <xf numFmtId="0" fontId="0" fillId="0" borderId="16" xfId="0" applyFill="1" applyBorder="1"/>
    <xf numFmtId="0" fontId="1" fillId="0" borderId="16" xfId="18" applyFont="1" applyFill="1" applyBorder="1" applyAlignment="1">
      <alignment horizontal="center"/>
    </xf>
    <xf numFmtId="0" fontId="0" fillId="0" borderId="16" xfId="0" applyFill="1" applyBorder="1" applyAlignment="1">
      <alignment horizontal="center"/>
    </xf>
    <xf numFmtId="0" fontId="1" fillId="0" borderId="16" xfId="0" applyFont="1" applyFill="1" applyBorder="1"/>
    <xf numFmtId="0" fontId="22" fillId="0" borderId="0" xfId="0" applyFont="1"/>
    <xf numFmtId="0" fontId="6" fillId="0" borderId="0" xfId="20" applyFont="1"/>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8" fillId="0" borderId="8" xfId="0" applyFont="1" applyBorder="1" applyAlignment="1">
      <alignment horizontal="left" vertical="top" wrapText="1"/>
    </xf>
    <xf numFmtId="0" fontId="24" fillId="0" borderId="0" xfId="0" applyFont="1"/>
    <xf numFmtId="0" fontId="1" fillId="0" borderId="16" xfId="0" applyFont="1" applyFill="1" applyBorder="1" applyAlignment="1">
      <alignment horizontal="center"/>
    </xf>
    <xf numFmtId="3" fontId="1" fillId="8" borderId="3" xfId="20" applyNumberFormat="1" applyFill="1" applyBorder="1"/>
    <xf numFmtId="0" fontId="1" fillId="8" borderId="3" xfId="2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1" fillId="0" borderId="0" xfId="20" applyFill="1"/>
    <xf numFmtId="0" fontId="1" fillId="0" borderId="7" xfId="20" applyBorder="1"/>
    <xf numFmtId="0" fontId="1" fillId="0" borderId="3" xfId="20" applyFill="1" applyBorder="1"/>
    <xf numFmtId="0" fontId="25" fillId="0" borderId="14"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0"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3" fontId="1" fillId="8" borderId="3" xfId="20" applyNumberFormat="1" applyFill="1" applyBorder="1" applyAlignment="1">
      <alignment horizontal="center"/>
    </xf>
    <xf numFmtId="3" fontId="1" fillId="0" borderId="3" xfId="20" applyNumberFormat="1" applyFill="1" applyBorder="1" applyAlignment="1">
      <alignment horizontal="center"/>
    </xf>
    <xf numFmtId="0" fontId="26" fillId="0" borderId="0" xfId="20" applyFont="1" applyAlignment="1">
      <alignment wrapText="1"/>
    </xf>
    <xf numFmtId="14" fontId="26" fillId="0" borderId="0" xfId="20" applyNumberFormat="1" applyFont="1" applyAlignment="1">
      <alignment wrapText="1"/>
    </xf>
    <xf numFmtId="0" fontId="1" fillId="0" borderId="3" xfId="20" applyFill="1" applyBorder="1" applyAlignment="1">
      <alignment horizontal="right"/>
    </xf>
    <xf numFmtId="6" fontId="2" fillId="0" borderId="0" xfId="21" applyNumberFormat="1" applyFont="1" applyFill="1" applyBorder="1" applyAlignment="1">
      <alignment horizontal="center"/>
    </xf>
    <xf numFmtId="15" fontId="1" fillId="0" borderId="0" xfId="0" applyNumberFormat="1" applyFont="1" applyFill="1" applyBorder="1" applyAlignment="1">
      <alignment horizontal="center"/>
    </xf>
    <xf numFmtId="15" fontId="27" fillId="0" borderId="12" xfId="27" applyNumberFormat="1" applyFill="1" applyBorder="1" applyAlignment="1">
      <alignment horizontal="center"/>
    </xf>
    <xf numFmtId="0" fontId="6" fillId="0" borderId="13" xfId="0" applyFont="1" applyBorder="1" applyAlignment="1">
      <alignment wrapText="1"/>
    </xf>
    <xf numFmtId="0" fontId="6" fillId="0" borderId="15" xfId="0" applyFont="1" applyBorder="1" applyAlignment="1">
      <alignment wrapText="1"/>
    </xf>
    <xf numFmtId="0" fontId="20" fillId="0" borderId="14" xfId="0" applyFont="1" applyBorder="1" applyAlignment="1">
      <alignment horizontal="center" vertical="top"/>
    </xf>
    <xf numFmtId="0" fontId="20" fillId="0" borderId="11"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0" borderId="0" xfId="20" applyAlignment="1">
      <alignment horizontal="left" wrapText="1"/>
    </xf>
    <xf numFmtId="0" fontId="1" fillId="6" borderId="5" xfId="20" applyFill="1" applyBorder="1" applyAlignment="1">
      <alignment horizontal="center" wrapText="1"/>
    </xf>
    <xf numFmtId="0" fontId="1" fillId="6" borderId="6" xfId="20" applyFill="1" applyBorder="1" applyAlignment="1">
      <alignment horizontal="center" wrapText="1"/>
    </xf>
    <xf numFmtId="0" fontId="1" fillId="6" borderId="7" xfId="20" applyFill="1" applyBorder="1" applyAlignment="1">
      <alignment horizontal="center" wrapText="1"/>
    </xf>
    <xf numFmtId="0" fontId="11"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2WQ@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7" zoomScale="70" zoomScaleNormal="70" workbookViewId="0">
      <selection activeCell="A15" sqref="A15:B15"/>
    </sheetView>
  </sheetViews>
  <sheetFormatPr defaultColWidth="8.6640625" defaultRowHeight="11.25" x14ac:dyDescent="0.2"/>
  <cols>
    <col min="1" max="1" width="56.1640625" bestFit="1" customWidth="1"/>
    <col min="2" max="2" width="63.6640625" customWidth="1"/>
  </cols>
  <sheetData>
    <row r="1" spans="1:2" s="25" customFormat="1" ht="20.25" x14ac:dyDescent="0.3">
      <c r="A1" s="68" t="s">
        <v>22</v>
      </c>
      <c r="B1" s="69"/>
    </row>
    <row r="2" spans="1:2" ht="18" x14ac:dyDescent="0.2">
      <c r="A2" s="70"/>
      <c r="B2" s="71"/>
    </row>
    <row r="3" spans="1:2" ht="18" x14ac:dyDescent="0.2">
      <c r="A3" s="70" t="s">
        <v>21</v>
      </c>
      <c r="B3" s="71"/>
    </row>
    <row r="4" spans="1:2" ht="18" x14ac:dyDescent="0.2">
      <c r="A4" s="70" t="s">
        <v>75</v>
      </c>
      <c r="B4" s="75"/>
    </row>
    <row r="5" spans="1:2" ht="18" x14ac:dyDescent="0.2">
      <c r="A5" s="76" t="s">
        <v>74</v>
      </c>
      <c r="B5" s="77"/>
    </row>
    <row r="6" spans="1:2" ht="18" x14ac:dyDescent="0.2">
      <c r="A6" s="2"/>
      <c r="B6" s="3"/>
    </row>
    <row r="7" spans="1:2" ht="232.5" customHeight="1" x14ac:dyDescent="0.2">
      <c r="A7" s="74" t="s">
        <v>82</v>
      </c>
      <c r="B7" s="71"/>
    </row>
    <row r="8" spans="1:2" ht="18.75" customHeight="1" x14ac:dyDescent="0.2">
      <c r="A8" s="45"/>
      <c r="B8" s="46"/>
    </row>
    <row r="9" spans="1:2" ht="15.75" x14ac:dyDescent="0.2">
      <c r="A9" s="53" t="s">
        <v>79</v>
      </c>
      <c r="B9" s="46"/>
    </row>
    <row r="10" spans="1:2" ht="252" customHeight="1" x14ac:dyDescent="0.2">
      <c r="A10" s="74" t="s">
        <v>88</v>
      </c>
      <c r="B10" s="71"/>
    </row>
    <row r="11" spans="1:2" ht="16.5" customHeight="1" x14ac:dyDescent="0.2">
      <c r="A11" s="45"/>
      <c r="B11" s="46"/>
    </row>
    <row r="12" spans="1:2" ht="17.25" customHeight="1" x14ac:dyDescent="0.2">
      <c r="A12" s="79" t="s">
        <v>77</v>
      </c>
      <c r="B12" s="80"/>
    </row>
    <row r="13" spans="1:2" ht="33" customHeight="1" x14ac:dyDescent="0.2">
      <c r="A13" s="74" t="s">
        <v>78</v>
      </c>
      <c r="B13" s="71"/>
    </row>
    <row r="14" spans="1:2" ht="15" x14ac:dyDescent="0.2">
      <c r="A14" s="78"/>
      <c r="B14" s="71"/>
    </row>
    <row r="15" spans="1:2" ht="152.25" customHeight="1" x14ac:dyDescent="0.2">
      <c r="A15" s="74" t="s">
        <v>89</v>
      </c>
      <c r="B15" s="71"/>
    </row>
    <row r="16" spans="1:2" ht="17.25" customHeight="1" x14ac:dyDescent="0.2">
      <c r="A16" s="45"/>
      <c r="B16" s="46"/>
    </row>
    <row r="17" spans="1:2" ht="15.75" x14ac:dyDescent="0.2">
      <c r="A17" s="53" t="s">
        <v>80</v>
      </c>
      <c r="B17" s="4"/>
    </row>
    <row r="18" spans="1:2" ht="84" customHeight="1" x14ac:dyDescent="0.2">
      <c r="A18" s="72" t="s">
        <v>81</v>
      </c>
      <c r="B18" s="73"/>
    </row>
    <row r="19" spans="1:2" ht="15.75" customHeight="1" x14ac:dyDescent="0.2">
      <c r="A19" s="47"/>
      <c r="B19" s="48"/>
    </row>
    <row r="20" spans="1:2" ht="24.75" customHeight="1" x14ac:dyDescent="0.2">
      <c r="A20" s="40" t="s">
        <v>63</v>
      </c>
      <c r="B20" s="4"/>
    </row>
    <row r="21" spans="1:2" s="41" customFormat="1" ht="23.25" customHeight="1" x14ac:dyDescent="0.2">
      <c r="A21" s="56" t="s">
        <v>83</v>
      </c>
      <c r="B21" s="57">
        <v>42779</v>
      </c>
    </row>
    <row r="22" spans="1:2" s="1" customFormat="1" ht="23.25" customHeight="1" x14ac:dyDescent="0.2">
      <c r="A22" s="56" t="s">
        <v>84</v>
      </c>
      <c r="B22" s="57">
        <v>42842</v>
      </c>
    </row>
    <row r="23" spans="1:2" s="1" customFormat="1" ht="20.25" customHeight="1" x14ac:dyDescent="0.2">
      <c r="A23" s="56" t="s">
        <v>85</v>
      </c>
      <c r="B23" s="57">
        <v>42891</v>
      </c>
    </row>
    <row r="24" spans="1:2" s="1" customFormat="1" ht="20.25" customHeight="1" x14ac:dyDescent="0.2">
      <c r="A24" s="5"/>
      <c r="B24" s="54"/>
    </row>
    <row r="25" spans="1:2" ht="33.75" customHeight="1" thickBot="1" x14ac:dyDescent="0.25">
      <c r="A25" s="66" t="s">
        <v>90</v>
      </c>
      <c r="B25" s="67"/>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2" sqref="B2"/>
    </sheetView>
  </sheetViews>
  <sheetFormatPr defaultColWidth="8.6640625" defaultRowHeight="11.25" x14ac:dyDescent="0.2"/>
  <cols>
    <col min="1" max="1" width="25.1640625" style="7" customWidth="1"/>
    <col min="2" max="2" width="108.1640625" style="7" customWidth="1"/>
    <col min="3" max="3" width="12.6640625" style="7" customWidth="1"/>
    <col min="4" max="16384" width="8.6640625" style="7"/>
  </cols>
  <sheetData>
    <row r="1" spans="1:6" ht="18" x14ac:dyDescent="0.25">
      <c r="A1" s="52" t="s">
        <v>9</v>
      </c>
      <c r="B1" s="55"/>
      <c r="C1" s="12"/>
      <c r="D1" s="12"/>
      <c r="E1" s="12"/>
      <c r="F1" s="13"/>
    </row>
    <row r="2" spans="1:6" ht="17.25" customHeight="1" x14ac:dyDescent="0.2">
      <c r="A2" s="14" t="s">
        <v>17</v>
      </c>
      <c r="B2" s="63" t="s">
        <v>97</v>
      </c>
      <c r="C2" s="10"/>
      <c r="D2" s="10"/>
      <c r="E2" s="10"/>
      <c r="F2" s="15"/>
    </row>
    <row r="3" spans="1:6" ht="12.75" x14ac:dyDescent="0.2">
      <c r="A3" s="16" t="s">
        <v>18</v>
      </c>
      <c r="B3" s="11"/>
      <c r="C3" s="10"/>
      <c r="D3" s="10"/>
      <c r="E3" s="10"/>
      <c r="F3" s="15"/>
    </row>
    <row r="4" spans="1:6" ht="15" customHeight="1" x14ac:dyDescent="0.2">
      <c r="A4" s="16" t="s">
        <v>19</v>
      </c>
      <c r="B4" s="64" t="s">
        <v>98</v>
      </c>
      <c r="C4" s="10"/>
      <c r="D4" s="10"/>
      <c r="E4" s="10"/>
      <c r="F4" s="15"/>
    </row>
    <row r="5" spans="1:6" ht="12.75" x14ac:dyDescent="0.2">
      <c r="A5" s="17"/>
      <c r="B5" s="64" t="s">
        <v>101</v>
      </c>
      <c r="C5" s="10"/>
      <c r="D5" s="10"/>
      <c r="E5" s="10"/>
      <c r="F5" s="15"/>
    </row>
    <row r="6" spans="1:6" ht="12.75" x14ac:dyDescent="0.2">
      <c r="A6" s="17"/>
      <c r="B6" s="64" t="s">
        <v>99</v>
      </c>
      <c r="C6" s="10"/>
      <c r="D6" s="10"/>
      <c r="E6" s="10"/>
      <c r="F6" s="15"/>
    </row>
    <row r="7" spans="1:6" ht="13.5" thickBot="1" x14ac:dyDescent="0.25">
      <c r="A7" s="18"/>
      <c r="B7" s="65" t="s">
        <v>100</v>
      </c>
      <c r="C7" s="19"/>
      <c r="D7" s="19"/>
      <c r="E7" s="19"/>
      <c r="F7" s="20"/>
    </row>
    <row r="8" spans="1:6" ht="12.75" x14ac:dyDescent="0.2">
      <c r="A8" s="8"/>
      <c r="B8" s="9"/>
    </row>
    <row r="10" spans="1:6" x14ac:dyDescent="0.2">
      <c r="C10" s="81" t="s">
        <v>48</v>
      </c>
      <c r="D10" s="82"/>
      <c r="E10" s="82"/>
      <c r="F10" s="82"/>
    </row>
    <row r="11" spans="1:6" s="10" customFormat="1" x14ac:dyDescent="0.2">
      <c r="C11" s="6" t="s">
        <v>49</v>
      </c>
      <c r="D11" s="6" t="s">
        <v>50</v>
      </c>
      <c r="E11" s="6" t="s">
        <v>67</v>
      </c>
      <c r="F11" s="6" t="s">
        <v>51</v>
      </c>
    </row>
    <row r="12" spans="1:6" s="10" customFormat="1" x14ac:dyDescent="0.2">
      <c r="A12" s="24" t="s">
        <v>60</v>
      </c>
      <c r="B12" s="21" t="str">
        <f>'Form 1.1a'!B5:K5</f>
        <v>RETAIL SALES OF ELECTRICITY BY CLASS OR SECTOR (GWh) Bundled &amp; Direct Access</v>
      </c>
      <c r="C12" s="22" t="s">
        <v>52</v>
      </c>
      <c r="D12" s="22" t="s">
        <v>52</v>
      </c>
      <c r="E12" s="22"/>
      <c r="F12" s="23"/>
    </row>
    <row r="13" spans="1:6" s="10" customFormat="1" x14ac:dyDescent="0.2">
      <c r="A13" s="24" t="s">
        <v>62</v>
      </c>
      <c r="B13" s="21" t="e">
        <f>#REF!</f>
        <v>#REF!</v>
      </c>
      <c r="C13" s="22" t="s">
        <v>52</v>
      </c>
      <c r="D13" s="22" t="s">
        <v>52</v>
      </c>
      <c r="E13" s="22"/>
      <c r="F13" s="23"/>
    </row>
    <row r="14" spans="1:6" s="10" customFormat="1" x14ac:dyDescent="0.2">
      <c r="A14" s="21" t="s">
        <v>0</v>
      </c>
      <c r="B14" s="21" t="e">
        <f>#REF!</f>
        <v>#REF!</v>
      </c>
      <c r="C14" s="22" t="s">
        <v>52</v>
      </c>
      <c r="D14" s="22" t="s">
        <v>52</v>
      </c>
      <c r="E14" s="22"/>
      <c r="F14" s="23"/>
    </row>
    <row r="15" spans="1:6" s="10" customFormat="1" x14ac:dyDescent="0.2">
      <c r="A15" s="21" t="s">
        <v>1</v>
      </c>
      <c r="B15" s="21" t="e">
        <f>+#REF!</f>
        <v>#REF!</v>
      </c>
      <c r="C15" s="22" t="s">
        <v>52</v>
      </c>
      <c r="D15" s="22" t="s">
        <v>52</v>
      </c>
      <c r="E15" s="22"/>
      <c r="F15" s="23"/>
    </row>
    <row r="16" spans="1:6" s="10" customFormat="1" x14ac:dyDescent="0.2">
      <c r="A16" s="21" t="s">
        <v>2</v>
      </c>
      <c r="B16" s="21" t="e">
        <f>+#REF!</f>
        <v>#REF!</v>
      </c>
      <c r="C16" s="22" t="s">
        <v>52</v>
      </c>
      <c r="D16" s="22" t="s">
        <v>52</v>
      </c>
      <c r="E16" s="22"/>
      <c r="F16" s="23"/>
    </row>
    <row r="17" spans="1:6" s="10" customFormat="1" x14ac:dyDescent="0.2">
      <c r="A17" s="21" t="s">
        <v>3</v>
      </c>
      <c r="B17" s="21" t="e">
        <f>+#REF!</f>
        <v>#REF!</v>
      </c>
      <c r="C17" s="22" t="s">
        <v>52</v>
      </c>
      <c r="D17" s="22" t="s">
        <v>52</v>
      </c>
      <c r="E17" s="22"/>
      <c r="F17" s="23"/>
    </row>
    <row r="18" spans="1:6" s="10" customFormat="1" x14ac:dyDescent="0.2">
      <c r="A18" s="24" t="s">
        <v>38</v>
      </c>
      <c r="B18" s="21" t="e">
        <f>#REF!</f>
        <v>#REF!</v>
      </c>
      <c r="C18" s="22" t="s">
        <v>52</v>
      </c>
      <c r="D18" s="22" t="s">
        <v>52</v>
      </c>
      <c r="E18" s="22"/>
      <c r="F18" s="23"/>
    </row>
    <row r="19" spans="1:6" s="10" customFormat="1" x14ac:dyDescent="0.2">
      <c r="A19" s="24" t="s">
        <v>39</v>
      </c>
      <c r="B19" s="21" t="s">
        <v>47</v>
      </c>
      <c r="C19" s="22" t="s">
        <v>52</v>
      </c>
      <c r="D19" s="22" t="s">
        <v>52</v>
      </c>
      <c r="E19" s="22"/>
      <c r="F19" s="23"/>
    </row>
    <row r="20" spans="1:6" s="10" customFormat="1" x14ac:dyDescent="0.2">
      <c r="A20" s="24" t="s">
        <v>64</v>
      </c>
      <c r="B20" s="24" t="s">
        <v>71</v>
      </c>
      <c r="C20" s="22" t="s">
        <v>52</v>
      </c>
      <c r="D20" s="22" t="s">
        <v>52</v>
      </c>
      <c r="E20" s="22"/>
      <c r="F20" s="23"/>
    </row>
    <row r="21" spans="1:6" s="10" customFormat="1" x14ac:dyDescent="0.2">
      <c r="A21" s="24" t="s">
        <v>86</v>
      </c>
      <c r="B21" s="24" t="s">
        <v>87</v>
      </c>
      <c r="C21" s="22" t="s">
        <v>52</v>
      </c>
      <c r="D21" s="22" t="s">
        <v>52</v>
      </c>
      <c r="E21" s="22"/>
      <c r="F21" s="23"/>
    </row>
    <row r="22" spans="1:6" s="10" customFormat="1" x14ac:dyDescent="0.2">
      <c r="A22" s="21" t="s">
        <v>40</v>
      </c>
      <c r="B22" s="24" t="s">
        <v>55</v>
      </c>
      <c r="C22" s="22" t="s">
        <v>52</v>
      </c>
      <c r="D22" s="22" t="s">
        <v>52</v>
      </c>
      <c r="E22" s="22"/>
      <c r="F22" s="23"/>
    </row>
    <row r="23" spans="1:6" s="10" customFormat="1" x14ac:dyDescent="0.2">
      <c r="A23" s="21" t="s">
        <v>41</v>
      </c>
      <c r="B23" s="24" t="s">
        <v>56</v>
      </c>
      <c r="C23" s="22" t="s">
        <v>52</v>
      </c>
      <c r="D23" s="22" t="s">
        <v>52</v>
      </c>
      <c r="E23" s="22"/>
      <c r="F23" s="23"/>
    </row>
    <row r="24" spans="1:6" s="10" customFormat="1" x14ac:dyDescent="0.2">
      <c r="A24" s="21" t="s">
        <v>53</v>
      </c>
      <c r="B24" s="24" t="s">
        <v>57</v>
      </c>
      <c r="C24" s="22" t="s">
        <v>52</v>
      </c>
      <c r="D24" s="22" t="s">
        <v>52</v>
      </c>
      <c r="E24" s="22"/>
      <c r="F24" s="23"/>
    </row>
    <row r="25" spans="1:6" s="10" customFormat="1" x14ac:dyDescent="0.2">
      <c r="A25" s="24" t="s">
        <v>72</v>
      </c>
      <c r="B25" s="24" t="s">
        <v>73</v>
      </c>
      <c r="C25" s="22" t="s">
        <v>52</v>
      </c>
      <c r="D25" s="22" t="s">
        <v>52</v>
      </c>
      <c r="E25" s="22"/>
      <c r="F25" s="23"/>
    </row>
    <row r="26" spans="1:6" s="10" customFormat="1" x14ac:dyDescent="0.2">
      <c r="A26" s="24" t="s">
        <v>58</v>
      </c>
      <c r="B26" s="21" t="e">
        <f>+#REF!</f>
        <v>#REF!</v>
      </c>
      <c r="C26" s="22" t="s">
        <v>52</v>
      </c>
      <c r="D26" s="22" t="s">
        <v>52</v>
      </c>
      <c r="E26" s="22"/>
      <c r="F26" s="23"/>
    </row>
    <row r="27" spans="1:6" s="10" customFormat="1" x14ac:dyDescent="0.2">
      <c r="A27" s="24" t="s">
        <v>4</v>
      </c>
      <c r="B27" s="21" t="e">
        <f>+#REF!</f>
        <v>#REF!</v>
      </c>
      <c r="C27" s="22" t="s">
        <v>52</v>
      </c>
      <c r="D27" s="22" t="s">
        <v>52</v>
      </c>
      <c r="E27" s="22"/>
      <c r="F27" s="23"/>
    </row>
    <row r="28" spans="1:6" s="10" customFormat="1" x14ac:dyDescent="0.2">
      <c r="A28" s="24" t="s">
        <v>5</v>
      </c>
      <c r="B28" s="21" t="e">
        <f>+#REF!</f>
        <v>#REF!</v>
      </c>
      <c r="C28" s="22" t="s">
        <v>52</v>
      </c>
      <c r="D28" s="22" t="s">
        <v>52</v>
      </c>
      <c r="E28" s="22"/>
      <c r="F28" s="23"/>
    </row>
    <row r="29" spans="1:6" s="10" customFormat="1" x14ac:dyDescent="0.2">
      <c r="A29" s="24" t="s">
        <v>65</v>
      </c>
      <c r="B29" s="24" t="s">
        <v>66</v>
      </c>
      <c r="C29" s="22" t="s">
        <v>52</v>
      </c>
      <c r="D29" s="22" t="s">
        <v>52</v>
      </c>
      <c r="E29" s="22"/>
      <c r="F29" s="23"/>
    </row>
    <row r="30" spans="1:6" s="10" customFormat="1" x14ac:dyDescent="0.2">
      <c r="A30" s="21" t="s">
        <v>6</v>
      </c>
      <c r="B30" s="21" t="e">
        <f>#REF!</f>
        <v>#REF!</v>
      </c>
      <c r="C30" s="22" t="s">
        <v>52</v>
      </c>
      <c r="D30" s="22" t="s">
        <v>52</v>
      </c>
      <c r="E30" s="22"/>
      <c r="F30" s="23"/>
    </row>
    <row r="31" spans="1:6" s="10" customFormat="1" x14ac:dyDescent="0.2">
      <c r="A31" s="21" t="s">
        <v>7</v>
      </c>
      <c r="B31" s="21" t="e">
        <f>+#REF!</f>
        <v>#REF!</v>
      </c>
      <c r="C31" s="22" t="s">
        <v>52</v>
      </c>
      <c r="D31" s="22" t="s">
        <v>52</v>
      </c>
      <c r="E31" s="22"/>
      <c r="F31" s="23"/>
    </row>
    <row r="32" spans="1:6" s="10" customFormat="1" x14ac:dyDescent="0.2">
      <c r="A32" s="21" t="s">
        <v>8</v>
      </c>
      <c r="B32" s="21" t="s">
        <v>32</v>
      </c>
      <c r="C32" s="22" t="s">
        <v>52</v>
      </c>
      <c r="D32" s="22" t="s">
        <v>52</v>
      </c>
      <c r="E32" s="22" t="s">
        <v>52</v>
      </c>
      <c r="F32" s="23"/>
    </row>
    <row r="33" spans="1:6" s="10" customFormat="1" x14ac:dyDescent="0.2">
      <c r="A33" s="21" t="s">
        <v>25</v>
      </c>
      <c r="B33" s="21" t="s">
        <v>31</v>
      </c>
      <c r="C33" s="22" t="s">
        <v>52</v>
      </c>
      <c r="D33" s="22" t="s">
        <v>52</v>
      </c>
      <c r="E33" s="22"/>
      <c r="F33" s="23"/>
    </row>
    <row r="34" spans="1:6" s="10" customFormat="1" x14ac:dyDescent="0.2">
      <c r="A34" s="24" t="s">
        <v>69</v>
      </c>
      <c r="B34" s="24" t="s">
        <v>54</v>
      </c>
      <c r="C34" s="22"/>
      <c r="D34" s="22"/>
      <c r="E34" s="22"/>
      <c r="F34" s="42" t="s">
        <v>52</v>
      </c>
    </row>
    <row r="35" spans="1:6" s="10" customFormat="1" x14ac:dyDescent="0.2">
      <c r="A35" s="24" t="s">
        <v>68</v>
      </c>
      <c r="B35" s="24" t="s">
        <v>70</v>
      </c>
      <c r="C35" s="23"/>
      <c r="D35" s="23"/>
      <c r="E35" s="42" t="s">
        <v>52</v>
      </c>
      <c r="F35" s="23"/>
    </row>
    <row r="36" spans="1:6" s="10" customFormat="1" x14ac:dyDescent="0.2">
      <c r="A36" s="24" t="s">
        <v>33</v>
      </c>
      <c r="B36" s="24" t="s">
        <v>42</v>
      </c>
      <c r="C36" s="22" t="s">
        <v>52</v>
      </c>
      <c r="D36" s="23"/>
      <c r="E36" s="23"/>
      <c r="F36" s="23"/>
    </row>
    <row r="37" spans="1:6" s="10" customFormat="1" x14ac:dyDescent="0.2">
      <c r="A37" s="24" t="s">
        <v>76</v>
      </c>
      <c r="B37" s="24" t="s">
        <v>43</v>
      </c>
      <c r="C37" s="23"/>
      <c r="D37" s="22" t="s">
        <v>52</v>
      </c>
      <c r="E37" s="22" t="s">
        <v>52</v>
      </c>
      <c r="F37" s="23"/>
    </row>
    <row r="38" spans="1:6" s="10" customFormat="1" x14ac:dyDescent="0.2">
      <c r="A38" s="24" t="s">
        <v>30</v>
      </c>
      <c r="B38" s="24" t="s">
        <v>34</v>
      </c>
      <c r="C38" s="23"/>
      <c r="D38" s="23"/>
      <c r="E38" s="23"/>
      <c r="F38" s="23" t="s">
        <v>52</v>
      </c>
    </row>
    <row r="39" spans="1:6" s="10" customFormat="1" x14ac:dyDescent="0.2">
      <c r="A39" s="24" t="s">
        <v>35</v>
      </c>
      <c r="B39" s="24" t="s">
        <v>44</v>
      </c>
      <c r="C39" s="22" t="s">
        <v>52</v>
      </c>
      <c r="D39" s="22" t="s">
        <v>52</v>
      </c>
      <c r="E39" s="22"/>
      <c r="F39" s="23"/>
    </row>
    <row r="40" spans="1:6" s="10" customFormat="1" x14ac:dyDescent="0.2">
      <c r="A40" s="24" t="s">
        <v>36</v>
      </c>
      <c r="B40" s="24" t="s">
        <v>45</v>
      </c>
      <c r="C40" s="22" t="s">
        <v>52</v>
      </c>
      <c r="D40" s="22" t="s">
        <v>52</v>
      </c>
      <c r="E40" s="22"/>
      <c r="F40" s="23"/>
    </row>
    <row r="41" spans="1:6" s="10" customFormat="1" x14ac:dyDescent="0.2">
      <c r="A41" s="24" t="s">
        <v>37</v>
      </c>
      <c r="B41" s="24" t="s">
        <v>46</v>
      </c>
      <c r="C41" s="22" t="s">
        <v>52</v>
      </c>
      <c r="D41" s="22" t="s">
        <v>52</v>
      </c>
      <c r="E41" s="22"/>
      <c r="F41" s="23"/>
    </row>
    <row r="42" spans="1:6" s="10" customFormat="1" x14ac:dyDescent="0.2"/>
    <row r="43" spans="1:6" s="10"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1"/>
  <sheetViews>
    <sheetView showGridLines="0" tabSelected="1" zoomScaleNormal="100" workbookViewId="0">
      <pane xSplit="2" ySplit="9" topLeftCell="C10" activePane="bottomRight" state="frozen"/>
      <selection pane="topRight" activeCell="C1" sqref="C1"/>
      <selection pane="bottomLeft" activeCell="A10" sqref="A10"/>
      <selection pane="bottomRight" activeCell="B9" sqref="B9"/>
    </sheetView>
  </sheetViews>
  <sheetFormatPr defaultColWidth="8.6640625" defaultRowHeight="11.25" x14ac:dyDescent="0.2"/>
  <cols>
    <col min="1" max="1" width="2.5" style="29" customWidth="1"/>
    <col min="2" max="2" width="11" style="29" customWidth="1"/>
    <col min="3" max="3" width="13.1640625" style="29" customWidth="1"/>
    <col min="4" max="4" width="13.6640625" style="29" customWidth="1"/>
    <col min="5" max="5" width="13.1640625" style="29" customWidth="1"/>
    <col min="6" max="7" width="15.1640625" style="29" customWidth="1"/>
    <col min="8" max="8" width="13.6640625" style="29" customWidth="1"/>
    <col min="9" max="10" width="13.1640625" style="29" customWidth="1"/>
    <col min="11" max="11" width="13.6640625" style="29" customWidth="1"/>
    <col min="12" max="12" width="5.1640625" style="29" customWidth="1"/>
    <col min="13" max="13" width="8.6640625" style="29" customWidth="1"/>
    <col min="14" max="14" width="14.6640625" style="29" customWidth="1"/>
    <col min="15" max="16384" width="8.6640625" style="29"/>
  </cols>
  <sheetData>
    <row r="1" spans="2:16" s="26" customFormat="1" ht="15.75" x14ac:dyDescent="0.25">
      <c r="B1" s="87" t="s">
        <v>61</v>
      </c>
      <c r="C1" s="87"/>
      <c r="D1" s="87"/>
      <c r="E1" s="87"/>
      <c r="F1" s="87"/>
      <c r="G1" s="87"/>
      <c r="H1" s="87"/>
      <c r="I1" s="87"/>
      <c r="J1" s="87"/>
      <c r="K1" s="87"/>
      <c r="L1" s="87"/>
      <c r="M1" s="87"/>
      <c r="N1" s="87"/>
      <c r="O1" s="87"/>
      <c r="P1" s="87"/>
    </row>
    <row r="2" spans="2:16" s="27" customFormat="1" ht="12.75" x14ac:dyDescent="0.2">
      <c r="B2" s="88" t="s">
        <v>94</v>
      </c>
      <c r="C2" s="88"/>
      <c r="D2" s="88"/>
      <c r="E2" s="88"/>
      <c r="F2" s="88"/>
      <c r="G2" s="88"/>
      <c r="H2" s="88"/>
      <c r="I2" s="88"/>
      <c r="J2" s="88"/>
      <c r="K2" s="88"/>
      <c r="L2" s="88"/>
      <c r="M2" s="88"/>
      <c r="N2" s="88"/>
      <c r="O2" s="88"/>
      <c r="P2" s="88"/>
    </row>
    <row r="3" spans="2:16" s="27" customFormat="1" ht="12.75" x14ac:dyDescent="0.2">
      <c r="B3" s="88"/>
      <c r="C3" s="88"/>
      <c r="D3" s="88"/>
      <c r="E3" s="88"/>
      <c r="F3" s="88"/>
      <c r="G3" s="88"/>
      <c r="H3" s="88"/>
      <c r="I3" s="88"/>
      <c r="J3" s="88"/>
      <c r="K3" s="88"/>
    </row>
    <row r="4" spans="2:16" s="27" customFormat="1" ht="12.75" x14ac:dyDescent="0.2">
      <c r="B4" s="88"/>
      <c r="C4" s="88"/>
      <c r="D4" s="88"/>
      <c r="E4" s="88"/>
      <c r="F4" s="88"/>
      <c r="G4" s="88"/>
      <c r="H4" s="88"/>
      <c r="I4" s="88"/>
      <c r="J4" s="88"/>
      <c r="K4" s="88"/>
    </row>
    <row r="5" spans="2:16" s="26" customFormat="1" ht="30.75" customHeight="1" x14ac:dyDescent="0.25">
      <c r="B5" s="89" t="s">
        <v>59</v>
      </c>
      <c r="C5" s="89"/>
      <c r="D5" s="89"/>
      <c r="E5" s="89"/>
      <c r="F5" s="89"/>
      <c r="G5" s="89"/>
      <c r="H5" s="89"/>
      <c r="I5" s="89"/>
      <c r="J5" s="89"/>
      <c r="K5" s="89"/>
      <c r="N5" s="90" t="s">
        <v>27</v>
      </c>
      <c r="O5" s="90"/>
      <c r="P5" s="90"/>
    </row>
    <row r="6" spans="2:16" ht="12.75" x14ac:dyDescent="0.2">
      <c r="B6" s="28"/>
      <c r="C6" s="28"/>
      <c r="D6" s="28"/>
      <c r="E6" s="28"/>
      <c r="F6" s="28"/>
      <c r="G6" s="28"/>
      <c r="H6" s="28"/>
      <c r="I6" s="28"/>
      <c r="J6" s="28"/>
      <c r="K6" s="28"/>
    </row>
    <row r="7" spans="2:16" ht="12.75" x14ac:dyDescent="0.2">
      <c r="C7" s="27" t="s">
        <v>23</v>
      </c>
      <c r="D7" s="27"/>
      <c r="E7" s="27"/>
      <c r="F7" s="27"/>
      <c r="G7" s="27"/>
      <c r="H7" s="27"/>
      <c r="I7" s="27"/>
      <c r="J7" s="27"/>
      <c r="K7" s="27"/>
    </row>
    <row r="8" spans="2:16" ht="48" customHeight="1" x14ac:dyDescent="0.2">
      <c r="B8" s="30" t="s">
        <v>10</v>
      </c>
      <c r="C8" s="31" t="s">
        <v>13</v>
      </c>
      <c r="D8" s="31" t="s">
        <v>14</v>
      </c>
      <c r="E8" s="31" t="s">
        <v>12</v>
      </c>
      <c r="F8" s="31" t="s">
        <v>15</v>
      </c>
      <c r="G8" s="31" t="s">
        <v>20</v>
      </c>
      <c r="H8" s="32" t="s">
        <v>16</v>
      </c>
      <c r="I8" s="32" t="s">
        <v>92</v>
      </c>
      <c r="J8" s="33" t="s">
        <v>29</v>
      </c>
      <c r="K8" s="34" t="s">
        <v>11</v>
      </c>
      <c r="N8" s="84" t="s">
        <v>28</v>
      </c>
      <c r="O8" s="85"/>
      <c r="P8" s="86"/>
    </row>
    <row r="9" spans="2:16" ht="33.75" x14ac:dyDescent="0.2">
      <c r="B9" s="60"/>
      <c r="C9" s="60"/>
      <c r="D9" s="60"/>
      <c r="E9" s="60"/>
      <c r="F9" s="60"/>
      <c r="G9" s="60"/>
      <c r="H9" s="60"/>
      <c r="I9" s="60"/>
      <c r="J9" s="61"/>
      <c r="K9" s="50"/>
      <c r="L9" s="39"/>
      <c r="M9" s="39"/>
      <c r="N9" s="35" t="s">
        <v>24</v>
      </c>
      <c r="O9" s="35" t="s">
        <v>24</v>
      </c>
      <c r="P9" s="35" t="s">
        <v>26</v>
      </c>
    </row>
    <row r="10" spans="2:16" x14ac:dyDescent="0.2">
      <c r="B10" s="36">
        <v>2000</v>
      </c>
      <c r="C10" s="43">
        <v>28560.847755999999</v>
      </c>
      <c r="D10" s="43">
        <v>31831.905153</v>
      </c>
      <c r="E10" s="43">
        <v>16882.704265</v>
      </c>
      <c r="F10" s="43">
        <v>3870.7601170000003</v>
      </c>
      <c r="G10" s="58" t="s">
        <v>91</v>
      </c>
      <c r="H10" s="43">
        <v>415.14384799999999</v>
      </c>
      <c r="I10" s="43">
        <v>565.75689899999998</v>
      </c>
      <c r="J10" s="43">
        <v>0</v>
      </c>
      <c r="K10" s="43">
        <f t="shared" ref="K10:K32" si="0">SUM(C10:I10)</f>
        <v>82127.118038000015</v>
      </c>
      <c r="L10" s="49"/>
      <c r="M10" s="49"/>
      <c r="N10" s="44"/>
      <c r="O10" s="44"/>
      <c r="P10" s="44"/>
    </row>
    <row r="11" spans="2:16" ht="11.25" customHeight="1" x14ac:dyDescent="0.2">
      <c r="B11" s="36">
        <v>2001</v>
      </c>
      <c r="C11" s="43">
        <v>26779.552199999998</v>
      </c>
      <c r="D11" s="43">
        <v>30391.104390999997</v>
      </c>
      <c r="E11" s="43">
        <v>15917.635517000001</v>
      </c>
      <c r="F11" s="43">
        <v>4007.2133799999997</v>
      </c>
      <c r="G11" s="58" t="s">
        <v>91</v>
      </c>
      <c r="H11" s="43">
        <v>419.117862</v>
      </c>
      <c r="I11" s="43">
        <v>621.17243500000006</v>
      </c>
      <c r="J11" s="43">
        <v>0</v>
      </c>
      <c r="K11" s="43">
        <f t="shared" si="0"/>
        <v>78135.795784999995</v>
      </c>
      <c r="L11" s="49"/>
      <c r="M11" s="49"/>
      <c r="N11" s="44"/>
      <c r="O11" s="44"/>
      <c r="P11" s="44"/>
    </row>
    <row r="12" spans="2:16" x14ac:dyDescent="0.2">
      <c r="B12" s="36">
        <v>2002</v>
      </c>
      <c r="C12" s="43">
        <v>27555.799724</v>
      </c>
      <c r="D12" s="43">
        <v>30943.418393</v>
      </c>
      <c r="E12" s="43">
        <v>14670.090043</v>
      </c>
      <c r="F12" s="43">
        <v>4057.25495</v>
      </c>
      <c r="G12" s="58" t="s">
        <v>91</v>
      </c>
      <c r="H12" s="43">
        <v>400.76414</v>
      </c>
      <c r="I12" s="43">
        <v>818.82629299999996</v>
      </c>
      <c r="J12" s="43">
        <v>0</v>
      </c>
      <c r="K12" s="43">
        <f t="shared" si="0"/>
        <v>78446.153543000008</v>
      </c>
      <c r="L12" s="49"/>
      <c r="M12" s="49"/>
      <c r="N12" s="44"/>
      <c r="O12" s="44"/>
      <c r="P12" s="44"/>
    </row>
    <row r="13" spans="2:16" x14ac:dyDescent="0.2">
      <c r="B13" s="36">
        <v>2003</v>
      </c>
      <c r="C13" s="43">
        <v>28777.489896000003</v>
      </c>
      <c r="D13" s="43">
        <v>31326.036744999998</v>
      </c>
      <c r="E13" s="43">
        <v>14424.584287</v>
      </c>
      <c r="F13" s="43">
        <v>3830.058106</v>
      </c>
      <c r="G13" s="58" t="s">
        <v>91</v>
      </c>
      <c r="H13" s="43">
        <v>407.68261999999999</v>
      </c>
      <c r="I13" s="43">
        <v>662.10851100000002</v>
      </c>
      <c r="J13" s="43">
        <v>0</v>
      </c>
      <c r="K13" s="43">
        <f t="shared" si="0"/>
        <v>79427.960165000011</v>
      </c>
      <c r="L13" s="49"/>
      <c r="M13" s="49"/>
      <c r="N13" s="44"/>
      <c r="O13" s="44"/>
      <c r="P13" s="44"/>
    </row>
    <row r="14" spans="2:16" x14ac:dyDescent="0.2">
      <c r="B14" s="36">
        <v>2004</v>
      </c>
      <c r="C14" s="43">
        <v>29309.641150999996</v>
      </c>
      <c r="D14" s="43">
        <v>32062.491886</v>
      </c>
      <c r="E14" s="43">
        <v>14848.482879000001</v>
      </c>
      <c r="F14" s="43">
        <v>4282.99359</v>
      </c>
      <c r="G14" s="58" t="s">
        <v>91</v>
      </c>
      <c r="H14" s="43">
        <v>414.54856100000001</v>
      </c>
      <c r="I14" s="43">
        <v>579.65735100000006</v>
      </c>
      <c r="J14" s="43">
        <v>0</v>
      </c>
      <c r="K14" s="43">
        <f t="shared" si="0"/>
        <v>81497.815417999998</v>
      </c>
      <c r="L14" s="49"/>
      <c r="M14" s="49"/>
      <c r="N14" s="44"/>
      <c r="O14" s="44"/>
      <c r="P14" s="44"/>
    </row>
    <row r="15" spans="2:16" x14ac:dyDescent="0.2">
      <c r="B15" s="36">
        <v>2005</v>
      </c>
      <c r="C15" s="43">
        <v>29895.517259999997</v>
      </c>
      <c r="D15" s="43">
        <v>32349.394627999998</v>
      </c>
      <c r="E15" s="43">
        <v>15010.792352</v>
      </c>
      <c r="F15" s="43">
        <v>3730.866266</v>
      </c>
      <c r="G15" s="58" t="s">
        <v>91</v>
      </c>
      <c r="H15" s="43">
        <v>422.48545899999999</v>
      </c>
      <c r="I15" s="43">
        <v>503.10424100000006</v>
      </c>
      <c r="J15" s="43">
        <v>0</v>
      </c>
      <c r="K15" s="43">
        <f t="shared" si="0"/>
        <v>81912.160205999986</v>
      </c>
      <c r="L15" s="49"/>
      <c r="M15" s="49"/>
      <c r="N15" s="44"/>
      <c r="O15" s="44"/>
      <c r="P15" s="44"/>
    </row>
    <row r="16" spans="2:16" x14ac:dyDescent="0.2">
      <c r="B16" s="36">
        <v>2006</v>
      </c>
      <c r="C16" s="43">
        <v>31068.224923999998</v>
      </c>
      <c r="D16" s="43">
        <v>33204.151442000002</v>
      </c>
      <c r="E16" s="43">
        <v>15310.66034</v>
      </c>
      <c r="F16" s="43">
        <v>3880.3339369999999</v>
      </c>
      <c r="G16" s="58" t="s">
        <v>91</v>
      </c>
      <c r="H16" s="43">
        <v>427.45785799999999</v>
      </c>
      <c r="I16" s="43">
        <v>509.18661100000003</v>
      </c>
      <c r="J16" s="43">
        <v>0</v>
      </c>
      <c r="K16" s="43">
        <f t="shared" si="0"/>
        <v>84400.015111999994</v>
      </c>
      <c r="L16" s="49"/>
      <c r="M16" s="49"/>
      <c r="N16" s="44"/>
      <c r="O16" s="44"/>
      <c r="P16" s="44"/>
    </row>
    <row r="17" spans="2:16" x14ac:dyDescent="0.2">
      <c r="B17" s="36">
        <v>2007</v>
      </c>
      <c r="C17" s="43">
        <v>30718.745954999999</v>
      </c>
      <c r="D17" s="43">
        <v>33670.246938999997</v>
      </c>
      <c r="E17" s="43">
        <v>15531.065425000001</v>
      </c>
      <c r="F17" s="43">
        <v>5190.3168340000002</v>
      </c>
      <c r="G17" s="58" t="s">
        <v>91</v>
      </c>
      <c r="H17" s="43">
        <v>432.38111599999996</v>
      </c>
      <c r="I17" s="43">
        <v>536.1352169999999</v>
      </c>
      <c r="J17" s="43">
        <v>0</v>
      </c>
      <c r="K17" s="43">
        <f t="shared" si="0"/>
        <v>86078.891486000008</v>
      </c>
      <c r="L17" s="49"/>
      <c r="M17" s="49"/>
      <c r="N17" s="44"/>
      <c r="O17" s="44"/>
      <c r="P17" s="44"/>
    </row>
    <row r="18" spans="2:16" ht="11.25" customHeight="1" x14ac:dyDescent="0.2">
      <c r="B18" s="36">
        <v>2008</v>
      </c>
      <c r="C18" s="43">
        <v>31080.238359999999</v>
      </c>
      <c r="D18" s="43">
        <v>33535.583202000002</v>
      </c>
      <c r="E18" s="43">
        <v>16020.721974</v>
      </c>
      <c r="F18" s="43">
        <v>5581.7499779999998</v>
      </c>
      <c r="G18" s="58" t="s">
        <v>91</v>
      </c>
      <c r="H18" s="43">
        <v>438.98409900000001</v>
      </c>
      <c r="I18" s="43">
        <v>547.22295599999995</v>
      </c>
      <c r="J18" s="43">
        <v>0</v>
      </c>
      <c r="K18" s="43">
        <f t="shared" si="0"/>
        <v>87204.500568999982</v>
      </c>
      <c r="L18" s="49"/>
      <c r="M18" s="49"/>
      <c r="N18" s="44"/>
      <c r="O18" s="44"/>
      <c r="P18" s="44"/>
    </row>
    <row r="19" spans="2:16" x14ac:dyDescent="0.2">
      <c r="B19" s="36">
        <v>2009</v>
      </c>
      <c r="C19" s="43">
        <v>31274.254852000002</v>
      </c>
      <c r="D19" s="43">
        <v>33029.402071999997</v>
      </c>
      <c r="E19" s="43">
        <v>14629.727628000001</v>
      </c>
      <c r="F19" s="43">
        <v>5816.3761560000003</v>
      </c>
      <c r="G19" s="58" t="s">
        <v>91</v>
      </c>
      <c r="H19" s="43">
        <v>445.20478700000001</v>
      </c>
      <c r="I19" s="43">
        <v>510.24981299999996</v>
      </c>
      <c r="J19" s="43">
        <v>0</v>
      </c>
      <c r="K19" s="43">
        <f t="shared" si="0"/>
        <v>85705.215307999999</v>
      </c>
      <c r="L19" s="49"/>
      <c r="M19" s="49"/>
      <c r="N19" s="44"/>
      <c r="O19" s="44"/>
      <c r="P19" s="44"/>
    </row>
    <row r="20" spans="2:16" x14ac:dyDescent="0.2">
      <c r="B20" s="36">
        <v>2010</v>
      </c>
      <c r="C20" s="43">
        <v>30831.745612999999</v>
      </c>
      <c r="D20" s="43">
        <v>32859.826653999997</v>
      </c>
      <c r="E20" s="43">
        <v>14449.704451</v>
      </c>
      <c r="F20" s="43">
        <v>5018.9883729999992</v>
      </c>
      <c r="G20" s="58" t="s">
        <v>91</v>
      </c>
      <c r="H20" s="43">
        <v>447.520287</v>
      </c>
      <c r="I20" s="43">
        <v>528.41306700000007</v>
      </c>
      <c r="J20" s="43">
        <v>0.1095</v>
      </c>
      <c r="K20" s="43">
        <f t="shared" si="0"/>
        <v>84136.198445000002</v>
      </c>
      <c r="L20" s="49"/>
      <c r="M20" s="49"/>
      <c r="N20" s="44"/>
      <c r="O20" s="44"/>
      <c r="P20" s="44"/>
    </row>
    <row r="21" spans="2:16" x14ac:dyDescent="0.2">
      <c r="B21" s="36">
        <v>2011</v>
      </c>
      <c r="C21" s="43">
        <v>30943.847427000001</v>
      </c>
      <c r="D21" s="43">
        <v>32863.012434000004</v>
      </c>
      <c r="E21" s="43">
        <v>14468.182585999999</v>
      </c>
      <c r="F21" s="43">
        <v>4733.1410040000001</v>
      </c>
      <c r="G21" s="58" t="s">
        <v>91</v>
      </c>
      <c r="H21" s="43">
        <v>438.42433899999997</v>
      </c>
      <c r="I21" s="43">
        <v>607.29854799999998</v>
      </c>
      <c r="J21" s="43">
        <v>6.5961099999999995</v>
      </c>
      <c r="K21" s="43">
        <f t="shared" si="0"/>
        <v>84053.906338000015</v>
      </c>
      <c r="L21" s="49"/>
      <c r="M21" s="49"/>
      <c r="N21" s="44"/>
      <c r="O21" s="44"/>
      <c r="P21" s="44"/>
    </row>
    <row r="22" spans="2:16" x14ac:dyDescent="0.2">
      <c r="B22" s="36">
        <v>2012</v>
      </c>
      <c r="C22" s="43">
        <v>31123.499374999999</v>
      </c>
      <c r="D22" s="43">
        <v>32629.175170999999</v>
      </c>
      <c r="E22" s="43">
        <v>15503.72898</v>
      </c>
      <c r="F22" s="43">
        <v>6161.8579680000003</v>
      </c>
      <c r="G22" s="58" t="s">
        <v>91</v>
      </c>
      <c r="H22" s="43">
        <v>432.01786300000003</v>
      </c>
      <c r="I22" s="43">
        <v>691.4972590000001</v>
      </c>
      <c r="J22" s="43">
        <v>28.324484999999999</v>
      </c>
      <c r="K22" s="43">
        <f t="shared" si="0"/>
        <v>86541.776615999988</v>
      </c>
      <c r="L22" s="49"/>
      <c r="M22" s="49"/>
      <c r="N22" s="44"/>
      <c r="O22" s="44"/>
      <c r="P22" s="44"/>
    </row>
    <row r="23" spans="2:16" x14ac:dyDescent="0.2">
      <c r="B23" s="36">
        <v>2013</v>
      </c>
      <c r="C23" s="43">
        <v>30786.390511999998</v>
      </c>
      <c r="D23" s="43">
        <v>32698.074647000001</v>
      </c>
      <c r="E23" s="43">
        <v>15125.932382999999</v>
      </c>
      <c r="F23" s="43">
        <v>7085.2251919999999</v>
      </c>
      <c r="G23" s="58" t="s">
        <v>91</v>
      </c>
      <c r="H23" s="43">
        <v>418.37296600000002</v>
      </c>
      <c r="I23" s="43">
        <v>669.62840399999993</v>
      </c>
      <c r="J23" s="43">
        <v>79.496504999999999</v>
      </c>
      <c r="K23" s="43">
        <f t="shared" si="0"/>
        <v>86783.624103999988</v>
      </c>
      <c r="L23" s="49"/>
      <c r="M23" s="49"/>
      <c r="N23" s="44"/>
      <c r="O23" s="44"/>
      <c r="P23" s="44"/>
    </row>
    <row r="24" spans="2:16" x14ac:dyDescent="0.2">
      <c r="B24" s="36">
        <v>2014</v>
      </c>
      <c r="C24" s="43">
        <v>29823.126179999999</v>
      </c>
      <c r="D24" s="43">
        <v>32604.832974000001</v>
      </c>
      <c r="E24" s="43">
        <v>15621.230435000001</v>
      </c>
      <c r="F24" s="43">
        <v>7577.617894</v>
      </c>
      <c r="G24" s="58" t="s">
        <v>91</v>
      </c>
      <c r="H24" s="43">
        <v>397.17245899999995</v>
      </c>
      <c r="I24" s="43">
        <v>686.07603600000004</v>
      </c>
      <c r="J24" s="43">
        <v>165.20684000000003</v>
      </c>
      <c r="K24" s="43">
        <f t="shared" si="0"/>
        <v>86710.055977999989</v>
      </c>
      <c r="L24" s="49"/>
      <c r="M24" s="49"/>
      <c r="N24" s="44"/>
      <c r="O24" s="44"/>
      <c r="P24" s="44"/>
    </row>
    <row r="25" spans="2:16" x14ac:dyDescent="0.2">
      <c r="B25" s="36">
        <v>2015</v>
      </c>
      <c r="C25" s="38">
        <v>29165.728984999998</v>
      </c>
      <c r="D25" s="38">
        <v>32091.245894</v>
      </c>
      <c r="E25" s="38">
        <v>15811.273494000001</v>
      </c>
      <c r="F25" s="38">
        <v>7660.9528140000002</v>
      </c>
      <c r="G25" s="59" t="s">
        <v>91</v>
      </c>
      <c r="H25" s="38">
        <v>372.36109999999996</v>
      </c>
      <c r="I25" s="38">
        <v>705.15586199999996</v>
      </c>
      <c r="J25" s="38">
        <v>257.509345</v>
      </c>
      <c r="K25" s="38">
        <f t="shared" si="0"/>
        <v>85806.718149000008</v>
      </c>
      <c r="L25" s="49"/>
      <c r="M25" s="49"/>
      <c r="N25" s="51"/>
      <c r="O25" s="51"/>
      <c r="P25" s="51"/>
    </row>
    <row r="26" spans="2:16" x14ac:dyDescent="0.2">
      <c r="B26" s="62" t="s">
        <v>95</v>
      </c>
      <c r="C26" s="38">
        <v>25905.633491000001</v>
      </c>
      <c r="D26" s="38">
        <v>28801.831469999997</v>
      </c>
      <c r="E26" s="38">
        <v>14085.401832</v>
      </c>
      <c r="F26" s="38">
        <v>6449.5452410000007</v>
      </c>
      <c r="G26" s="59" t="s">
        <v>91</v>
      </c>
      <c r="H26" s="38">
        <v>325.4033</v>
      </c>
      <c r="I26" s="38">
        <v>602.52756499999998</v>
      </c>
      <c r="J26" s="38">
        <v>353.67182316730208</v>
      </c>
      <c r="K26" s="38">
        <f t="shared" si="0"/>
        <v>76170.342898999996</v>
      </c>
      <c r="L26" s="49"/>
      <c r="M26" s="49"/>
      <c r="N26" s="51"/>
      <c r="O26" s="51"/>
      <c r="P26" s="51"/>
    </row>
    <row r="27" spans="2:16" x14ac:dyDescent="0.2">
      <c r="B27" s="36">
        <v>2017</v>
      </c>
      <c r="C27" s="37"/>
      <c r="D27" s="37"/>
      <c r="E27" s="37"/>
      <c r="F27" s="37"/>
      <c r="G27" s="37"/>
      <c r="H27" s="37"/>
      <c r="I27" s="37"/>
      <c r="J27" s="37"/>
      <c r="K27" s="38">
        <f t="shared" si="0"/>
        <v>0</v>
      </c>
      <c r="N27" s="36"/>
      <c r="O27" s="36"/>
      <c r="P27" s="36"/>
    </row>
    <row r="28" spans="2:16" x14ac:dyDescent="0.2">
      <c r="B28" s="36">
        <v>2018</v>
      </c>
      <c r="C28" s="37"/>
      <c r="D28" s="37"/>
      <c r="E28" s="37"/>
      <c r="F28" s="37"/>
      <c r="G28" s="37"/>
      <c r="H28" s="37"/>
      <c r="I28" s="37"/>
      <c r="J28" s="37"/>
      <c r="K28" s="38">
        <f t="shared" si="0"/>
        <v>0</v>
      </c>
      <c r="N28" s="36"/>
      <c r="O28" s="36"/>
      <c r="P28" s="36"/>
    </row>
    <row r="29" spans="2:16" x14ac:dyDescent="0.2">
      <c r="B29" s="36">
        <v>2019</v>
      </c>
      <c r="C29" s="37"/>
      <c r="D29" s="37"/>
      <c r="E29" s="37"/>
      <c r="F29" s="37"/>
      <c r="G29" s="37"/>
      <c r="H29" s="37"/>
      <c r="I29" s="37"/>
      <c r="J29" s="37"/>
      <c r="K29" s="38">
        <f t="shared" si="0"/>
        <v>0</v>
      </c>
      <c r="N29" s="36"/>
      <c r="O29" s="36"/>
      <c r="P29" s="36"/>
    </row>
    <row r="30" spans="2:16" x14ac:dyDescent="0.2">
      <c r="B30" s="36">
        <v>2020</v>
      </c>
      <c r="C30" s="37"/>
      <c r="D30" s="37"/>
      <c r="E30" s="37"/>
      <c r="F30" s="37"/>
      <c r="G30" s="37"/>
      <c r="H30" s="37"/>
      <c r="I30" s="37"/>
      <c r="J30" s="37"/>
      <c r="K30" s="38">
        <f t="shared" si="0"/>
        <v>0</v>
      </c>
      <c r="N30" s="36"/>
      <c r="O30" s="36"/>
      <c r="P30" s="36"/>
    </row>
    <row r="31" spans="2:16" x14ac:dyDescent="0.2">
      <c r="B31" s="36">
        <v>2021</v>
      </c>
      <c r="C31" s="37"/>
      <c r="D31" s="37"/>
      <c r="E31" s="37"/>
      <c r="F31" s="37"/>
      <c r="G31" s="37"/>
      <c r="H31" s="37"/>
      <c r="I31" s="37"/>
      <c r="J31" s="37"/>
      <c r="K31" s="38">
        <f t="shared" si="0"/>
        <v>0</v>
      </c>
      <c r="N31" s="36"/>
      <c r="O31" s="36"/>
      <c r="P31" s="36"/>
    </row>
    <row r="32" spans="2:16" x14ac:dyDescent="0.2">
      <c r="B32" s="36">
        <v>2022</v>
      </c>
      <c r="C32" s="37"/>
      <c r="D32" s="37"/>
      <c r="E32" s="37"/>
      <c r="F32" s="37"/>
      <c r="G32" s="37"/>
      <c r="H32" s="37"/>
      <c r="I32" s="37"/>
      <c r="J32" s="37"/>
      <c r="K32" s="38">
        <f t="shared" si="0"/>
        <v>0</v>
      </c>
      <c r="N32" s="36"/>
      <c r="O32" s="36"/>
      <c r="P32" s="36"/>
    </row>
    <row r="33" spans="2:16" x14ac:dyDescent="0.2">
      <c r="B33" s="36">
        <v>2023</v>
      </c>
      <c r="C33" s="37"/>
      <c r="D33" s="37"/>
      <c r="E33" s="37"/>
      <c r="F33" s="37"/>
      <c r="G33" s="37"/>
      <c r="H33" s="37"/>
      <c r="I33" s="37"/>
      <c r="J33" s="37"/>
      <c r="K33" s="38">
        <f t="shared" ref="K33:K38" si="1">SUM(C33:I33)</f>
        <v>0</v>
      </c>
      <c r="N33" s="36"/>
      <c r="O33" s="36"/>
      <c r="P33" s="36"/>
    </row>
    <row r="34" spans="2:16" x14ac:dyDescent="0.2">
      <c r="B34" s="36">
        <v>2024</v>
      </c>
      <c r="C34" s="37"/>
      <c r="D34" s="37"/>
      <c r="E34" s="37"/>
      <c r="F34" s="37"/>
      <c r="G34" s="37"/>
      <c r="H34" s="37"/>
      <c r="I34" s="37"/>
      <c r="J34" s="37"/>
      <c r="K34" s="38">
        <f t="shared" si="1"/>
        <v>0</v>
      </c>
      <c r="N34" s="36"/>
      <c r="O34" s="36"/>
      <c r="P34" s="36"/>
    </row>
    <row r="35" spans="2:16" s="39" customFormat="1" x14ac:dyDescent="0.2">
      <c r="B35" s="36">
        <v>2025</v>
      </c>
      <c r="C35" s="37"/>
      <c r="D35" s="37"/>
      <c r="E35" s="37"/>
      <c r="F35" s="37"/>
      <c r="G35" s="37"/>
      <c r="H35" s="37"/>
      <c r="I35" s="37"/>
      <c r="J35" s="37"/>
      <c r="K35" s="38">
        <f t="shared" si="1"/>
        <v>0</v>
      </c>
      <c r="L35" s="29"/>
      <c r="M35" s="29"/>
      <c r="N35" s="36"/>
      <c r="O35" s="36"/>
      <c r="P35" s="36"/>
    </row>
    <row r="36" spans="2:16" x14ac:dyDescent="0.2">
      <c r="B36" s="36">
        <v>2026</v>
      </c>
      <c r="C36" s="37"/>
      <c r="D36" s="37"/>
      <c r="E36" s="37"/>
      <c r="F36" s="37"/>
      <c r="G36" s="37"/>
      <c r="H36" s="37"/>
      <c r="I36" s="37"/>
      <c r="J36" s="37"/>
      <c r="K36" s="38">
        <f t="shared" si="1"/>
        <v>0</v>
      </c>
      <c r="N36" s="36"/>
      <c r="O36" s="36"/>
      <c r="P36" s="36"/>
    </row>
    <row r="37" spans="2:16" x14ac:dyDescent="0.2">
      <c r="B37" s="36">
        <v>2027</v>
      </c>
      <c r="C37" s="37"/>
      <c r="D37" s="37"/>
      <c r="E37" s="37"/>
      <c r="F37" s="37"/>
      <c r="G37" s="37"/>
      <c r="H37" s="37"/>
      <c r="I37" s="37"/>
      <c r="J37" s="37"/>
      <c r="K37" s="38">
        <f t="shared" si="1"/>
        <v>0</v>
      </c>
      <c r="N37" s="36"/>
      <c r="O37" s="36"/>
      <c r="P37" s="36"/>
    </row>
    <row r="38" spans="2:16" x14ac:dyDescent="0.2">
      <c r="B38" s="36">
        <v>2028</v>
      </c>
      <c r="C38" s="37"/>
      <c r="D38" s="37"/>
      <c r="E38" s="37"/>
      <c r="F38" s="37"/>
      <c r="G38" s="37"/>
      <c r="H38" s="37"/>
      <c r="I38" s="37"/>
      <c r="J38" s="37"/>
      <c r="K38" s="38">
        <f t="shared" si="1"/>
        <v>0</v>
      </c>
      <c r="N38" s="36"/>
      <c r="O38" s="36"/>
      <c r="P38" s="36"/>
    </row>
    <row r="40" spans="2:16" x14ac:dyDescent="0.2">
      <c r="D40" s="29" t="s">
        <v>93</v>
      </c>
    </row>
    <row r="41" spans="2:16" ht="22.5" customHeight="1" x14ac:dyDescent="0.2">
      <c r="D41" s="83" t="s">
        <v>96</v>
      </c>
      <c r="E41" s="83"/>
      <c r="F41" s="83"/>
      <c r="G41" s="83"/>
      <c r="H41" s="83"/>
      <c r="I41" s="83"/>
      <c r="J41" s="83"/>
      <c r="K41" s="83"/>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8">
    <mergeCell ref="D41:K41"/>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http://efilingspinternal/_layouts/DocIdRedir.aspx?ID=Z5JXHV6S7NA6-3-107809</Url>
      <Description>Z5JXHV6S7NA6-3-107809</Description>
    </_dlc_DocIdUrl>
    <_dlc_DocId xmlns="8eef3743-c7b3-4cbe-8837-b6e805be353c">Z5JXHV6S7NA6-3-107809</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0CCB4AE5-B5C3-4D6A-ADE6-4622D3160205}"/>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FormsList&amp;FilerInfo</vt:lpstr>
      <vt:lpstr>Form 1.1a</vt:lpstr>
      <vt:lpstr>CoName</vt:lpstr>
      <vt:lpstr>filedate</vt:lpstr>
      <vt:lpstr>cover!Print_Area</vt:lpstr>
      <vt:lpstr>'Form 1.1a'!Print_Area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Demand Form 1.1a</dc:title>
  <dc:creator>Garcia, Cary@Energy</dc:creator>
  <cp:lastModifiedBy>Bird, Katherine</cp:lastModifiedBy>
  <cp:lastPrinted>2016-11-23T21:49:40Z</cp:lastPrinted>
  <dcterms:created xsi:type="dcterms:W3CDTF">2004-04-26T18:12:37Z</dcterms:created>
  <dcterms:modified xsi:type="dcterms:W3CDTF">2017-02-13T20:53:00Z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f35d19ec-d656-480b-8999-dd0e17360ef4</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http://efilingspinternal/PendingDocuments/17-IEPR-03/20170213T130727_PGE_Demand_Form_11a.xlsx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